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Synology_OCEA\02_PUBLIC\01_Zakazky\200_ZAK\285_PORLIT\99_export\240425_Export\"/>
    </mc:Choice>
  </mc:AlternateContent>
  <xr:revisionPtr revIDLastSave="0" documentId="13_ncr:1_{37C86047-0C0B-4F50-910E-AB2DC4C648DB}"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Zakázka!$A$11:$Y$35</definedName>
    <definedName name="__DD5D9C7C_8CD7_46FB_9848_94013A623CAC_ITEM_GROUP1__">Zakázka!$A$5:$Y$1668</definedName>
    <definedName name="__DD5D9C7C_8CD7_46FB_9848_94013A623CAC_ITEM_GROUP1_RECAP__">Rekapitulace!$A$6:$H$11</definedName>
    <definedName name="__DD5D9C7C_8CD7_46FB_9848_94013A623CAC_ITEM_GROUP2__">Zakázka!$A$6:$Y$1540</definedName>
    <definedName name="__DD5D9C7C_8CD7_46FB_9848_94013A623CAC_ITEM_GROUP2_RECAP__">Rekapitulace!$A$7:$H$11</definedName>
    <definedName name="__DD5D9C7C_8CD7_46FB_9848_94013A623CAC_ITEM_GROUP3__X">Zakázka!$A$7:$Y$1452</definedName>
    <definedName name="__DD5D9C7C_8CD7_46FB_9848_94013A623CAC_ITEM_GROUP3_RECAP__">Rekapitulace!$A$8:$H$11</definedName>
    <definedName name="__DD5D9C7C_8CD7_46FB_9848_94013A623CAC_ITEM_GROUP4__X">Zakázka!$A$8:$Y$391</definedName>
    <definedName name="__DD5D9C7C_8CD7_46FB_9848_94013A623CAC_ITEM_GROUP4_RECAP__">Rekapitulace!$A$9:$H$11</definedName>
    <definedName name="__DD5D9C7C_8CD7_46FB_9848_94013A623CAC_ITEM_GROUP5__X">Zakázka!$A$9:$Y$274</definedName>
    <definedName name="__DD5D9C7C_8CD7_46FB_9848_94013A623CAC_ITEM_GROUP5_RECAP__">Rekapitulace!$A$10:$H$11</definedName>
    <definedName name="__DD5D9C7C_8CD7_46FB_9848_94013A623CAC_ITEM_GROUP6__X">Zakázka!$A$10:$Y$222</definedName>
    <definedName name="__DD5D9C7C_8CD7_46FB_9848_94013A623CAC_ITEM_GROUP6_RECAP__">Rekapitulace!$A$11:$H$11</definedName>
    <definedName name="__DD5D9C7C_8CD7_46FB_9848_94013A623CAC_QBILL__">Zakázka!$I$13:$M$13</definedName>
    <definedName name="__DD5D9C7C_8CD7_46FB_9848_94013A623CAC_QBILLFIG__">Figury!#REF!</definedName>
    <definedName name="__DD5D9C7C_8CD7_46FB_9848_94013A623CAC_QINDEX__">Zakázka!#REF!</definedName>
    <definedName name="_xlnm._FilterDatabase" localSheetId="6" hidden="1">Zakázka!$D$3:$Q$1667</definedName>
    <definedName name="GROUP_ID">Zakázka!$B$5:$B$1669</definedName>
    <definedName name="ITEM_PRICES">Zakázka!$O$5:$O$1669</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list'!$A$1:$H$32</definedName>
    <definedName name="_xlnm.Print_Area" localSheetId="0">'Krycí List_'!$C$1:$H$29</definedName>
    <definedName name="_xlnm.Print_Area" localSheetId="2">'Pokyny pro vyplnění'!$A$1:$E$21</definedName>
    <definedName name="_xlnm.Print_Area" localSheetId="5">Rekapitulace!$B$1:$J$120</definedName>
    <definedName name="_xlnm.Print_Area" localSheetId="3">'Všeobecné podmínky'!$A$1:$E$131</definedName>
    <definedName name="_xlnm.Print_Area" localSheetId="6">Zakázka!$C$1:$Y$1669</definedName>
    <definedName name="_xlnm.Print_Area" localSheetId="4">'Způsob stanovení jedn. ceny'!$A$1:$E$15</definedName>
    <definedName name="VAT_RATES">Zakázka!$V$5:$V$1669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0" l="1"/>
  <c r="C22" i="10"/>
  <c r="C20" i="10"/>
  <c r="C19" i="10"/>
  <c r="C16" i="10"/>
  <c r="C17" i="10"/>
  <c r="C18" i="10"/>
  <c r="U1665" i="4" l="1"/>
  <c r="S1665" i="4"/>
  <c r="O1665" i="4"/>
  <c r="U1663" i="4"/>
  <c r="S1663" i="4"/>
  <c r="O1663" i="4"/>
  <c r="U1658" i="4"/>
  <c r="U1657" i="4" s="1"/>
  <c r="U1656" i="4" s="1"/>
  <c r="S1658" i="4"/>
  <c r="S1657" i="4" s="1"/>
  <c r="S1656" i="4" s="1"/>
  <c r="F106" i="3" s="1"/>
  <c r="O1658" i="4"/>
  <c r="O1657" i="4" s="1"/>
  <c r="E107" i="3" s="1"/>
  <c r="U1653" i="4"/>
  <c r="S1653" i="4"/>
  <c r="O1653" i="4"/>
  <c r="W1653" i="4" s="1"/>
  <c r="X1653" i="4" s="1"/>
  <c r="U1651" i="4"/>
  <c r="S1651" i="4"/>
  <c r="O1651" i="4"/>
  <c r="U1649" i="4"/>
  <c r="S1649" i="4"/>
  <c r="O1649" i="4"/>
  <c r="W1649" i="4" s="1"/>
  <c r="X1649" i="4" s="1"/>
  <c r="U1647" i="4"/>
  <c r="S1647" i="4"/>
  <c r="O1647" i="4"/>
  <c r="W1647" i="4" s="1"/>
  <c r="X1647" i="4" s="1"/>
  <c r="U1645" i="4"/>
  <c r="S1645" i="4"/>
  <c r="O1645" i="4"/>
  <c r="W1645" i="4" s="1"/>
  <c r="U1643" i="4"/>
  <c r="S1643" i="4"/>
  <c r="O1643" i="4"/>
  <c r="W1643" i="4" s="1"/>
  <c r="X1643" i="4" s="1"/>
  <c r="U1638" i="4"/>
  <c r="S1638" i="4"/>
  <c r="O1638" i="4"/>
  <c r="W1638" i="4" s="1"/>
  <c r="X1638" i="4" s="1"/>
  <c r="U1636" i="4"/>
  <c r="S1636" i="4"/>
  <c r="O1636" i="4"/>
  <c r="U1631" i="4"/>
  <c r="S1631" i="4"/>
  <c r="O1631" i="4"/>
  <c r="W1631" i="4" s="1"/>
  <c r="X1631" i="4" s="1"/>
  <c r="U1629" i="4"/>
  <c r="S1629" i="4"/>
  <c r="O1629" i="4"/>
  <c r="U1624" i="4"/>
  <c r="S1624" i="4"/>
  <c r="O1624" i="4"/>
  <c r="W1624" i="4" s="1"/>
  <c r="X1624" i="4" s="1"/>
  <c r="U1622" i="4"/>
  <c r="S1622" i="4"/>
  <c r="O1622" i="4"/>
  <c r="U1620" i="4"/>
  <c r="S1620" i="4"/>
  <c r="O1620" i="4"/>
  <c r="W1620" i="4" s="1"/>
  <c r="U1618" i="4"/>
  <c r="S1618" i="4"/>
  <c r="O1618" i="4"/>
  <c r="U1616" i="4"/>
  <c r="S1616" i="4"/>
  <c r="O1616" i="4"/>
  <c r="W1616" i="4" s="1"/>
  <c r="X1616" i="4" s="1"/>
  <c r="U1614" i="4"/>
  <c r="S1614" i="4"/>
  <c r="O1614" i="4"/>
  <c r="U1612" i="4"/>
  <c r="S1612" i="4"/>
  <c r="O1612" i="4"/>
  <c r="U1610" i="4"/>
  <c r="S1610" i="4"/>
  <c r="O1610" i="4"/>
  <c r="U1608" i="4"/>
  <c r="S1608" i="4"/>
  <c r="O1608" i="4"/>
  <c r="W1608" i="4" s="1"/>
  <c r="X1608" i="4" s="1"/>
  <c r="U1606" i="4"/>
  <c r="S1606" i="4"/>
  <c r="O1606" i="4"/>
  <c r="U1604" i="4"/>
  <c r="S1604" i="4"/>
  <c r="O1604" i="4"/>
  <c r="W1604" i="4" s="1"/>
  <c r="U1602" i="4"/>
  <c r="S1602" i="4"/>
  <c r="O1602" i="4"/>
  <c r="W1602" i="4" s="1"/>
  <c r="U1597" i="4"/>
  <c r="S1597" i="4"/>
  <c r="O1597" i="4"/>
  <c r="U1595" i="4"/>
  <c r="S1595" i="4"/>
  <c r="O1595" i="4"/>
  <c r="W1595" i="4" s="1"/>
  <c r="U1593" i="4"/>
  <c r="S1593" i="4"/>
  <c r="O1593" i="4"/>
  <c r="W1593" i="4" s="1"/>
  <c r="X1593" i="4" s="1"/>
  <c r="U1591" i="4"/>
  <c r="S1591" i="4"/>
  <c r="O1591" i="4"/>
  <c r="W1591" i="4" s="1"/>
  <c r="X1591" i="4" s="1"/>
  <c r="U1589" i="4"/>
  <c r="S1589" i="4"/>
  <c r="O1589" i="4"/>
  <c r="W1589" i="4" s="1"/>
  <c r="U1587" i="4"/>
  <c r="S1587" i="4"/>
  <c r="O1587" i="4"/>
  <c r="U1585" i="4"/>
  <c r="S1585" i="4"/>
  <c r="O1585" i="4"/>
  <c r="W1585" i="4" s="1"/>
  <c r="X1585" i="4" s="1"/>
  <c r="U1583" i="4"/>
  <c r="S1583" i="4"/>
  <c r="O1583" i="4"/>
  <c r="U1581" i="4"/>
  <c r="S1581" i="4"/>
  <c r="O1581" i="4"/>
  <c r="W1581" i="4" s="1"/>
  <c r="U1576" i="4"/>
  <c r="S1576" i="4"/>
  <c r="O1576" i="4"/>
  <c r="W1576" i="4" s="1"/>
  <c r="X1576" i="4" s="1"/>
  <c r="U1574" i="4"/>
  <c r="S1574" i="4"/>
  <c r="O1574" i="4"/>
  <c r="U1572" i="4"/>
  <c r="S1572" i="4"/>
  <c r="O1572" i="4"/>
  <c r="W1572" i="4" s="1"/>
  <c r="X1572" i="4" s="1"/>
  <c r="U1570" i="4"/>
  <c r="S1570" i="4"/>
  <c r="O1570" i="4"/>
  <c r="W1570" i="4" s="1"/>
  <c r="X1570" i="4" s="1"/>
  <c r="U1568" i="4"/>
  <c r="S1568" i="4"/>
  <c r="O1568" i="4"/>
  <c r="W1568" i="4" s="1"/>
  <c r="X1568" i="4" s="1"/>
  <c r="U1566" i="4"/>
  <c r="S1566" i="4"/>
  <c r="O1566" i="4"/>
  <c r="U1564" i="4"/>
  <c r="S1564" i="4"/>
  <c r="O1564" i="4"/>
  <c r="U1562" i="4"/>
  <c r="S1562" i="4"/>
  <c r="O1562" i="4"/>
  <c r="W1562" i="4" s="1"/>
  <c r="X1562" i="4" s="1"/>
  <c r="U1560" i="4"/>
  <c r="S1560" i="4"/>
  <c r="O1560" i="4"/>
  <c r="U1558" i="4"/>
  <c r="S1558" i="4"/>
  <c r="O1558" i="4"/>
  <c r="W1558" i="4" s="1"/>
  <c r="X1558" i="4" s="1"/>
  <c r="U1556" i="4"/>
  <c r="S1556" i="4"/>
  <c r="O1556" i="4"/>
  <c r="U1554" i="4"/>
  <c r="S1554" i="4"/>
  <c r="O1554" i="4"/>
  <c r="W1554" i="4" s="1"/>
  <c r="X1554" i="4" s="1"/>
  <c r="U1552" i="4"/>
  <c r="S1552" i="4"/>
  <c r="O1552" i="4"/>
  <c r="W1552" i="4" s="1"/>
  <c r="X1552" i="4" s="1"/>
  <c r="U1550" i="4"/>
  <c r="S1550" i="4"/>
  <c r="O1550" i="4"/>
  <c r="W1550" i="4" s="1"/>
  <c r="X1550" i="4" s="1"/>
  <c r="U1548" i="4"/>
  <c r="S1548" i="4"/>
  <c r="O1548" i="4"/>
  <c r="W1548" i="4" s="1"/>
  <c r="X1548" i="4" s="1"/>
  <c r="U1546" i="4"/>
  <c r="S1546" i="4"/>
  <c r="O1546" i="4"/>
  <c r="W1546" i="4" s="1"/>
  <c r="X1546" i="4" s="1"/>
  <c r="U1533" i="4"/>
  <c r="U1532" i="4" s="1"/>
  <c r="S1533" i="4"/>
  <c r="S1532" i="4" s="1"/>
  <c r="F90" i="3" s="1"/>
  <c r="O1533" i="4"/>
  <c r="O1532" i="4" s="1"/>
  <c r="E90" i="3" s="1"/>
  <c r="U1524" i="4"/>
  <c r="U1523" i="4" s="1"/>
  <c r="S1524" i="4"/>
  <c r="S1523" i="4" s="1"/>
  <c r="O1524" i="4"/>
  <c r="O1523" i="4" s="1"/>
  <c r="U1514" i="4"/>
  <c r="U1513" i="4" s="1"/>
  <c r="U1512" i="4" s="1"/>
  <c r="S1514" i="4"/>
  <c r="S1513" i="4" s="1"/>
  <c r="S1512" i="4" s="1"/>
  <c r="F86" i="3" s="1"/>
  <c r="O1514" i="4"/>
  <c r="O1513" i="4" s="1"/>
  <c r="U1507" i="4"/>
  <c r="U1506" i="4" s="1"/>
  <c r="U1505" i="4" s="1"/>
  <c r="U1504" i="4" s="1"/>
  <c r="S1507" i="4"/>
  <c r="S1506" i="4" s="1"/>
  <c r="O1507" i="4"/>
  <c r="W1507" i="4" s="1"/>
  <c r="W1506" i="4" s="1"/>
  <c r="U1501" i="4"/>
  <c r="U1500" i="4" s="1"/>
  <c r="U1499" i="4" s="1"/>
  <c r="U1498" i="4" s="1"/>
  <c r="S1501" i="4"/>
  <c r="S1500" i="4" s="1"/>
  <c r="O1501" i="4"/>
  <c r="O1500" i="4" s="1"/>
  <c r="U1495" i="4"/>
  <c r="U1494" i="4" s="1"/>
  <c r="U1493" i="4" s="1"/>
  <c r="U1492" i="4" s="1"/>
  <c r="S1495" i="4"/>
  <c r="S1494" i="4" s="1"/>
  <c r="O1495" i="4"/>
  <c r="W1495" i="4" s="1"/>
  <c r="X1495" i="4" s="1"/>
  <c r="X1494" i="4" s="1"/>
  <c r="U1489" i="4"/>
  <c r="U1488" i="4" s="1"/>
  <c r="U1487" i="4" s="1"/>
  <c r="U1486" i="4" s="1"/>
  <c r="S1489" i="4"/>
  <c r="S1488" i="4" s="1"/>
  <c r="O1489" i="4"/>
  <c r="W1489" i="4" s="1"/>
  <c r="W1488" i="4" s="1"/>
  <c r="U1483" i="4"/>
  <c r="U1482" i="4" s="1"/>
  <c r="U1481" i="4" s="1"/>
  <c r="U1480" i="4" s="1"/>
  <c r="S1483" i="4"/>
  <c r="S1482" i="4" s="1"/>
  <c r="O1483" i="4"/>
  <c r="W1483" i="4" s="1"/>
  <c r="W1482" i="4" s="1"/>
  <c r="U1477" i="4"/>
  <c r="U1476" i="4" s="1"/>
  <c r="U1475" i="4" s="1"/>
  <c r="U1474" i="4" s="1"/>
  <c r="S1477" i="4"/>
  <c r="S1476" i="4" s="1"/>
  <c r="O1477" i="4"/>
  <c r="W1477" i="4" s="1"/>
  <c r="U1471" i="4"/>
  <c r="U1470" i="4" s="1"/>
  <c r="U1469" i="4" s="1"/>
  <c r="U1468" i="4" s="1"/>
  <c r="S1471" i="4"/>
  <c r="S1470" i="4" s="1"/>
  <c r="S1469" i="4" s="1"/>
  <c r="O1471" i="4"/>
  <c r="O1470" i="4" s="1"/>
  <c r="U1465" i="4"/>
  <c r="U1464" i="4" s="1"/>
  <c r="U1463" i="4" s="1"/>
  <c r="U1462" i="4" s="1"/>
  <c r="S1465" i="4"/>
  <c r="S1464" i="4" s="1"/>
  <c r="O1465" i="4"/>
  <c r="O1464" i="4" s="1"/>
  <c r="U1459" i="4"/>
  <c r="S1459" i="4"/>
  <c r="O1459" i="4"/>
  <c r="W1459" i="4" s="1"/>
  <c r="X1459" i="4" s="1"/>
  <c r="U1457" i="4"/>
  <c r="S1457" i="4"/>
  <c r="O1457" i="4"/>
  <c r="U1450" i="4"/>
  <c r="S1450" i="4"/>
  <c r="O1450" i="4"/>
  <c r="W1450" i="4" s="1"/>
  <c r="X1450" i="4" s="1"/>
  <c r="U1448" i="4"/>
  <c r="S1448" i="4"/>
  <c r="O1448" i="4"/>
  <c r="U1446" i="4"/>
  <c r="S1446" i="4"/>
  <c r="O1446" i="4"/>
  <c r="W1446" i="4" s="1"/>
  <c r="U1444" i="4"/>
  <c r="S1444" i="4"/>
  <c r="O1444" i="4"/>
  <c r="U1438" i="4"/>
  <c r="S1438" i="4"/>
  <c r="O1438" i="4"/>
  <c r="W1438" i="4" s="1"/>
  <c r="X1438" i="4" s="1"/>
  <c r="U1436" i="4"/>
  <c r="S1436" i="4"/>
  <c r="O1436" i="4"/>
  <c r="W1436" i="4" s="1"/>
  <c r="U1434" i="4"/>
  <c r="S1434" i="4"/>
  <c r="O1434" i="4"/>
  <c r="U1432" i="4"/>
  <c r="S1432" i="4"/>
  <c r="O1432" i="4"/>
  <c r="W1432" i="4" s="1"/>
  <c r="X1432" i="4" s="1"/>
  <c r="U1430" i="4"/>
  <c r="S1430" i="4"/>
  <c r="O1430" i="4"/>
  <c r="U1428" i="4"/>
  <c r="S1428" i="4"/>
  <c r="O1428" i="4"/>
  <c r="W1428" i="4" s="1"/>
  <c r="X1428" i="4" s="1"/>
  <c r="U1426" i="4"/>
  <c r="S1426" i="4"/>
  <c r="O1426" i="4"/>
  <c r="W1426" i="4" s="1"/>
  <c r="U1424" i="4"/>
  <c r="S1424" i="4"/>
  <c r="O1424" i="4"/>
  <c r="W1424" i="4" s="1"/>
  <c r="X1424" i="4" s="1"/>
  <c r="U1422" i="4"/>
  <c r="S1422" i="4"/>
  <c r="O1422" i="4"/>
  <c r="U1420" i="4"/>
  <c r="S1420" i="4"/>
  <c r="O1420" i="4"/>
  <c r="W1420" i="4" s="1"/>
  <c r="U1418" i="4"/>
  <c r="S1418" i="4"/>
  <c r="O1418" i="4"/>
  <c r="W1418" i="4" s="1"/>
  <c r="U1416" i="4"/>
  <c r="S1416" i="4"/>
  <c r="O1416" i="4"/>
  <c r="W1416" i="4" s="1"/>
  <c r="X1416" i="4" s="1"/>
  <c r="U1414" i="4"/>
  <c r="S1414" i="4"/>
  <c r="O1414" i="4"/>
  <c r="U1412" i="4"/>
  <c r="S1412" i="4"/>
  <c r="O1412" i="4"/>
  <c r="U1410" i="4"/>
  <c r="S1410" i="4"/>
  <c r="O1410" i="4"/>
  <c r="U1408" i="4"/>
  <c r="S1408" i="4"/>
  <c r="O1408" i="4"/>
  <c r="W1408" i="4" s="1"/>
  <c r="X1408" i="4" s="1"/>
  <c r="U1406" i="4"/>
  <c r="S1406" i="4"/>
  <c r="O1406" i="4"/>
  <c r="U1404" i="4"/>
  <c r="S1404" i="4"/>
  <c r="O1404" i="4"/>
  <c r="W1404" i="4" s="1"/>
  <c r="X1404" i="4" s="1"/>
  <c r="U1402" i="4"/>
  <c r="S1402" i="4"/>
  <c r="O1402" i="4"/>
  <c r="U1400" i="4"/>
  <c r="S1400" i="4"/>
  <c r="O1400" i="4"/>
  <c r="W1400" i="4" s="1"/>
  <c r="U1398" i="4"/>
  <c r="S1398" i="4"/>
  <c r="O1398" i="4"/>
  <c r="W1398" i="4" s="1"/>
  <c r="U1392" i="4"/>
  <c r="S1392" i="4"/>
  <c r="O1392" i="4"/>
  <c r="W1392" i="4" s="1"/>
  <c r="X1392" i="4" s="1"/>
  <c r="U1390" i="4"/>
  <c r="S1390" i="4"/>
  <c r="O1390" i="4"/>
  <c r="W1390" i="4" s="1"/>
  <c r="U1386" i="4"/>
  <c r="S1386" i="4"/>
  <c r="O1386" i="4"/>
  <c r="W1386" i="4" s="1"/>
  <c r="X1386" i="4" s="1"/>
  <c r="U1384" i="4"/>
  <c r="S1384" i="4"/>
  <c r="O1384" i="4"/>
  <c r="U1382" i="4"/>
  <c r="S1382" i="4"/>
  <c r="O1382" i="4"/>
  <c r="W1382" i="4" s="1"/>
  <c r="X1382" i="4" s="1"/>
  <c r="U1380" i="4"/>
  <c r="S1380" i="4"/>
  <c r="O1380" i="4"/>
  <c r="W1380" i="4" s="1"/>
  <c r="U1378" i="4"/>
  <c r="S1378" i="4"/>
  <c r="O1378" i="4"/>
  <c r="W1378" i="4" s="1"/>
  <c r="X1378" i="4" s="1"/>
  <c r="U1376" i="4"/>
  <c r="S1376" i="4"/>
  <c r="O1376" i="4"/>
  <c r="W1376" i="4" s="1"/>
  <c r="U1374" i="4"/>
  <c r="S1374" i="4"/>
  <c r="O1374" i="4"/>
  <c r="W1374" i="4" s="1"/>
  <c r="X1374" i="4" s="1"/>
  <c r="U1372" i="4"/>
  <c r="S1372" i="4"/>
  <c r="O1372" i="4"/>
  <c r="W1372" i="4" s="1"/>
  <c r="X1372" i="4" s="1"/>
  <c r="U1370" i="4"/>
  <c r="S1370" i="4"/>
  <c r="O1370" i="4"/>
  <c r="W1370" i="4" s="1"/>
  <c r="X1370" i="4" s="1"/>
  <c r="U1368" i="4"/>
  <c r="S1368" i="4"/>
  <c r="O1368" i="4"/>
  <c r="W1368" i="4" s="1"/>
  <c r="U1366" i="4"/>
  <c r="S1366" i="4"/>
  <c r="O1366" i="4"/>
  <c r="W1366" i="4" s="1"/>
  <c r="U1364" i="4"/>
  <c r="S1364" i="4"/>
  <c r="O1364" i="4"/>
  <c r="U1362" i="4"/>
  <c r="S1362" i="4"/>
  <c r="O1362" i="4"/>
  <c r="W1362" i="4" s="1"/>
  <c r="X1362" i="4" s="1"/>
  <c r="U1360" i="4"/>
  <c r="S1360" i="4"/>
  <c r="O1360" i="4"/>
  <c r="U1358" i="4"/>
  <c r="S1358" i="4"/>
  <c r="O1358" i="4"/>
  <c r="W1358" i="4" s="1"/>
  <c r="X1358" i="4" s="1"/>
  <c r="U1356" i="4"/>
  <c r="S1356" i="4"/>
  <c r="O1356" i="4"/>
  <c r="W1356" i="4" s="1"/>
  <c r="X1356" i="4" s="1"/>
  <c r="U1354" i="4"/>
  <c r="S1354" i="4"/>
  <c r="O1354" i="4"/>
  <c r="W1354" i="4" s="1"/>
  <c r="X1354" i="4" s="1"/>
  <c r="U1352" i="4"/>
  <c r="S1352" i="4"/>
  <c r="O1352" i="4"/>
  <c r="W1352" i="4" s="1"/>
  <c r="U1350" i="4"/>
  <c r="S1350" i="4"/>
  <c r="O1350" i="4"/>
  <c r="W1350" i="4" s="1"/>
  <c r="X1350" i="4" s="1"/>
  <c r="U1348" i="4"/>
  <c r="S1348" i="4"/>
  <c r="O1348" i="4"/>
  <c r="W1348" i="4" s="1"/>
  <c r="X1348" i="4" s="1"/>
  <c r="U1346" i="4"/>
  <c r="S1346" i="4"/>
  <c r="O1346" i="4"/>
  <c r="W1346" i="4" s="1"/>
  <c r="X1346" i="4" s="1"/>
  <c r="U1344" i="4"/>
  <c r="S1344" i="4"/>
  <c r="O1344" i="4"/>
  <c r="W1344" i="4" s="1"/>
  <c r="X1344" i="4" s="1"/>
  <c r="U1342" i="4"/>
  <c r="S1342" i="4"/>
  <c r="O1342" i="4"/>
  <c r="U1340" i="4"/>
  <c r="S1340" i="4"/>
  <c r="O1340" i="4"/>
  <c r="U1338" i="4"/>
  <c r="S1338" i="4"/>
  <c r="O1338" i="4"/>
  <c r="W1338" i="4" s="1"/>
  <c r="X1338" i="4" s="1"/>
  <c r="U1336" i="4"/>
  <c r="S1336" i="4"/>
  <c r="O1336" i="4"/>
  <c r="U1334" i="4"/>
  <c r="S1334" i="4"/>
  <c r="O1334" i="4"/>
  <c r="W1334" i="4" s="1"/>
  <c r="X1334" i="4" s="1"/>
  <c r="U1332" i="4"/>
  <c r="S1332" i="4"/>
  <c r="O1332" i="4"/>
  <c r="U1330" i="4"/>
  <c r="S1330" i="4"/>
  <c r="O1330" i="4"/>
  <c r="W1330" i="4" s="1"/>
  <c r="X1330" i="4" s="1"/>
  <c r="U1328" i="4"/>
  <c r="S1328" i="4"/>
  <c r="O1328" i="4"/>
  <c r="W1328" i="4" s="1"/>
  <c r="X1328" i="4" s="1"/>
  <c r="U1326" i="4"/>
  <c r="S1326" i="4"/>
  <c r="O1326" i="4"/>
  <c r="W1326" i="4" s="1"/>
  <c r="U1324" i="4"/>
  <c r="S1324" i="4"/>
  <c r="O1324" i="4"/>
  <c r="U1322" i="4"/>
  <c r="S1322" i="4"/>
  <c r="O1322" i="4"/>
  <c r="W1322" i="4" s="1"/>
  <c r="X1322" i="4" s="1"/>
  <c r="U1320" i="4"/>
  <c r="S1320" i="4"/>
  <c r="O1320" i="4"/>
  <c r="W1320" i="4" s="1"/>
  <c r="X1320" i="4" s="1"/>
  <c r="U1318" i="4"/>
  <c r="S1318" i="4"/>
  <c r="O1318" i="4"/>
  <c r="W1318" i="4" s="1"/>
  <c r="U1316" i="4"/>
  <c r="S1316" i="4"/>
  <c r="O1316" i="4"/>
  <c r="U1314" i="4"/>
  <c r="S1314" i="4"/>
  <c r="O1314" i="4"/>
  <c r="W1314" i="4" s="1"/>
  <c r="X1314" i="4" s="1"/>
  <c r="U1312" i="4"/>
  <c r="S1312" i="4"/>
  <c r="O1312" i="4"/>
  <c r="U1310" i="4"/>
  <c r="S1310" i="4"/>
  <c r="O1310" i="4"/>
  <c r="W1310" i="4" s="1"/>
  <c r="X1310" i="4" s="1"/>
  <c r="U1308" i="4"/>
  <c r="S1308" i="4"/>
  <c r="O1308" i="4"/>
  <c r="W1308" i="4" s="1"/>
  <c r="U1306" i="4"/>
  <c r="S1306" i="4"/>
  <c r="O1306" i="4"/>
  <c r="W1306" i="4" s="1"/>
  <c r="X1306" i="4" s="1"/>
  <c r="U1304" i="4"/>
  <c r="S1304" i="4"/>
  <c r="O1304" i="4"/>
  <c r="U1302" i="4"/>
  <c r="S1302" i="4"/>
  <c r="O1302" i="4"/>
  <c r="W1302" i="4" s="1"/>
  <c r="U1300" i="4"/>
  <c r="S1300" i="4"/>
  <c r="O1300" i="4"/>
  <c r="U1298" i="4"/>
  <c r="S1298" i="4"/>
  <c r="O1298" i="4"/>
  <c r="W1298" i="4" s="1"/>
  <c r="X1298" i="4" s="1"/>
  <c r="U1296" i="4"/>
  <c r="S1296" i="4"/>
  <c r="O1296" i="4"/>
  <c r="U1294" i="4"/>
  <c r="S1294" i="4"/>
  <c r="O1294" i="4"/>
  <c r="U1292" i="4"/>
  <c r="S1292" i="4"/>
  <c r="O1292" i="4"/>
  <c r="U1290" i="4"/>
  <c r="S1290" i="4"/>
  <c r="O1290" i="4"/>
  <c r="W1290" i="4" s="1"/>
  <c r="X1290" i="4" s="1"/>
  <c r="U1288" i="4"/>
  <c r="S1288" i="4"/>
  <c r="O1288" i="4"/>
  <c r="U1286" i="4"/>
  <c r="S1286" i="4"/>
  <c r="O1286" i="4"/>
  <c r="W1286" i="4" s="1"/>
  <c r="X1286" i="4" s="1"/>
  <c r="U1284" i="4"/>
  <c r="S1284" i="4"/>
  <c r="O1284" i="4"/>
  <c r="U1282" i="4"/>
  <c r="S1282" i="4"/>
  <c r="O1282" i="4"/>
  <c r="W1282" i="4" s="1"/>
  <c r="X1282" i="4" s="1"/>
  <c r="U1280" i="4"/>
  <c r="S1280" i="4"/>
  <c r="O1280" i="4"/>
  <c r="U1278" i="4"/>
  <c r="S1278" i="4"/>
  <c r="O1278" i="4"/>
  <c r="W1278" i="4" s="1"/>
  <c r="X1278" i="4" s="1"/>
  <c r="U1276" i="4"/>
  <c r="S1276" i="4"/>
  <c r="O1276" i="4"/>
  <c r="W1276" i="4" s="1"/>
  <c r="X1276" i="4" s="1"/>
  <c r="U1274" i="4"/>
  <c r="S1274" i="4"/>
  <c r="O1274" i="4"/>
  <c r="W1274" i="4" s="1"/>
  <c r="X1274" i="4" s="1"/>
  <c r="U1270" i="4"/>
  <c r="U1269" i="4" s="1"/>
  <c r="S1270" i="4"/>
  <c r="S1269" i="4" s="1"/>
  <c r="F47" i="3" s="1"/>
  <c r="O1270" i="4"/>
  <c r="O1269" i="4" s="1"/>
  <c r="E47" i="3" s="1"/>
  <c r="U1265" i="4"/>
  <c r="S1265" i="4"/>
  <c r="O1265" i="4"/>
  <c r="U1263" i="4"/>
  <c r="S1263" i="4"/>
  <c r="O1263" i="4"/>
  <c r="W1263" i="4" s="1"/>
  <c r="X1263" i="4" s="1"/>
  <c r="U1261" i="4"/>
  <c r="S1261" i="4"/>
  <c r="O1261" i="4"/>
  <c r="W1261" i="4" s="1"/>
  <c r="X1261" i="4" s="1"/>
  <c r="U1259" i="4"/>
  <c r="S1259" i="4"/>
  <c r="O1259" i="4"/>
  <c r="W1259" i="4" s="1"/>
  <c r="U1257" i="4"/>
  <c r="S1257" i="4"/>
  <c r="O1257" i="4"/>
  <c r="W1257" i="4" s="1"/>
  <c r="U1255" i="4"/>
  <c r="S1255" i="4"/>
  <c r="O1255" i="4"/>
  <c r="W1255" i="4" s="1"/>
  <c r="U1253" i="4"/>
  <c r="S1253" i="4"/>
  <c r="O1253" i="4"/>
  <c r="W1253" i="4" s="1"/>
  <c r="X1253" i="4" s="1"/>
  <c r="U1251" i="4"/>
  <c r="S1251" i="4"/>
  <c r="O1251" i="4"/>
  <c r="W1251" i="4" s="1"/>
  <c r="X1251" i="4" s="1"/>
  <c r="U1249" i="4"/>
  <c r="S1249" i="4"/>
  <c r="O1249" i="4"/>
  <c r="W1249" i="4" s="1"/>
  <c r="U1187" i="4"/>
  <c r="S1187" i="4"/>
  <c r="O1187" i="4"/>
  <c r="U1133" i="4"/>
  <c r="S1133" i="4"/>
  <c r="O1133" i="4"/>
  <c r="W1133" i="4" s="1"/>
  <c r="X1133" i="4" s="1"/>
  <c r="U1131" i="4"/>
  <c r="S1131" i="4"/>
  <c r="O1131" i="4"/>
  <c r="W1131" i="4" s="1"/>
  <c r="U1095" i="4"/>
  <c r="S1095" i="4"/>
  <c r="O1095" i="4"/>
  <c r="W1095" i="4" s="1"/>
  <c r="U1076" i="4"/>
  <c r="S1076" i="4"/>
  <c r="O1076" i="4"/>
  <c r="U1074" i="4"/>
  <c r="S1074" i="4"/>
  <c r="O1074" i="4"/>
  <c r="U1055" i="4"/>
  <c r="S1055" i="4"/>
  <c r="O1055" i="4"/>
  <c r="U1031" i="4"/>
  <c r="S1031" i="4"/>
  <c r="O1031" i="4"/>
  <c r="W1031" i="4" s="1"/>
  <c r="X1031" i="4" s="1"/>
  <c r="U1027" i="4"/>
  <c r="S1027" i="4"/>
  <c r="O1027" i="4"/>
  <c r="U966" i="4"/>
  <c r="S966" i="4"/>
  <c r="O966" i="4"/>
  <c r="U916" i="4"/>
  <c r="S916" i="4"/>
  <c r="O916" i="4"/>
  <c r="W916" i="4" s="1"/>
  <c r="U813" i="4"/>
  <c r="U812" i="4" s="1"/>
  <c r="S813" i="4"/>
  <c r="S812" i="4" s="1"/>
  <c r="O813" i="4"/>
  <c r="W813" i="4" s="1"/>
  <c r="W812" i="4" s="1"/>
  <c r="U804" i="4"/>
  <c r="S804" i="4"/>
  <c r="O804" i="4"/>
  <c r="W804" i="4" s="1"/>
  <c r="U802" i="4"/>
  <c r="S802" i="4"/>
  <c r="O802" i="4"/>
  <c r="W802" i="4" s="1"/>
  <c r="X802" i="4" s="1"/>
  <c r="U800" i="4"/>
  <c r="S800" i="4"/>
  <c r="O800" i="4"/>
  <c r="W800" i="4" s="1"/>
  <c r="U761" i="4"/>
  <c r="S761" i="4"/>
  <c r="O761" i="4"/>
  <c r="U732" i="4"/>
  <c r="S732" i="4"/>
  <c r="O732" i="4"/>
  <c r="W732" i="4" s="1"/>
  <c r="X732" i="4" s="1"/>
  <c r="U693" i="4"/>
  <c r="S693" i="4"/>
  <c r="O693" i="4"/>
  <c r="U681" i="4"/>
  <c r="S681" i="4"/>
  <c r="O681" i="4"/>
  <c r="W681" i="4" s="1"/>
  <c r="X681" i="4" s="1"/>
  <c r="U662" i="4"/>
  <c r="S662" i="4"/>
  <c r="O662" i="4"/>
  <c r="W662" i="4" s="1"/>
  <c r="X662" i="4" s="1"/>
  <c r="U644" i="4"/>
  <c r="S644" i="4"/>
  <c r="O644" i="4"/>
  <c r="U640" i="4"/>
  <c r="S640" i="4"/>
  <c r="O640" i="4"/>
  <c r="W640" i="4" s="1"/>
  <c r="X640" i="4" s="1"/>
  <c r="U627" i="4"/>
  <c r="S627" i="4"/>
  <c r="O627" i="4"/>
  <c r="U625" i="4"/>
  <c r="S625" i="4"/>
  <c r="O625" i="4"/>
  <c r="W625" i="4" s="1"/>
  <c r="U594" i="4"/>
  <c r="S594" i="4"/>
  <c r="O594" i="4"/>
  <c r="U592" i="4"/>
  <c r="S592" i="4"/>
  <c r="O592" i="4"/>
  <c r="W592" i="4" s="1"/>
  <c r="X592" i="4" s="1"/>
  <c r="U570" i="4"/>
  <c r="S570" i="4"/>
  <c r="O570" i="4"/>
  <c r="U562" i="4"/>
  <c r="U561" i="4" s="1"/>
  <c r="S562" i="4"/>
  <c r="S561" i="4" s="1"/>
  <c r="F31" i="3" s="1"/>
  <c r="O562" i="4"/>
  <c r="O561" i="4" s="1"/>
  <c r="E31" i="3" s="1"/>
  <c r="U458" i="4"/>
  <c r="S458" i="4"/>
  <c r="O458" i="4"/>
  <c r="U422" i="4"/>
  <c r="S422" i="4"/>
  <c r="O422" i="4"/>
  <c r="W422" i="4" s="1"/>
  <c r="U418" i="4"/>
  <c r="S418" i="4"/>
  <c r="O418" i="4"/>
  <c r="W418" i="4" s="1"/>
  <c r="X418" i="4" s="1"/>
  <c r="U410" i="4"/>
  <c r="U409" i="4" s="1"/>
  <c r="U408" i="4" s="1"/>
  <c r="S410" i="4"/>
  <c r="S409" i="4" s="1"/>
  <c r="S408" i="4" s="1"/>
  <c r="F26" i="3" s="1"/>
  <c r="O410" i="4"/>
  <c r="U395" i="4"/>
  <c r="U394" i="4" s="1"/>
  <c r="U393" i="4" s="1"/>
  <c r="S395" i="4"/>
  <c r="S394" i="4" s="1"/>
  <c r="O395" i="4"/>
  <c r="W395" i="4" s="1"/>
  <c r="W394" i="4" s="1"/>
  <c r="U386" i="4"/>
  <c r="U385" i="4" s="1"/>
  <c r="U384" i="4" s="1"/>
  <c r="S386" i="4"/>
  <c r="S385" i="4" s="1"/>
  <c r="S384" i="4" s="1"/>
  <c r="F21" i="3" s="1"/>
  <c r="O386" i="4"/>
  <c r="W386" i="4" s="1"/>
  <c r="W385" i="4" s="1"/>
  <c r="U350" i="4"/>
  <c r="U349" i="4" s="1"/>
  <c r="U348" i="4" s="1"/>
  <c r="S350" i="4"/>
  <c r="S349" i="4" s="1"/>
  <c r="S348" i="4" s="1"/>
  <c r="F19" i="3" s="1"/>
  <c r="O350" i="4"/>
  <c r="O349" i="4" s="1"/>
  <c r="U312" i="4"/>
  <c r="U311" i="4" s="1"/>
  <c r="S312" i="4"/>
  <c r="S311" i="4" s="1"/>
  <c r="F18" i="3" s="1"/>
  <c r="O312" i="4"/>
  <c r="W312" i="4" s="1"/>
  <c r="W311" i="4" s="1"/>
  <c r="G18" i="3" s="1"/>
  <c r="U302" i="4"/>
  <c r="U301" i="4" s="1"/>
  <c r="S302" i="4"/>
  <c r="S301" i="4" s="1"/>
  <c r="O302" i="4"/>
  <c r="O301" i="4" s="1"/>
  <c r="U294" i="4"/>
  <c r="S294" i="4"/>
  <c r="O294" i="4"/>
  <c r="U289" i="4"/>
  <c r="S289" i="4"/>
  <c r="O289" i="4"/>
  <c r="W289" i="4" s="1"/>
  <c r="X289" i="4" s="1"/>
  <c r="U284" i="4"/>
  <c r="S284" i="4"/>
  <c r="O284" i="4"/>
  <c r="W284" i="4" s="1"/>
  <c r="U277" i="4"/>
  <c r="U276" i="4" s="1"/>
  <c r="S277" i="4"/>
  <c r="S276" i="4" s="1"/>
  <c r="F14" i="3" s="1"/>
  <c r="O277" i="4"/>
  <c r="W277" i="4" s="1"/>
  <c r="X277" i="4" s="1"/>
  <c r="X276" i="4" s="1"/>
  <c r="H14" i="3" s="1"/>
  <c r="U224" i="4"/>
  <c r="U223" i="4" s="1"/>
  <c r="S224" i="4"/>
  <c r="S223" i="4" s="1"/>
  <c r="F12" i="3" s="1"/>
  <c r="O224" i="4"/>
  <c r="W224" i="4" s="1"/>
  <c r="W223" i="4" s="1"/>
  <c r="G12" i="3" s="1"/>
  <c r="U216" i="4"/>
  <c r="S216" i="4"/>
  <c r="O216" i="4"/>
  <c r="W216" i="4" s="1"/>
  <c r="X216" i="4" s="1"/>
  <c r="U207" i="4"/>
  <c r="S207" i="4"/>
  <c r="O207" i="4"/>
  <c r="W207" i="4" s="1"/>
  <c r="U198" i="4"/>
  <c r="S198" i="4"/>
  <c r="O198" i="4"/>
  <c r="W198" i="4" s="1"/>
  <c r="U122" i="4"/>
  <c r="S122" i="4"/>
  <c r="O122" i="4"/>
  <c r="W122" i="4" s="1"/>
  <c r="X122" i="4" s="1"/>
  <c r="U115" i="4"/>
  <c r="S115" i="4"/>
  <c r="O115" i="4"/>
  <c r="U57" i="4"/>
  <c r="S57" i="4"/>
  <c r="O57" i="4"/>
  <c r="U36" i="4"/>
  <c r="S36" i="4"/>
  <c r="O36" i="4"/>
  <c r="W36" i="4" s="1"/>
  <c r="X36" i="4" s="1"/>
  <c r="U11" i="4"/>
  <c r="S11" i="4"/>
  <c r="O11" i="4"/>
  <c r="W11" i="4" s="1"/>
  <c r="X11" i="4" s="1"/>
  <c r="F28" i="1"/>
  <c r="F27" i="1"/>
  <c r="L11" i="1"/>
  <c r="L10" i="1"/>
  <c r="L9" i="1"/>
  <c r="L8" i="1"/>
  <c r="A3" i="1" a="1"/>
  <c r="A3" i="1" s="1"/>
  <c r="A4" i="1" s="1" a="1"/>
  <c r="A4" i="1" s="1"/>
  <c r="A8" i="1" s="1"/>
  <c r="S1635" i="4" l="1"/>
  <c r="U1662" i="4"/>
  <c r="U1661" i="4" s="1"/>
  <c r="S760" i="4"/>
  <c r="F36" i="3" s="1"/>
  <c r="W1389" i="4"/>
  <c r="G49" i="3" s="1"/>
  <c r="S643" i="4"/>
  <c r="F33" i="3" s="1"/>
  <c r="O812" i="4"/>
  <c r="E38" i="3" s="1"/>
  <c r="U692" i="4"/>
  <c r="S1628" i="4"/>
  <c r="U1628" i="4"/>
  <c r="U1627" i="4" s="1"/>
  <c r="S915" i="4"/>
  <c r="F39" i="3" s="1"/>
  <c r="O276" i="4"/>
  <c r="E14" i="3" s="1"/>
  <c r="O283" i="4"/>
  <c r="E15" i="3" s="1"/>
  <c r="S692" i="4"/>
  <c r="F35" i="3" s="1"/>
  <c r="O1494" i="4"/>
  <c r="O1493" i="4" s="1"/>
  <c r="O1492" i="4" s="1"/>
  <c r="E75" i="3" s="1"/>
  <c r="O1662" i="4"/>
  <c r="O1661" i="4" s="1"/>
  <c r="E108" i="3" s="1"/>
  <c r="O311" i="4"/>
  <c r="E18" i="3" s="1"/>
  <c r="O1476" i="4"/>
  <c r="O1475" i="4" s="1"/>
  <c r="E67" i="3" s="1"/>
  <c r="O1628" i="4"/>
  <c r="U643" i="4"/>
  <c r="U283" i="4"/>
  <c r="F83" i="3"/>
  <c r="S1505" i="4"/>
  <c r="S1504" i="4" s="1"/>
  <c r="F81" i="3" s="1"/>
  <c r="E87" i="3"/>
  <c r="O1512" i="4"/>
  <c r="E86" i="3" s="1"/>
  <c r="O1482" i="4"/>
  <c r="O1481" i="4" s="1"/>
  <c r="O1480" i="4" s="1"/>
  <c r="E69" i="3" s="1"/>
  <c r="O1635" i="4"/>
  <c r="O1634" i="4" s="1"/>
  <c r="E102" i="3" s="1"/>
  <c r="O1656" i="4"/>
  <c r="E106" i="3" s="1"/>
  <c r="O1506" i="4"/>
  <c r="O1505" i="4" s="1"/>
  <c r="S569" i="4"/>
  <c r="F32" i="3" s="1"/>
  <c r="S1456" i="4"/>
  <c r="U1443" i="4"/>
  <c r="U1442" i="4" s="1"/>
  <c r="U1441" i="4" s="1"/>
  <c r="U1545" i="4"/>
  <c r="U1544" i="4" s="1"/>
  <c r="S1601" i="4"/>
  <c r="S1600" i="4" s="1"/>
  <c r="F98" i="3" s="1"/>
  <c r="S1662" i="4"/>
  <c r="S1661" i="4" s="1"/>
  <c r="F108" i="3" s="1"/>
  <c r="U915" i="4"/>
  <c r="U811" i="4" s="1"/>
  <c r="U275" i="4"/>
  <c r="O760" i="4"/>
  <c r="E36" i="3" s="1"/>
  <c r="S1389" i="4"/>
  <c r="F49" i="3" s="1"/>
  <c r="U1601" i="4"/>
  <c r="U1600" i="4" s="1"/>
  <c r="U1642" i="4"/>
  <c r="U1641" i="4" s="1"/>
  <c r="U760" i="4"/>
  <c r="U691" i="4" s="1"/>
  <c r="U1397" i="4"/>
  <c r="U1396" i="4" s="1"/>
  <c r="U1395" i="4" s="1"/>
  <c r="F87" i="3"/>
  <c r="W302" i="4"/>
  <c r="W301" i="4" s="1"/>
  <c r="X1493" i="4"/>
  <c r="H77" i="3"/>
  <c r="W350" i="4"/>
  <c r="W349" i="4" s="1"/>
  <c r="G20" i="3" s="1"/>
  <c r="W1027" i="4"/>
  <c r="X1027" i="4" s="1"/>
  <c r="W1465" i="4"/>
  <c r="W1464" i="4" s="1"/>
  <c r="W1463" i="4" s="1"/>
  <c r="W1076" i="4"/>
  <c r="X1076" i="4" s="1"/>
  <c r="W562" i="4"/>
  <c r="X1326" i="4"/>
  <c r="X800" i="4"/>
  <c r="U1273" i="4"/>
  <c r="W1524" i="4"/>
  <c r="W1523" i="4" s="1"/>
  <c r="G89" i="3" s="1"/>
  <c r="W1471" i="4"/>
  <c r="W1470" i="4" s="1"/>
  <c r="F107" i="3"/>
  <c r="F20" i="3"/>
  <c r="W294" i="4"/>
  <c r="X294" i="4" s="1"/>
  <c r="X1308" i="4"/>
  <c r="W1658" i="4"/>
  <c r="W1657" i="4" s="1"/>
  <c r="G107" i="3" s="1"/>
  <c r="W1270" i="4"/>
  <c r="W1269" i="4" s="1"/>
  <c r="G47" i="3" s="1"/>
  <c r="W1402" i="4"/>
  <c r="X1402" i="4" s="1"/>
  <c r="W1514" i="4"/>
  <c r="F22" i="3"/>
  <c r="O417" i="4"/>
  <c r="E29" i="3" s="1"/>
  <c r="X1257" i="4"/>
  <c r="W1300" i="4"/>
  <c r="X1300" i="4" s="1"/>
  <c r="X1352" i="4"/>
  <c r="X1398" i="4"/>
  <c r="X1418" i="4"/>
  <c r="W1448" i="4"/>
  <c r="X1448" i="4" s="1"/>
  <c r="X1255" i="4"/>
  <c r="F27" i="3"/>
  <c r="X1426" i="4"/>
  <c r="W1574" i="4"/>
  <c r="X1574" i="4" s="1"/>
  <c r="U417" i="4"/>
  <c r="U416" i="4" s="1"/>
  <c r="W1280" i="4"/>
  <c r="X1280" i="4" s="1"/>
  <c r="X1380" i="4"/>
  <c r="X1602" i="4"/>
  <c r="W1614" i="4"/>
  <c r="X1614" i="4" s="1"/>
  <c r="X1376" i="4"/>
  <c r="X1368" i="4"/>
  <c r="G22" i="3"/>
  <c r="W384" i="4"/>
  <c r="G21" i="3" s="1"/>
  <c r="S1493" i="4"/>
  <c r="F77" i="3"/>
  <c r="W393" i="4"/>
  <c r="G24" i="3" s="1"/>
  <c r="G25" i="3"/>
  <c r="F59" i="3"/>
  <c r="S1455" i="4"/>
  <c r="O1499" i="4"/>
  <c r="E80" i="3"/>
  <c r="O1469" i="4"/>
  <c r="E64" i="3" s="1"/>
  <c r="E65" i="3"/>
  <c r="F74" i="3"/>
  <c r="S1487" i="4"/>
  <c r="S1627" i="4"/>
  <c r="F100" i="3" s="1"/>
  <c r="F101" i="3"/>
  <c r="E20" i="3"/>
  <c r="O348" i="4"/>
  <c r="E19" i="3" s="1"/>
  <c r="X1477" i="4"/>
  <c r="X1476" i="4" s="1"/>
  <c r="W1476" i="4"/>
  <c r="E109" i="3"/>
  <c r="E17" i="3"/>
  <c r="E62" i="3"/>
  <c r="O1463" i="4"/>
  <c r="S1475" i="4"/>
  <c r="F68" i="3"/>
  <c r="F17" i="3"/>
  <c r="S300" i="4"/>
  <c r="F16" i="3" s="1"/>
  <c r="S1634" i="4"/>
  <c r="F102" i="3" s="1"/>
  <c r="F103" i="3"/>
  <c r="F25" i="3"/>
  <c r="S393" i="4"/>
  <c r="F24" i="3" s="1"/>
  <c r="O1522" i="4"/>
  <c r="E88" i="3" s="1"/>
  <c r="E89" i="3"/>
  <c r="S1468" i="4"/>
  <c r="F63" i="3" s="1"/>
  <c r="F64" i="3"/>
  <c r="X207" i="4"/>
  <c r="X386" i="4"/>
  <c r="X385" i="4" s="1"/>
  <c r="X422" i="4"/>
  <c r="X804" i="4"/>
  <c r="X1131" i="4"/>
  <c r="X1249" i="4"/>
  <c r="X1302" i="4"/>
  <c r="X1420" i="4"/>
  <c r="S1443" i="4"/>
  <c r="X1595" i="4"/>
  <c r="X1620" i="4"/>
  <c r="F65" i="3"/>
  <c r="S417" i="4"/>
  <c r="F29" i="3" s="1"/>
  <c r="U569" i="4"/>
  <c r="U560" i="4" s="1"/>
  <c r="S1580" i="4"/>
  <c r="S1579" i="4" s="1"/>
  <c r="F96" i="3" s="1"/>
  <c r="A6" i="1"/>
  <c r="O10" i="4"/>
  <c r="W276" i="4"/>
  <c r="O394" i="4"/>
  <c r="X625" i="4"/>
  <c r="O1456" i="4"/>
  <c r="O1488" i="4"/>
  <c r="O1545" i="4"/>
  <c r="E95" i="3" s="1"/>
  <c r="U1635" i="4"/>
  <c r="U1634" i="4" s="1"/>
  <c r="W57" i="4"/>
  <c r="X57" i="4" s="1"/>
  <c r="X284" i="4"/>
  <c r="O385" i="4"/>
  <c r="W458" i="4"/>
  <c r="X458" i="4" s="1"/>
  <c r="O643" i="4"/>
  <c r="E33" i="3" s="1"/>
  <c r="W1055" i="4"/>
  <c r="X1055" i="4" s="1"/>
  <c r="O1273" i="4"/>
  <c r="E48" i="3" s="1"/>
  <c r="W1304" i="4"/>
  <c r="X1304" i="4" s="1"/>
  <c r="W1332" i="4"/>
  <c r="X1332" i="4" s="1"/>
  <c r="S1397" i="4"/>
  <c r="W1422" i="4"/>
  <c r="X1422" i="4" s="1"/>
  <c r="O1443" i="4"/>
  <c r="W1494" i="4"/>
  <c r="W1501" i="4"/>
  <c r="W1500" i="4" s="1"/>
  <c r="G80" i="3" s="1"/>
  <c r="W1566" i="4"/>
  <c r="X1566" i="4" s="1"/>
  <c r="W1597" i="4"/>
  <c r="X1597" i="4" s="1"/>
  <c r="W1622" i="4"/>
  <c r="X1622" i="4" s="1"/>
  <c r="W1636" i="4"/>
  <c r="W1635" i="4" s="1"/>
  <c r="O223" i="4"/>
  <c r="E12" i="3" s="1"/>
  <c r="O569" i="4"/>
  <c r="W1294" i="4"/>
  <c r="X1294" i="4" s="1"/>
  <c r="X1318" i="4"/>
  <c r="W1412" i="4"/>
  <c r="X1412" i="4" s="1"/>
  <c r="X1436" i="4"/>
  <c r="W1533" i="4"/>
  <c r="W1532" i="4" s="1"/>
  <c r="G90" i="3" s="1"/>
  <c r="S1545" i="4"/>
  <c r="F95" i="3" s="1"/>
  <c r="W1612" i="4"/>
  <c r="X1612" i="4" s="1"/>
  <c r="W1663" i="4"/>
  <c r="X1663" i="4" s="1"/>
  <c r="U10" i="4"/>
  <c r="U9" i="4" s="1"/>
  <c r="S283" i="4"/>
  <c r="F15" i="3" s="1"/>
  <c r="U300" i="4"/>
  <c r="U1026" i="4"/>
  <c r="U1025" i="4" s="1"/>
  <c r="U1024" i="4" s="1"/>
  <c r="S1273" i="4"/>
  <c r="U1522" i="4"/>
  <c r="U1511" i="4" s="1"/>
  <c r="U1510" i="4" s="1"/>
  <c r="U1580" i="4"/>
  <c r="U1579" i="4" s="1"/>
  <c r="W1618" i="4"/>
  <c r="X1618" i="4" s="1"/>
  <c r="S1642" i="4"/>
  <c r="S1641" i="4" s="1"/>
  <c r="F104" i="3" s="1"/>
  <c r="S10" i="4"/>
  <c r="F11" i="3" s="1"/>
  <c r="S1026" i="4"/>
  <c r="U1389" i="4"/>
  <c r="X1589" i="4"/>
  <c r="X1390" i="4"/>
  <c r="X1389" i="4" s="1"/>
  <c r="H49" i="3" s="1"/>
  <c r="U1456" i="4"/>
  <c r="U1455" i="4" s="1"/>
  <c r="U1454" i="4" s="1"/>
  <c r="U1453" i="4" s="1"/>
  <c r="W115" i="4"/>
  <c r="X115" i="4" s="1"/>
  <c r="W644" i="4"/>
  <c r="W643" i="4" s="1"/>
  <c r="G33" i="3" s="1"/>
  <c r="W1074" i="4"/>
  <c r="X1074" i="4" s="1"/>
  <c r="W1296" i="4"/>
  <c r="X1296" i="4" s="1"/>
  <c r="W1324" i="4"/>
  <c r="X1324" i="4" s="1"/>
  <c r="W1414" i="4"/>
  <c r="X1414" i="4" s="1"/>
  <c r="W1444" i="4"/>
  <c r="X1444" i="4" s="1"/>
  <c r="W1457" i="4"/>
  <c r="W1456" i="4" s="1"/>
  <c r="W1556" i="4"/>
  <c r="X1556" i="4" s="1"/>
  <c r="W627" i="4"/>
  <c r="X627" i="4" s="1"/>
  <c r="O692" i="4"/>
  <c r="W761" i="4"/>
  <c r="W760" i="4" s="1"/>
  <c r="G36" i="3" s="1"/>
  <c r="U1248" i="4"/>
  <c r="U1247" i="4" s="1"/>
  <c r="W1284" i="4"/>
  <c r="X1284" i="4" s="1"/>
  <c r="W1665" i="4"/>
  <c r="E111" i="3"/>
  <c r="E112" i="3" s="1"/>
  <c r="E115" i="3" s="1"/>
  <c r="S1248" i="4"/>
  <c r="W1342" i="4"/>
  <c r="X1342" i="4" s="1"/>
  <c r="X1366" i="4"/>
  <c r="O1389" i="4"/>
  <c r="E49" i="3" s="1"/>
  <c r="A14" i="1"/>
  <c r="A11" i="1"/>
  <c r="F80" i="3"/>
  <c r="S1499" i="4"/>
  <c r="W1505" i="4"/>
  <c r="G83" i="3"/>
  <c r="F38" i="3"/>
  <c r="A5" i="1" a="1"/>
  <c r="A5" i="1" s="1"/>
  <c r="A9" i="1" s="1"/>
  <c r="A7" i="1"/>
  <c r="G38" i="3"/>
  <c r="W1469" i="4"/>
  <c r="G65" i="3"/>
  <c r="F62" i="3"/>
  <c r="S1463" i="4"/>
  <c r="H76" i="3"/>
  <c r="X1492" i="4"/>
  <c r="H75" i="3" s="1"/>
  <c r="E82" i="3"/>
  <c r="O1504" i="4"/>
  <c r="E81" i="3" s="1"/>
  <c r="F89" i="3"/>
  <c r="S1522" i="4"/>
  <c r="W1487" i="4"/>
  <c r="G74" i="3"/>
  <c r="W1481" i="4"/>
  <c r="G71" i="3"/>
  <c r="E76" i="3"/>
  <c r="E101" i="3"/>
  <c r="O1627" i="4"/>
  <c r="E100" i="3" s="1"/>
  <c r="W300" i="4"/>
  <c r="G16" i="3" s="1"/>
  <c r="G17" i="3"/>
  <c r="G62" i="3"/>
  <c r="F71" i="3"/>
  <c r="S1481" i="4"/>
  <c r="X224" i="4"/>
  <c r="X223" i="4" s="1"/>
  <c r="H12" i="3" s="1"/>
  <c r="X312" i="4"/>
  <c r="X311" i="4" s="1"/>
  <c r="H18" i="3" s="1"/>
  <c r="X1471" i="4"/>
  <c r="X1470" i="4" s="1"/>
  <c r="X1489" i="4"/>
  <c r="X1488" i="4" s="1"/>
  <c r="X1507" i="4"/>
  <c r="X1506" i="4" s="1"/>
  <c r="O1601" i="4"/>
  <c r="X302" i="4"/>
  <c r="X301" i="4" s="1"/>
  <c r="X395" i="4"/>
  <c r="X394" i="4" s="1"/>
  <c r="X916" i="4"/>
  <c r="O1397" i="4"/>
  <c r="X1581" i="4"/>
  <c r="X1604" i="4"/>
  <c r="O1642" i="4"/>
  <c r="F99" i="3"/>
  <c r="X198" i="4"/>
  <c r="W410" i="4"/>
  <c r="W409" i="4" s="1"/>
  <c r="W594" i="4"/>
  <c r="X594" i="4" s="1"/>
  <c r="X813" i="4"/>
  <c r="X812" i="4" s="1"/>
  <c r="X1095" i="4"/>
  <c r="X1259" i="4"/>
  <c r="W1292" i="4"/>
  <c r="X1292" i="4" s="1"/>
  <c r="W1316" i="4"/>
  <c r="X1316" i="4" s="1"/>
  <c r="W1340" i="4"/>
  <c r="X1340" i="4" s="1"/>
  <c r="W1364" i="4"/>
  <c r="X1364" i="4" s="1"/>
  <c r="X1400" i="4"/>
  <c r="W1410" i="4"/>
  <c r="X1410" i="4" s="1"/>
  <c r="W1434" i="4"/>
  <c r="X1434" i="4" s="1"/>
  <c r="X1446" i="4"/>
  <c r="X1483" i="4"/>
  <c r="X1482" i="4" s="1"/>
  <c r="W1564" i="4"/>
  <c r="X1564" i="4" s="1"/>
  <c r="W1587" i="4"/>
  <c r="X1587" i="4" s="1"/>
  <c r="W1610" i="4"/>
  <c r="X1610" i="4" s="1"/>
  <c r="X1645" i="4"/>
  <c r="O915" i="4"/>
  <c r="E39" i="3" s="1"/>
  <c r="O1580" i="4"/>
  <c r="W570" i="4"/>
  <c r="X570" i="4" s="1"/>
  <c r="W693" i="4"/>
  <c r="W692" i="4" s="1"/>
  <c r="W966" i="4"/>
  <c r="W915" i="4" s="1"/>
  <c r="O1026" i="4"/>
  <c r="W1187" i="4"/>
  <c r="O1248" i="4"/>
  <c r="W1265" i="4"/>
  <c r="W1248" i="4" s="1"/>
  <c r="W1288" i="4"/>
  <c r="X1288" i="4" s="1"/>
  <c r="W1312" i="4"/>
  <c r="X1312" i="4" s="1"/>
  <c r="W1336" i="4"/>
  <c r="X1336" i="4" s="1"/>
  <c r="W1360" i="4"/>
  <c r="X1360" i="4" s="1"/>
  <c r="W1384" i="4"/>
  <c r="X1384" i="4" s="1"/>
  <c r="W1406" i="4"/>
  <c r="X1406" i="4" s="1"/>
  <c r="W1430" i="4"/>
  <c r="X1430" i="4" s="1"/>
  <c r="W1560" i="4"/>
  <c r="W1583" i="4"/>
  <c r="X1583" i="4" s="1"/>
  <c r="W1606" i="4"/>
  <c r="X1606" i="4" s="1"/>
  <c r="W1629" i="4"/>
  <c r="W1628" i="4" s="1"/>
  <c r="W1651" i="4"/>
  <c r="W1642" i="4" s="1"/>
  <c r="O409" i="4"/>
  <c r="E26" i="1"/>
  <c r="S811" i="4" l="1"/>
  <c r="F37" i="3" s="1"/>
  <c r="E103" i="3"/>
  <c r="E77" i="3"/>
  <c r="E70" i="3"/>
  <c r="W348" i="4"/>
  <c r="G19" i="3" s="1"/>
  <c r="X1465" i="4"/>
  <c r="X1464" i="4" s="1"/>
  <c r="O275" i="4"/>
  <c r="E13" i="3" s="1"/>
  <c r="O1468" i="4"/>
  <c r="E63" i="3" s="1"/>
  <c r="S691" i="4"/>
  <c r="F34" i="3" s="1"/>
  <c r="O1474" i="4"/>
  <c r="E66" i="3" s="1"/>
  <c r="X1524" i="4"/>
  <c r="X1523" i="4" s="1"/>
  <c r="S1544" i="4"/>
  <c r="F94" i="3" s="1"/>
  <c r="O300" i="4"/>
  <c r="E16" i="3" s="1"/>
  <c r="U1543" i="4"/>
  <c r="U1542" i="4" s="1"/>
  <c r="U1541" i="4" s="1"/>
  <c r="E68" i="3"/>
  <c r="S560" i="4"/>
  <c r="F30" i="3" s="1"/>
  <c r="E83" i="3"/>
  <c r="W1656" i="4"/>
  <c r="G106" i="3" s="1"/>
  <c r="W1662" i="4"/>
  <c r="G109" i="3" s="1"/>
  <c r="W417" i="4"/>
  <c r="W416" i="4" s="1"/>
  <c r="G28" i="3" s="1"/>
  <c r="F82" i="3"/>
  <c r="W1499" i="4"/>
  <c r="W1498" i="4" s="1"/>
  <c r="G78" i="3" s="1"/>
  <c r="W1522" i="4"/>
  <c r="G88" i="3" s="1"/>
  <c r="U1268" i="4"/>
  <c r="U1246" i="4" s="1"/>
  <c r="U392" i="4"/>
  <c r="F109" i="3"/>
  <c r="E71" i="3"/>
  <c r="X283" i="4"/>
  <c r="O416" i="4"/>
  <c r="E28" i="3" s="1"/>
  <c r="S416" i="4"/>
  <c r="F28" i="3" s="1"/>
  <c r="X10" i="4"/>
  <c r="H11" i="3" s="1"/>
  <c r="X562" i="4"/>
  <c r="X561" i="4" s="1"/>
  <c r="H31" i="3" s="1"/>
  <c r="W561" i="4"/>
  <c r="G31" i="3" s="1"/>
  <c r="X1533" i="4"/>
  <c r="X1532" i="4" s="1"/>
  <c r="H90" i="3" s="1"/>
  <c r="W283" i="4"/>
  <c r="G15" i="3" s="1"/>
  <c r="O1511" i="4"/>
  <c r="S9" i="4"/>
  <c r="F10" i="3" s="1"/>
  <c r="W1545" i="4"/>
  <c r="G95" i="3" s="1"/>
  <c r="U8" i="4"/>
  <c r="U7" i="4" s="1"/>
  <c r="U6" i="4" s="1"/>
  <c r="U5" i="4" s="1"/>
  <c r="X417" i="4"/>
  <c r="H29" i="3" s="1"/>
  <c r="X1514" i="4"/>
  <c r="X1513" i="4" s="1"/>
  <c r="W1513" i="4"/>
  <c r="X350" i="4"/>
  <c r="X349" i="4" s="1"/>
  <c r="X348" i="4" s="1"/>
  <c r="H19" i="3" s="1"/>
  <c r="F105" i="3"/>
  <c r="F97" i="3"/>
  <c r="X1270" i="4"/>
  <c r="X1269" i="4" s="1"/>
  <c r="H47" i="3" s="1"/>
  <c r="X1501" i="4"/>
  <c r="X1500" i="4" s="1"/>
  <c r="H80" i="3" s="1"/>
  <c r="X1658" i="4"/>
  <c r="X1657" i="4" s="1"/>
  <c r="X693" i="4"/>
  <c r="X692" i="4" s="1"/>
  <c r="H35" i="3" s="1"/>
  <c r="X416" i="4"/>
  <c r="H28" i="3" s="1"/>
  <c r="W1580" i="4"/>
  <c r="G97" i="3" s="1"/>
  <c r="X966" i="4"/>
  <c r="X915" i="4" s="1"/>
  <c r="H39" i="3" s="1"/>
  <c r="O393" i="4"/>
  <c r="E24" i="3" s="1"/>
  <c r="E25" i="3"/>
  <c r="W569" i="4"/>
  <c r="G32" i="3" s="1"/>
  <c r="W10" i="4"/>
  <c r="X1397" i="4"/>
  <c r="X1396" i="4" s="1"/>
  <c r="X1560" i="4"/>
  <c r="X1545" i="4" s="1"/>
  <c r="H95" i="3" s="1"/>
  <c r="X1601" i="4"/>
  <c r="X1600" i="4" s="1"/>
  <c r="H98" i="3" s="1"/>
  <c r="G77" i="3"/>
  <c r="W1493" i="4"/>
  <c r="S275" i="4"/>
  <c r="F13" i="3" s="1"/>
  <c r="W1475" i="4"/>
  <c r="G68" i="3"/>
  <c r="S1268" i="4"/>
  <c r="F46" i="3" s="1"/>
  <c r="F48" i="3"/>
  <c r="S1396" i="4"/>
  <c r="F52" i="3"/>
  <c r="W1443" i="4"/>
  <c r="X1475" i="4"/>
  <c r="H68" i="3"/>
  <c r="S1474" i="4"/>
  <c r="F66" i="3" s="1"/>
  <c r="F67" i="3"/>
  <c r="W1455" i="4"/>
  <c r="G59" i="3"/>
  <c r="E55" i="3"/>
  <c r="O1442" i="4"/>
  <c r="S1486" i="4"/>
  <c r="F72" i="3" s="1"/>
  <c r="F73" i="3"/>
  <c r="O811" i="4"/>
  <c r="E37" i="3" s="1"/>
  <c r="O1544" i="4"/>
  <c r="E94" i="3" s="1"/>
  <c r="S1247" i="4"/>
  <c r="F45" i="3"/>
  <c r="S1025" i="4"/>
  <c r="F42" i="3"/>
  <c r="O1487" i="4"/>
  <c r="E74" i="3"/>
  <c r="S1442" i="4"/>
  <c r="F55" i="3"/>
  <c r="W1026" i="4"/>
  <c r="W1025" i="4" s="1"/>
  <c r="X761" i="4"/>
  <c r="X760" i="4" s="1"/>
  <c r="H36" i="3" s="1"/>
  <c r="O560" i="4"/>
  <c r="E30" i="3" s="1"/>
  <c r="E32" i="3"/>
  <c r="E59" i="3"/>
  <c r="O1455" i="4"/>
  <c r="E61" i="3"/>
  <c r="O1462" i="4"/>
  <c r="E60" i="3" s="1"/>
  <c r="X1457" i="4"/>
  <c r="X1456" i="4" s="1"/>
  <c r="H59" i="3" s="1"/>
  <c r="S1492" i="4"/>
  <c r="F75" i="3" s="1"/>
  <c r="F76" i="3"/>
  <c r="W1634" i="4"/>
  <c r="G102" i="3" s="1"/>
  <c r="G103" i="3"/>
  <c r="X644" i="4"/>
  <c r="X643" i="4" s="1"/>
  <c r="H33" i="3" s="1"/>
  <c r="X1443" i="4"/>
  <c r="X1442" i="4" s="1"/>
  <c r="O1268" i="4"/>
  <c r="E46" i="3" s="1"/>
  <c r="O691" i="4"/>
  <c r="E34" i="3" s="1"/>
  <c r="E35" i="3"/>
  <c r="O384" i="4"/>
  <c r="E21" i="3" s="1"/>
  <c r="E22" i="3"/>
  <c r="O9" i="4"/>
  <c r="E11" i="3"/>
  <c r="E79" i="3"/>
  <c r="O1498" i="4"/>
  <c r="E78" i="3" s="1"/>
  <c r="X1636" i="4"/>
  <c r="X1635" i="4" s="1"/>
  <c r="G14" i="3"/>
  <c r="X384" i="4"/>
  <c r="H21" i="3" s="1"/>
  <c r="H22" i="3"/>
  <c r="X1665" i="4"/>
  <c r="X1662" i="4" s="1"/>
  <c r="F58" i="3"/>
  <c r="S1454" i="4"/>
  <c r="F57" i="3" s="1"/>
  <c r="G105" i="3"/>
  <c r="W1641" i="4"/>
  <c r="G104" i="3" s="1"/>
  <c r="W1247" i="4"/>
  <c r="G45" i="3"/>
  <c r="G39" i="3"/>
  <c r="W811" i="4"/>
  <c r="G37" i="3" s="1"/>
  <c r="X1273" i="4"/>
  <c r="S1511" i="4"/>
  <c r="F88" i="3"/>
  <c r="A10" i="1"/>
  <c r="A13" i="1"/>
  <c r="X1187" i="4"/>
  <c r="X1026" i="4" s="1"/>
  <c r="A12" i="1"/>
  <c r="A15" i="1"/>
  <c r="W1601" i="4"/>
  <c r="W1480" i="4"/>
  <c r="G69" i="3" s="1"/>
  <c r="G70" i="3"/>
  <c r="X1651" i="4"/>
  <c r="X1642" i="4" s="1"/>
  <c r="O1025" i="4"/>
  <c r="E42" i="3"/>
  <c r="X1499" i="4"/>
  <c r="W1273" i="4"/>
  <c r="W1504" i="4"/>
  <c r="G81" i="3" s="1"/>
  <c r="G82" i="3"/>
  <c r="W1462" i="4"/>
  <c r="G61" i="3"/>
  <c r="W1627" i="4"/>
  <c r="G100" i="3" s="1"/>
  <c r="G101" i="3"/>
  <c r="O1247" i="4"/>
  <c r="E45" i="3"/>
  <c r="H89" i="3"/>
  <c r="O1396" i="4"/>
  <c r="E52" i="3"/>
  <c r="X1481" i="4"/>
  <c r="H71" i="3"/>
  <c r="H38" i="3"/>
  <c r="S1480" i="4"/>
  <c r="F69" i="3" s="1"/>
  <c r="F70" i="3"/>
  <c r="S1498" i="4"/>
  <c r="F78" i="3" s="1"/>
  <c r="F79" i="3"/>
  <c r="X1487" i="4"/>
  <c r="H74" i="3"/>
  <c r="X1469" i="4"/>
  <c r="H65" i="3"/>
  <c r="W691" i="4"/>
  <c r="G34" i="3" s="1"/>
  <c r="G35" i="3"/>
  <c r="X1463" i="4"/>
  <c r="H62" i="3"/>
  <c r="W1486" i="4"/>
  <c r="G72" i="3" s="1"/>
  <c r="G73" i="3"/>
  <c r="S1462" i="4"/>
  <c r="F61" i="3"/>
  <c r="W1468" i="4"/>
  <c r="G63" i="3" s="1"/>
  <c r="G64" i="3"/>
  <c r="S1543" i="4"/>
  <c r="W1397" i="4"/>
  <c r="W1579" i="4"/>
  <c r="G96" i="3" s="1"/>
  <c r="E97" i="3"/>
  <c r="O1579" i="4"/>
  <c r="E96" i="3" s="1"/>
  <c r="X569" i="4"/>
  <c r="X1580" i="4"/>
  <c r="X9" i="4"/>
  <c r="O408" i="4"/>
  <c r="E27" i="3"/>
  <c r="W408" i="4"/>
  <c r="G27" i="3"/>
  <c r="X393" i="4"/>
  <c r="H25" i="3"/>
  <c r="X1265" i="4"/>
  <c r="X1248" i="4" s="1"/>
  <c r="X1629" i="4"/>
  <c r="X1628" i="4" s="1"/>
  <c r="X300" i="4"/>
  <c r="H16" i="3" s="1"/>
  <c r="H17" i="3"/>
  <c r="O1600" i="4"/>
  <c r="E98" i="3" s="1"/>
  <c r="E99" i="3"/>
  <c r="X410" i="4"/>
  <c r="X409" i="4" s="1"/>
  <c r="O1641" i="4"/>
  <c r="E104" i="3" s="1"/>
  <c r="E105" i="3"/>
  <c r="X1505" i="4"/>
  <c r="H83" i="3"/>
  <c r="W275" i="4" l="1"/>
  <c r="G13" i="3" s="1"/>
  <c r="S392" i="4"/>
  <c r="F23" i="3" s="1"/>
  <c r="H99" i="3"/>
  <c r="X1544" i="4"/>
  <c r="G79" i="3"/>
  <c r="W1544" i="4"/>
  <c r="X1522" i="4"/>
  <c r="H88" i="3" s="1"/>
  <c r="W560" i="4"/>
  <c r="G30" i="3" s="1"/>
  <c r="G29" i="3"/>
  <c r="W1661" i="4"/>
  <c r="G108" i="3" s="1"/>
  <c r="X1455" i="4"/>
  <c r="X1454" i="4" s="1"/>
  <c r="H15" i="3"/>
  <c r="X275" i="4"/>
  <c r="H13" i="3" s="1"/>
  <c r="H20" i="3"/>
  <c r="G87" i="3"/>
  <c r="W1512" i="4"/>
  <c r="H107" i="3"/>
  <c r="X1656" i="4"/>
  <c r="H106" i="3" s="1"/>
  <c r="H87" i="3"/>
  <c r="X1512" i="4"/>
  <c r="H86" i="3" s="1"/>
  <c r="S8" i="4"/>
  <c r="E85" i="3"/>
  <c r="O1510" i="4"/>
  <c r="E84" i="3" s="1"/>
  <c r="F20" i="10" s="1"/>
  <c r="X691" i="4"/>
  <c r="H34" i="3" s="1"/>
  <c r="H109" i="3"/>
  <c r="X1661" i="4"/>
  <c r="H108" i="3" s="1"/>
  <c r="X811" i="4"/>
  <c r="H37" i="3" s="1"/>
  <c r="H67" i="3"/>
  <c r="X1474" i="4"/>
  <c r="H66" i="3" s="1"/>
  <c r="H103" i="3"/>
  <c r="X1634" i="4"/>
  <c r="H102" i="3" s="1"/>
  <c r="G11" i="3"/>
  <c r="W9" i="4"/>
  <c r="S1441" i="4"/>
  <c r="F53" i="3" s="1"/>
  <c r="F54" i="3"/>
  <c r="O1441" i="4"/>
  <c r="E53" i="3" s="1"/>
  <c r="E54" i="3"/>
  <c r="O8" i="4"/>
  <c r="E9" i="3" s="1"/>
  <c r="E10" i="3"/>
  <c r="W1442" i="4"/>
  <c r="G55" i="3"/>
  <c r="H52" i="3"/>
  <c r="G42" i="3"/>
  <c r="O1486" i="4"/>
  <c r="E72" i="3" s="1"/>
  <c r="E73" i="3"/>
  <c r="W1474" i="4"/>
  <c r="G66" i="3" s="1"/>
  <c r="G67" i="3"/>
  <c r="W1454" i="4"/>
  <c r="G57" i="3" s="1"/>
  <c r="G58" i="3"/>
  <c r="H55" i="3"/>
  <c r="S1024" i="4"/>
  <c r="F40" i="3" s="1"/>
  <c r="F41" i="3"/>
  <c r="W1492" i="4"/>
  <c r="G75" i="3" s="1"/>
  <c r="G76" i="3"/>
  <c r="O1454" i="4"/>
  <c r="E58" i="3"/>
  <c r="S1395" i="4"/>
  <c r="F50" i="3" s="1"/>
  <c r="F51" i="3"/>
  <c r="S1246" i="4"/>
  <c r="F43" i="3" s="1"/>
  <c r="F44" i="3"/>
  <c r="X1025" i="4"/>
  <c r="H42" i="3"/>
  <c r="X1247" i="4"/>
  <c r="H45" i="3"/>
  <c r="H105" i="3"/>
  <c r="X1641" i="4"/>
  <c r="H104" i="3" s="1"/>
  <c r="H24" i="3"/>
  <c r="A16" i="1"/>
  <c r="W1024" i="4"/>
  <c r="G40" i="3" s="1"/>
  <c r="G41" i="3"/>
  <c r="H70" i="3"/>
  <c r="X1480" i="4"/>
  <c r="H69" i="3" s="1"/>
  <c r="G94" i="3"/>
  <c r="F85" i="3"/>
  <c r="S1510" i="4"/>
  <c r="F84" i="3" s="1"/>
  <c r="X1504" i="4"/>
  <c r="H81" i="3" s="1"/>
  <c r="H82" i="3"/>
  <c r="X408" i="4"/>
  <c r="H26" i="3" s="1"/>
  <c r="H27" i="3"/>
  <c r="G26" i="3"/>
  <c r="W392" i="4"/>
  <c r="G23" i="3" s="1"/>
  <c r="F60" i="3"/>
  <c r="S1453" i="4"/>
  <c r="F56" i="3" s="1"/>
  <c r="X1486" i="4"/>
  <c r="H72" i="3" s="1"/>
  <c r="H73" i="3"/>
  <c r="O1543" i="4"/>
  <c r="W1600" i="4"/>
  <c r="G98" i="3" s="1"/>
  <c r="G99" i="3"/>
  <c r="H48" i="3"/>
  <c r="X1268" i="4"/>
  <c r="H46" i="3" s="1"/>
  <c r="G60" i="3"/>
  <c r="O1395" i="4"/>
  <c r="E50" i="3" s="1"/>
  <c r="E51" i="3"/>
  <c r="X1441" i="4"/>
  <c r="H53" i="3" s="1"/>
  <c r="H54" i="3"/>
  <c r="O392" i="4"/>
  <c r="E26" i="3"/>
  <c r="G48" i="3"/>
  <c r="W1268" i="4"/>
  <c r="G46" i="3" s="1"/>
  <c r="H94" i="3"/>
  <c r="X1468" i="4"/>
  <c r="H63" i="3" s="1"/>
  <c r="H64" i="3"/>
  <c r="H10" i="3"/>
  <c r="W1396" i="4"/>
  <c r="G52" i="3"/>
  <c r="H79" i="3"/>
  <c r="X1498" i="4"/>
  <c r="H78" i="3" s="1"/>
  <c r="H97" i="3"/>
  <c r="X1579" i="4"/>
  <c r="H96" i="3" s="1"/>
  <c r="O1246" i="4"/>
  <c r="E43" i="3" s="1"/>
  <c r="E44" i="3"/>
  <c r="X1395" i="4"/>
  <c r="H50" i="3" s="1"/>
  <c r="H51" i="3"/>
  <c r="G44" i="3"/>
  <c r="X560" i="4"/>
  <c r="H30" i="3" s="1"/>
  <c r="H32" i="3"/>
  <c r="X1511" i="4"/>
  <c r="X1462" i="4"/>
  <c r="H60" i="3" s="1"/>
  <c r="H61" i="3"/>
  <c r="O1024" i="4"/>
  <c r="E40" i="3" s="1"/>
  <c r="E41" i="3"/>
  <c r="X1627" i="4"/>
  <c r="H100" i="3" s="1"/>
  <c r="H101" i="3"/>
  <c r="S1542" i="4"/>
  <c r="F93" i="3"/>
  <c r="E27" i="1"/>
  <c r="H58" i="3" l="1"/>
  <c r="X8" i="4"/>
  <c r="S7" i="4"/>
  <c r="F8" i="3" s="1"/>
  <c r="F9" i="3"/>
  <c r="W1453" i="4"/>
  <c r="G56" i="3" s="1"/>
  <c r="G86" i="3"/>
  <c r="W1511" i="4"/>
  <c r="G10" i="3"/>
  <c r="W8" i="4"/>
  <c r="G9" i="3" s="1"/>
  <c r="E57" i="3"/>
  <c r="O1453" i="4"/>
  <c r="E56" i="3" s="1"/>
  <c r="F19" i="10" s="1"/>
  <c r="W1441" i="4"/>
  <c r="G53" i="3" s="1"/>
  <c r="G54" i="3"/>
  <c r="E28" i="1"/>
  <c r="H85" i="3"/>
  <c r="X1510" i="4"/>
  <c r="H84" i="3" s="1"/>
  <c r="E23" i="3"/>
  <c r="O7" i="4"/>
  <c r="X392" i="4"/>
  <c r="H23" i="3" s="1"/>
  <c r="W1395" i="4"/>
  <c r="G50" i="3" s="1"/>
  <c r="G51" i="3"/>
  <c r="F92" i="3"/>
  <c r="S1541" i="4"/>
  <c r="F91" i="3" s="1"/>
  <c r="O1542" i="4"/>
  <c r="E93" i="3"/>
  <c r="W1246" i="4"/>
  <c r="H9" i="3"/>
  <c r="W1543" i="4"/>
  <c r="X1246" i="4"/>
  <c r="H43" i="3" s="1"/>
  <c r="H44" i="3"/>
  <c r="X1453" i="4"/>
  <c r="H56" i="3" s="1"/>
  <c r="H57" i="3"/>
  <c r="X1543" i="4"/>
  <c r="X1024" i="4"/>
  <c r="H40" i="3" s="1"/>
  <c r="H41" i="3"/>
  <c r="S6" i="4" l="1"/>
  <c r="F7" i="3" s="1"/>
  <c r="W1510" i="4"/>
  <c r="G84" i="3" s="1"/>
  <c r="G85" i="3"/>
  <c r="X7" i="4"/>
  <c r="X6" i="4" s="1"/>
  <c r="O6" i="4"/>
  <c r="E8" i="3"/>
  <c r="F18" i="10" s="1"/>
  <c r="W1542" i="4"/>
  <c r="G93" i="3"/>
  <c r="H93" i="3"/>
  <c r="X1542" i="4"/>
  <c r="G43" i="3"/>
  <c r="W7" i="4"/>
  <c r="E92" i="3"/>
  <c r="F22" i="10" s="1"/>
  <c r="O1541" i="4"/>
  <c r="E91" i="3" s="1"/>
  <c r="F21" i="10" s="1"/>
  <c r="S5" i="4" l="1"/>
  <c r="F6" i="3" s="1"/>
  <c r="H8" i="3"/>
  <c r="W6" i="4"/>
  <c r="G8" i="3"/>
  <c r="H7" i="3"/>
  <c r="X1541" i="4"/>
  <c r="H91" i="3" s="1"/>
  <c r="H92" i="3"/>
  <c r="W1541" i="4"/>
  <c r="G91" i="3" s="1"/>
  <c r="G92" i="3"/>
  <c r="E7" i="3"/>
  <c r="F17" i="10" s="1"/>
  <c r="O5" i="4"/>
  <c r="E6" i="3" s="1"/>
  <c r="X5" i="4" l="1"/>
  <c r="H6" i="3" s="1"/>
  <c r="F16" i="10"/>
  <c r="F29" i="10"/>
  <c r="W5" i="4"/>
  <c r="G6" i="3" s="1"/>
  <c r="G7" i="3"/>
  <c r="F30" i="10" l="1"/>
  <c r="F32" i="10" s="1"/>
</calcChain>
</file>

<file path=xl/sharedStrings.xml><?xml version="1.0" encoding="utf-8"?>
<sst xmlns="http://schemas.openxmlformats.org/spreadsheetml/2006/main" count="3237" uniqueCount="1837">
  <si>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</si>
  <si>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</si>
  <si>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</si>
  <si>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</si>
  <si>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</si>
  <si>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</si>
  <si>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</si>
  <si>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</si>
  <si>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</si>
  <si>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</si>
  <si>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</si>
  <si>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</si>
  <si>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</si>
  <si>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</si>
  <si>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</si>
  <si>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</si>
  <si>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</si>
  <si>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</si>
  <si>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</si>
  <si>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</si>
  <si>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</si>
  <si>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</si>
  <si>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</si>
  <si>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</si>
  <si>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</si>
  <si>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</si>
  <si>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</si>
  <si>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</si>
  <si>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</si>
  <si>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</si>
  <si>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</si>
  <si>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</si>
  <si>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</si>
  <si>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</si>
  <si>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</si>
  <si>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</si>
  <si>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</si>
  <si>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</si>
  <si>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</si>
  <si>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</si>
  <si>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</si>
  <si>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</si>
  <si>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</si>
  <si>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</si>
  <si>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</si>
  <si>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</si>
  <si>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</si>
  <si>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</si>
  <si>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</si>
  <si>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</si>
  <si>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</si>
  <si>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</si>
  <si>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</si>
  <si>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</si>
  <si>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</si>
  <si>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</si>
  <si>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</si>
  <si>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</si>
  <si>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</si>
  <si>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</si>
  <si>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</si>
  <si>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</si>
  <si>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</si>
  <si>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</si>
  <si>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</si>
  <si>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</si>
  <si>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</si>
  <si>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</si>
  <si>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</si>
  <si>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</si>
  <si>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</si>
  <si>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</si>
  <si>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</si>
  <si>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</si>
  <si>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</si>
  <si>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</si>
  <si>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</si>
  <si>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</si>
  <si>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</si>
  <si>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</si>
  <si>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</si>
  <si>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</si>
  <si>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</si>
  <si>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</si>
  <si>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</si>
  <si>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</si>
  <si>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</si>
  <si>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</si>
  <si>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</si>
  <si>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</si>
  <si>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</si>
  <si>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</si>
  <si>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</si>
  <si>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</si>
  <si>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</si>
  <si>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</si>
  <si>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</si>
  <si>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</si>
  <si>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</si>
  <si>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</si>
  <si>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</si>
  <si>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</si>
  <si>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</si>
  <si>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</si>
  <si>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</si>
  <si>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</si>
  <si>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</si>
  <si>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</si>
  <si>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</si>
  <si>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</si>
  <si>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</si>
  <si>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</si>
  <si>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</si>
  <si>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</si>
  <si>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</si>
  <si>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</si>
  <si>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</si>
  <si>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</si>
  <si>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</si>
  <si>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</si>
  <si>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</si>
  <si>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</si>
  <si>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</si>
  <si>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</si>
  <si>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</si>
  <si>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</si>
  <si>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</si>
  <si>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</si>
  <si>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</si>
  <si>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</si>
  <si>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</si>
  <si>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</si>
  <si>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</si>
  <si>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</si>
  <si>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</si>
  <si>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</si>
  <si>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</si>
  <si>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</si>
  <si>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</si>
  <si>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</si>
  <si>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</si>
  <si>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</si>
  <si>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</si>
  <si>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</si>
  <si>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</si>
  <si>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</si>
  <si>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</si>
  <si>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</si>
  <si>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</si>
  <si>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</si>
  <si>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</si>
  <si>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</si>
  <si>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</si>
  <si>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</si>
  <si>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</si>
  <si>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</si>
  <si>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</si>
  <si>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</si>
  <si>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</si>
  <si>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</si>
  <si>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</si>
  <si>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</si>
  <si>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</si>
  <si>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</si>
  <si>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</si>
  <si>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</si>
  <si>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</si>
  <si>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</si>
  <si>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</si>
  <si>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</si>
  <si>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</si>
  <si>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</si>
  <si>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</si>
  <si>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</si>
  <si>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</si>
  <si>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</si>
  <si>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</si>
  <si>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</si>
  <si>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</si>
  <si>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</si>
  <si>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</si>
  <si>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</si>
  <si>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</si>
  <si>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</si>
  <si>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</si>
  <si>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</si>
  <si>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</si>
  <si>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</si>
  <si>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</si>
  <si>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</si>
  <si>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</si>
  <si>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</si>
  <si>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</si>
  <si>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</si>
  <si>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</si>
  <si>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</si>
  <si>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</si>
  <si>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</si>
  <si>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</si>
  <si>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</si>
  <si>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</si>
  <si>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</si>
  <si>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</si>
  <si>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</si>
  <si>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</si>
  <si>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</si>
  <si>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</si>
  <si>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</si>
  <si>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</si>
  <si>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</si>
  <si>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</si>
  <si>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</si>
  <si>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</si>
  <si>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</si>
  <si>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</si>
  <si>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</si>
  <si>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</si>
  <si>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</si>
  <si>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</si>
  <si>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</si>
  <si>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</si>
  <si>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</si>
  <si>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</si>
  <si>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</si>
  <si>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</si>
  <si>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</si>
  <si>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</si>
  <si>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</si>
  <si>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</si>
  <si>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</si>
  <si>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</si>
  <si>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</si>
  <si>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</si>
  <si>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</si>
  <si>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</si>
  <si>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</si>
  <si>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231024_PORLIT</t>
  </si>
  <si>
    <t>Komentář:</t>
  </si>
  <si>
    <t>FIRMY</t>
  </si>
  <si>
    <t>---:</t>
  </si>
  <si>
    <t>---</t>
  </si>
  <si>
    <t>REALIZAČNÍ TÝM</t>
  </si>
  <si>
    <t>ROZPOČET</t>
  </si>
  <si>
    <t>Celkem (bez DPH):</t>
  </si>
  <si>
    <t>Kč</t>
  </si>
  <si>
    <t>DPH:</t>
  </si>
  <si>
    <t>Celkem včetně DPH:</t>
  </si>
  <si>
    <t>S</t>
  </si>
  <si>
    <t>S: Modernizace porodnice v 1.NP pavilonu E, Nemocnice Litoměřice</t>
  </si>
  <si>
    <t>S/A.1</t>
  </si>
  <si>
    <t>A.1: Stavební objekt</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</si>
  <si>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</si>
  <si>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</si>
  <si>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</si>
  <si>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</si>
  <si>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</si>
  <si>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</si>
  <si>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</si>
  <si>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</si>
  <si>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</si>
  <si>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</si>
  <si>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S/A.1/A.1.1/A.1.1.02/725</t>
  </si>
  <si>
    <t>725: Zařizovací předměty</t>
  </si>
  <si>
    <t>S/A.1/A.1.1/A.1.1.02/725/7251</t>
  </si>
  <si>
    <t>7251: Zařízení záchodů</t>
  </si>
  <si>
    <t>S/A.1/A.1.1/A.1.1.02/725/7252</t>
  </si>
  <si>
    <t>7252: Zařízení koupelen</t>
  </si>
  <si>
    <t>S/A.1/A.1.1/A.1.1.02/767</t>
  </si>
  <si>
    <t>767: Konstrukce zámečnické</t>
  </si>
  <si>
    <t>S/A.1/A.1.1/A.1.1.02/767/7671</t>
  </si>
  <si>
    <t>7671: Konstrukce zámečnické - stěny a příčky</t>
  </si>
  <si>
    <t>S/A.1/A.1.1/A.1.1.02/767/7675</t>
  </si>
  <si>
    <t>7675: Konstrukce zámečnické - podlahy a podhledy</t>
  </si>
  <si>
    <t>S/A.1/A.1.1/A.1.1.02/776</t>
  </si>
  <si>
    <t>776: Podlahy povlakové</t>
  </si>
  <si>
    <t>S/A.1/A.1.1/A.1.1.02/776/7762</t>
  </si>
  <si>
    <t>7762: Podlahy povlakové - nášlapné plochy</t>
  </si>
  <si>
    <t>S/A.1/A.1.1/A.1.1.02/781</t>
  </si>
  <si>
    <t>781: Obklady</t>
  </si>
  <si>
    <t>S/A.1/A.1.1/A.1.1.02/781/7814</t>
  </si>
  <si>
    <t>7814: Obklady - stěny vnitřní</t>
  </si>
  <si>
    <t>S/A.1/A.1.1/A.1.1.03</t>
  </si>
  <si>
    <t>A.1.1.03: Nové konstrukce a sanace</t>
  </si>
  <si>
    <t>S/A.1/A.1.1/A.1.1.03/003</t>
  </si>
  <si>
    <t>003: Svislé konstrukce</t>
  </si>
  <si>
    <t>S/A.1/A.1.1/A.1.1.03/003/0031</t>
  </si>
  <si>
    <t>0031: Zdi pozemních staveb</t>
  </si>
  <si>
    <t>S/A.1/A.1.1/A.1.1.03/004</t>
  </si>
  <si>
    <t>004: Vodorovné konstrukce</t>
  </si>
  <si>
    <t>S/A.1/A.1.1/A.1.1.03/004/0041</t>
  </si>
  <si>
    <t>0041: Stropy a stropní konstrukce pozemních staveb</t>
  </si>
  <si>
    <t>S/A.1/A.1.1/A.1.1.03/006</t>
  </si>
  <si>
    <t>006: Úpravy povrchu</t>
  </si>
  <si>
    <t>S/A.1/A.1.1/A.1.1.03/006/0061</t>
  </si>
  <si>
    <t>0061: Úprava povrchů vnitřní</t>
  </si>
  <si>
    <t>S/A.1/A.1.1/A.1.1.03/763</t>
  </si>
  <si>
    <t>763: Konstrukce montované</t>
  </si>
  <si>
    <t>S/A.1/A.1.1/A.1.1.03/763/763.</t>
  </si>
  <si>
    <t>763.: Konstrukce montované</t>
  </si>
  <si>
    <t>S/A.1/A.1.1/A.1.1.03/763/7631</t>
  </si>
  <si>
    <t>7631: Konstrukce montované - z desek sádrokartonových</t>
  </si>
  <si>
    <t>S/A.1/A.1.1/A.1.1.03/763/7632</t>
  </si>
  <si>
    <t>7632: Konstrukce montované - z desek sádrovláknitých</t>
  </si>
  <si>
    <t>S/A.1/A.1.1/A.1.1.03/781</t>
  </si>
  <si>
    <t>S/A.1/A.1.1/A.1.1.03/781/7811</t>
  </si>
  <si>
    <t>7811: Obklady - příprava podkladu</t>
  </si>
  <si>
    <t>S/A.1/A.1.1/A.1.1.03/781/7814</t>
  </si>
  <si>
    <t>S/A.1/A.1.1/A.1.1.03/784</t>
  </si>
  <si>
    <t>784: Malby</t>
  </si>
  <si>
    <t>S/A.1/A.1.1/A.1.1.03/784/7841</t>
  </si>
  <si>
    <t>7841: Malby a tapety - příprava podkladu</t>
  </si>
  <si>
    <t>S/A.1/A.1.1/A.1.1.03/784/7842</t>
  </si>
  <si>
    <t>7842: Malby ze standardních nátěrových hmot</t>
  </si>
  <si>
    <t>S/A.1/A.1.1/A.1.1.04</t>
  </si>
  <si>
    <t>A.1.1.04: Skladby</t>
  </si>
  <si>
    <t>S/A.1/A.1.1/A.1.1.04/P</t>
  </si>
  <si>
    <t>P: Podlahy</t>
  </si>
  <si>
    <t>S/A.1/A.1.1/A.1.1.04/P/P.01</t>
  </si>
  <si>
    <t>P.01: Podlaha</t>
  </si>
  <si>
    <t>S/A.1/A.1.1/A.1.1.05</t>
  </si>
  <si>
    <t>A.1.1.05: Výplně otvorů</t>
  </si>
  <si>
    <t>S/A.1/A.1.1/A.1.1.05/A.1.1.5.01</t>
  </si>
  <si>
    <t>A.1.1.5.01: Okna</t>
  </si>
  <si>
    <t>S/A.1/A.1.1/A.1.1.05/A.1.1.5.01/A.1.1.5.1.01</t>
  </si>
  <si>
    <t>A.1.1.5.1.01: Okna 1.NP</t>
  </si>
  <si>
    <t>S/A.1/A.1.1/A.1.1.05/A.1.1.5.02</t>
  </si>
  <si>
    <t>A.1.1.5.02: Dveře</t>
  </si>
  <si>
    <t>S/A.1/A.1.1/A.1.1.05/A.1.1.5.02/A.1.1.5.2.01</t>
  </si>
  <si>
    <t>A.1.1.5.2.01: Dveře 1.PP</t>
  </si>
  <si>
    <t>S/A.1/A.1.1/A.1.1.05/A.1.1.5.02/A.1.1.5.2.02</t>
  </si>
  <si>
    <t>A.1.1.5.2.02: Dveře 1.NP</t>
  </si>
  <si>
    <t>S/A.1/A.1.1/A.1.1.05/A.1.1.5.02/A.1.1.5.2.03</t>
  </si>
  <si>
    <t>A.1.1.5.2.03: Dveře 2.NP</t>
  </si>
  <si>
    <t>S/A.1/A.1.1/A.1.1.06</t>
  </si>
  <si>
    <t>A.1.1.06: Prvky</t>
  </si>
  <si>
    <t>S/A.1/A.1.1/A.1.1.06/A.1.1.6.99</t>
  </si>
  <si>
    <t>A.1.1.6.99: Ostatní prvky</t>
  </si>
  <si>
    <t>S/A.1/A.1.1/A.1.1.06/A.1.1.6.99/A.1.1.6.99.01</t>
  </si>
  <si>
    <t>A.1.1.6.99.01: Ostatní prvky</t>
  </si>
  <si>
    <t>S/A.1/A.1.1/A.1.1.98</t>
  </si>
  <si>
    <t>A.1.1.98: Likvidace suti</t>
  </si>
  <si>
    <t>S/A.1/A.1.1/A.1.1.98/099</t>
  </si>
  <si>
    <t>099: Přesun hmot HSV</t>
  </si>
  <si>
    <t>S/A.1/A.1.1/A.1.1.98/099/0997</t>
  </si>
  <si>
    <t>0997: Doprava suti a vybouraných hmot</t>
  </si>
  <si>
    <t>S/A.1/A.1.4</t>
  </si>
  <si>
    <t>A.1.4: Technika prostředí staveb</t>
  </si>
  <si>
    <t>S/A.1/A.1.4/A.1.4.01</t>
  </si>
  <si>
    <t>A.1.4.01: Zařízení pro vytápění a ochlazování</t>
  </si>
  <si>
    <t>S/A.1/A.1.4/A.1.4.01/A.1.4.1.01</t>
  </si>
  <si>
    <t>A.1.4.1.01: Zařízení pro vytápění a ochlazování</t>
  </si>
  <si>
    <t>S/A.1/A.1.4/A.1.4.01/A.1.4.1.01/A.1.4.1.1.01</t>
  </si>
  <si>
    <t>A.1.4.1.1.01: Zařízení pro vytápění a ochlazování</t>
  </si>
  <si>
    <t>S/A.1/A.1.4/A.1.4.02</t>
  </si>
  <si>
    <t>A.1.4.02: Zařízení vzduchotechniky</t>
  </si>
  <si>
    <t>S/A.1/A.1.4/A.1.4.02/A.1.4.2.01</t>
  </si>
  <si>
    <t>A.1.4.2.01: Zařízení vzduchotechniky</t>
  </si>
  <si>
    <t>S/A.1/A.1.4/A.1.4.02/A.1.4.2.01/A.1.4.2.1.01</t>
  </si>
  <si>
    <t>A.1.4.2.1.01: Zařízení vzduchotechniky</t>
  </si>
  <si>
    <t>S/A.1/A.1.4/A.1.4.03</t>
  </si>
  <si>
    <t>A.1.4.03: Měření a regulace</t>
  </si>
  <si>
    <t>S/A.1/A.1.4/A.1.4.03/A.1.4.3.01</t>
  </si>
  <si>
    <t>A.1.4.3.01: Měření a regulace</t>
  </si>
  <si>
    <t>S/A.1/A.1.4/A.1.4.03/A.1.4.3.01/A.1.4.3.1.01</t>
  </si>
  <si>
    <t>A.1.4.3.1.01: Měření a regulace</t>
  </si>
  <si>
    <t>S/A.1/A.1.4/A.1.4.04</t>
  </si>
  <si>
    <t>A.1.4.04: Zdravotně technické instalace</t>
  </si>
  <si>
    <t>S/A.1/A.1.4/A.1.4.04/A.1.4.4.01</t>
  </si>
  <si>
    <t>A.1.4.4.01: Zdravotně technické instalace</t>
  </si>
  <si>
    <t>S/A.1/A.1.4/A.1.4.04/A.1.4.4.01/A.1.4.4.1.01</t>
  </si>
  <si>
    <t>A.1.4.4.1.01: Zdravotně technické instalace</t>
  </si>
  <si>
    <t>S/A.1/A.1.4/A.1.4.05</t>
  </si>
  <si>
    <t>A.1.4.05: Silnoproudá elektrotechnika a bleskosvod</t>
  </si>
  <si>
    <t>S/A.1/A.1.4/A.1.4.05/A.1.4.5.01</t>
  </si>
  <si>
    <t>A.1.4.5.01: Silnoproudá elektrotechnika a bleskosvod</t>
  </si>
  <si>
    <t>S/A.1/A.1.4/A.1.4.05/A.1.4.5.01/A.1.4.5.1.01</t>
  </si>
  <si>
    <t>A.1.4.5.1.01: Silnoproudá elektrotechnika a bleskosvod</t>
  </si>
  <si>
    <t>S/A.1/A.1.4/A.1.4.06</t>
  </si>
  <si>
    <t>A.1.4.06: Elektronické komunikace + EPS</t>
  </si>
  <si>
    <t>S/A.1/A.1.4/A.1.4.06/A.1.4.6.01</t>
  </si>
  <si>
    <t>A.1.4.6.01: Elektronické komunikace + EPS</t>
  </si>
  <si>
    <t>S/A.1/A.1.4/A.1.4.06/A.1.4.6.01/A.1.4.6.1.01</t>
  </si>
  <si>
    <t>A.1.4.6.1.01: Elektronické komunikace + EPS</t>
  </si>
  <si>
    <t>S/A.1/A.1.4/A.1.4.07</t>
  </si>
  <si>
    <t>A.1.4.07: Medicinální plyny</t>
  </si>
  <si>
    <t>S/A.1/A.1.4/A.1.4.07/A.1.4.7.01</t>
  </si>
  <si>
    <t>A.1.4.7.01: Medicinální plyny</t>
  </si>
  <si>
    <t>S/A.1/A.1.4/A.1.4.07/A.1.4.7.01/A.1.4.7.1.01</t>
  </si>
  <si>
    <t>A.1.4.7.1.01: Medicinální plyny</t>
  </si>
  <si>
    <t>S/A.1/A.1.4/A.1.4.08</t>
  </si>
  <si>
    <t>A.1.4.08: Zdravotnická technologie</t>
  </si>
  <si>
    <t>S/A.1/A.1.4/A.1.4.08/A.1.4.8.01</t>
  </si>
  <si>
    <t>A.1.4.8.01: Zdravotnická technologie</t>
  </si>
  <si>
    <t>S/A.1/A.1.4/A.1.4.08/A.1.4.8.01/A.1.4.8.1.01</t>
  </si>
  <si>
    <t>A.1.4.8.1.01: Zdravotnická technologie</t>
  </si>
  <si>
    <t>S/A.1/A.1.4/A.1.4.09</t>
  </si>
  <si>
    <t>A.1.4.09: Interiér</t>
  </si>
  <si>
    <t>S/A.1/A.1.4/A.1.4.09/A.1.4.9.01</t>
  </si>
  <si>
    <t>A.1.4.9.01: Interiér</t>
  </si>
  <si>
    <t>S/A.1/A.1.4/A.1.4.09/A.1.4.9.01/A.1.4.9.1.01</t>
  </si>
  <si>
    <t>A.1.4.9.1.01: Interiér</t>
  </si>
  <si>
    <t>S/A.1/A.1.99</t>
  </si>
  <si>
    <t>A.1.99: Ostatní</t>
  </si>
  <si>
    <t>S/A.1/A.1.99/A.1.99.01</t>
  </si>
  <si>
    <t>A.1.99.01: Ostatní</t>
  </si>
  <si>
    <t>S/A.1/A.1.99/A.1.99.01/006</t>
  </si>
  <si>
    <t>S/A.1/A.1.99/A.1.99.01/006/0061</t>
  </si>
  <si>
    <t>S/A.1/A.1.99/A.1.99.01/009</t>
  </si>
  <si>
    <t>S/A.1/A.1.99/A.1.99.01/009/0094</t>
  </si>
  <si>
    <t>0094: Lešení a stavební výtahy</t>
  </si>
  <si>
    <t>S/A.1/A.1.99/A.1.99.01/009/0095</t>
  </si>
  <si>
    <t>0095: Dokončovací konstrukce a práce pozemních staveb</t>
  </si>
  <si>
    <t>S/VRN</t>
  </si>
  <si>
    <t>VRN: Vedlejší rozpočtové náklady</t>
  </si>
  <si>
    <t>S/VRN/VRN.</t>
  </si>
  <si>
    <t>VRN.: Vedlejší rozpočtové náklady</t>
  </si>
  <si>
    <t>S/VRN/VRN./VRN..</t>
  </si>
  <si>
    <t>VRN..: Vedlejší rozpočtové náklady</t>
  </si>
  <si>
    <t>S/VRN/VRN./VRN../V01</t>
  </si>
  <si>
    <t>V01: Průzkumné, geodetické a projektové práce</t>
  </si>
  <si>
    <t>S/VRN/VRN./VRN../V01/V01.</t>
  </si>
  <si>
    <t>V01.: Průzkumné, geodetické a projektové práce</t>
  </si>
  <si>
    <t>S/VRN/VRN./VRN../V02</t>
  </si>
  <si>
    <t>V02: Příprava staveniště a dočasná opatření</t>
  </si>
  <si>
    <t>S/VRN/VRN./VRN../V02/V02</t>
  </si>
  <si>
    <t>V02: Příprava staveniště a dočasná optření</t>
  </si>
  <si>
    <t>S/VRN/VRN./VRN../V03</t>
  </si>
  <si>
    <t>V03: Zařízení staveniště</t>
  </si>
  <si>
    <t>S/VRN/VRN./VRN../V03/V03</t>
  </si>
  <si>
    <t>S/VRN/VRN./VRN../V04</t>
  </si>
  <si>
    <t>V04: Inženýrská činnost</t>
  </si>
  <si>
    <t>S/VRN/VRN./VRN../V04/V04</t>
  </si>
  <si>
    <t>S/VRN/VRN./VRN../V06</t>
  </si>
  <si>
    <t>V06: Územní vlivy</t>
  </si>
  <si>
    <t>S/VRN/VRN./VRN../V06/V06</t>
  </si>
  <si>
    <t>S/VRN/VRN./VRN../V07</t>
  </si>
  <si>
    <t>V07: Provozní vlivy</t>
  </si>
  <si>
    <t>S/VRN/VRN./VRN../V07/V07</t>
  </si>
  <si>
    <t>S/VRN/VRN./VRN../V08</t>
  </si>
  <si>
    <t>V08: Přesun stavebních kapacit</t>
  </si>
  <si>
    <t>S/VRN/VRN./VRN../V08/V08</t>
  </si>
  <si>
    <t>S/VRN/VRN./VRN../V09</t>
  </si>
  <si>
    <t>V09: Ostatní náklady</t>
  </si>
  <si>
    <t>S/VRN/VRN./VRN../V09/V09</t>
  </si>
  <si>
    <t>Stavba</t>
  </si>
  <si>
    <t>Skupina objektů</t>
  </si>
  <si>
    <t>Objekt</t>
  </si>
  <si>
    <t>Podobjekt</t>
  </si>
  <si>
    <t>Oddíl</t>
  </si>
  <si>
    <t>Pododdíl</t>
  </si>
  <si>
    <t>1</t>
  </si>
  <si>
    <t>965081223.ZP</t>
  </si>
  <si>
    <t>Bourání podlah z dlaždic keramických nebo xylolitových tl přes 10 mm plochy přes 1 m2, včetně odstranění obvodových lišt a soklů</t>
  </si>
  <si>
    <t>m2</t>
  </si>
  <si>
    <t>SP</t>
  </si>
  <si>
    <t>Viz výkresy D.1.1.</t>
  </si>
  <si>
    <t>1.NP, Č. m.: 1107; 1,36</t>
  </si>
  <si>
    <t>1.NP, Č. m.: 1106; 2,42</t>
  </si>
  <si>
    <t>1.NP, Č. m.: 1100; 4,2</t>
  </si>
  <si>
    <t>1.NP, Č. m.: 1097; 1,8</t>
  </si>
  <si>
    <t>1.NP, Č. m.: 1198; 2,28</t>
  </si>
  <si>
    <t>1.NP, Č. m.: 1095; 1,8</t>
  </si>
  <si>
    <t>1.NP, Č. m.: 1194; 2,28</t>
  </si>
  <si>
    <t>1.NP, Č. m.: 1116; 2,98</t>
  </si>
  <si>
    <t>1.NP, Č. m.: 1117; 2,98</t>
  </si>
  <si>
    <t>1.NP, Č. m.: 1113; 3,14</t>
  </si>
  <si>
    <t>1.NP, Č. m.: 1114; 1,49</t>
  </si>
  <si>
    <t>1.NP, Č. m.: 1110; 3,14</t>
  </si>
  <si>
    <t>1.NP, Č. m.: 1111; 1,23</t>
  </si>
  <si>
    <t>1.NP, Č. m.: 1133.1; 4,92</t>
  </si>
  <si>
    <t>1.NP, Č. m.: 1131; 11,74</t>
  </si>
  <si>
    <t>1.NP, Č. m.: 1136; 15,13</t>
  </si>
  <si>
    <t>1.NP, Č. m.: 1135; 9,97</t>
  </si>
  <si>
    <t>1.NP, Č. m.: -; 20,31</t>
  </si>
  <si>
    <t>1.NP, Č. m.: 1139; 2,65</t>
  </si>
  <si>
    <t>2.NP, Č. m.: 2003; 25,78</t>
  </si>
  <si>
    <t>2.NP, Č. m.: 2004; 32,32</t>
  </si>
  <si>
    <t>963051113</t>
  </si>
  <si>
    <t>Bourání ŽB stropů deskových tl přes 80 mm</t>
  </si>
  <si>
    <t>m3</t>
  </si>
  <si>
    <t>Požární přepážky tl. 200 mm</t>
  </si>
  <si>
    <t>1.NP; 0,14</t>
  </si>
  <si>
    <t>1.NP; 0,25</t>
  </si>
  <si>
    <t>1.NP; 0,22</t>
  </si>
  <si>
    <t>1.NP; 1,65</t>
  </si>
  <si>
    <t>1.NP; 0,82</t>
  </si>
  <si>
    <t>1.NP; 0,44</t>
  </si>
  <si>
    <t>1.NP; 0,26</t>
  </si>
  <si>
    <t>1.NP; 0,54</t>
  </si>
  <si>
    <t>1.NP; 0,16</t>
  </si>
  <si>
    <t>1.NP; 0,1</t>
  </si>
  <si>
    <t>=</t>
  </si>
  <si>
    <t>Přepážky v druhé výškové úrovni daného patra; 5,47</t>
  </si>
  <si>
    <t>965042131</t>
  </si>
  <si>
    <t>Bourání podkladů pod dlažby nebo mazanin betonových nebo z litého asfaltu tl do 100 mm pl do 4 m2</t>
  </si>
  <si>
    <t>Obnovení původní konstrukce v rozsahu 15% plochy nových podlah</t>
  </si>
  <si>
    <t>Č. m.: :1.01;5,64</t>
  </si>
  <si>
    <t>Č. m.: :1.02;60,57</t>
  </si>
  <si>
    <t>Č. m.: :1.03;24,15</t>
  </si>
  <si>
    <t>Č. m.: :1.04;7,44</t>
  </si>
  <si>
    <t>Č. m.: :1.05;2,85</t>
  </si>
  <si>
    <t>Č. m.: :1.06;18</t>
  </si>
  <si>
    <t>Č. m.: :1.07;21,78</t>
  </si>
  <si>
    <t>Č. m.: :1.08;22,56</t>
  </si>
  <si>
    <t>Č. m.: :1.09;21,57</t>
  </si>
  <si>
    <t>Č. m.: :1.10;3,88</t>
  </si>
  <si>
    <t>Č. m.: :1.11;2</t>
  </si>
  <si>
    <t>Č. m.: :1.12;2,48</t>
  </si>
  <si>
    <t>Č. m.: :1.13;2,71</t>
  </si>
  <si>
    <t>Č. m.: :1.14;11,43</t>
  </si>
  <si>
    <t>Č. m.: :1.15;14,79</t>
  </si>
  <si>
    <t>Č. m.: :1.16;10,97</t>
  </si>
  <si>
    <t>Č. m.: :1.17;6</t>
  </si>
  <si>
    <t>Č. m.: :1.18;15,37</t>
  </si>
  <si>
    <t>Č. m.: :1.19;4,88</t>
  </si>
  <si>
    <t>Č. m.: :1.20;5,96</t>
  </si>
  <si>
    <t>Č. m.: :1.21;25,12</t>
  </si>
  <si>
    <t>Č. m.: :1.22;41,82</t>
  </si>
  <si>
    <t>Č. m.: :1.23;1,88</t>
  </si>
  <si>
    <t>Č. m.: :1.24;3,12</t>
  </si>
  <si>
    <t>Č. m.: :1.25;4,49</t>
  </si>
  <si>
    <t>Č. m.: :1.26;5,26</t>
  </si>
  <si>
    <t>Č. m.: :1.27;41,26</t>
  </si>
  <si>
    <t>Č. m.: :1.28;4,32</t>
  </si>
  <si>
    <t>Č. m.: :1.29;4,9</t>
  </si>
  <si>
    <t>Č. m.: :1.30;40,06</t>
  </si>
  <si>
    <t>Č. m.: :1.31;6,53</t>
  </si>
  <si>
    <t>Č. m.: :1.32;2,22</t>
  </si>
  <si>
    <t>Č. m.: :1.33;5,5</t>
  </si>
  <si>
    <t>Č. m.: :1.34;19,7</t>
  </si>
  <si>
    <t>Č. m.: :1.35;4,62</t>
  </si>
  <si>
    <t>Č. m.: :1.36;2,5</t>
  </si>
  <si>
    <t>Č. m.: :1.37;7,45</t>
  </si>
  <si>
    <t>Č. m.: :1.38;6,88</t>
  </si>
  <si>
    <t>Č. m.: :1.39;22,39</t>
  </si>
  <si>
    <t>Č. m.: :1.41;2,4</t>
  </si>
  <si>
    <t>Č. m.: :1.42;4,43</t>
  </si>
  <si>
    <t>Č. m.: :1.43;20,55</t>
  </si>
  <si>
    <t>Č. m.: :1.44;14,91</t>
  </si>
  <si>
    <t>Č. m.: :1.45;2,83</t>
  </si>
  <si>
    <t>Č. m.: :1.46;7,75</t>
  </si>
  <si>
    <t>Č. m.: :1.47;4,35</t>
  </si>
  <si>
    <t>Č. m.: :1.48;17,05</t>
  </si>
  <si>
    <t>Č. m.: :1.49;120,78</t>
  </si>
  <si>
    <t>Č. m.: :2.01;12,89</t>
  </si>
  <si>
    <t>Č. m.: :2.02;18,51</t>
  </si>
  <si>
    <t>-741,5</t>
  </si>
  <si>
    <t>741,5*0,075*0,15</t>
  </si>
  <si>
    <t>4</t>
  </si>
  <si>
    <t>962031132</t>
  </si>
  <si>
    <t>Bourání příček z cihel pálených na MVC tl do 100 mm</t>
  </si>
  <si>
    <t>1.NP; 5</t>
  </si>
  <si>
    <t>1.NP; 1,75</t>
  </si>
  <si>
    <t>1.NP; 1,16</t>
  </si>
  <si>
    <t>5</t>
  </si>
  <si>
    <t>962031133</t>
  </si>
  <si>
    <t>Bourání příček z cihel pálených na MVC tl do 150 mm</t>
  </si>
  <si>
    <t>1.NP; 6,88</t>
  </si>
  <si>
    <t>1.NP; 13,06</t>
  </si>
  <si>
    <t>1.NP; 2,32</t>
  </si>
  <si>
    <t>1.NP; 6,41</t>
  </si>
  <si>
    <t>1.NP; 6,83</t>
  </si>
  <si>
    <t>1.NP; 9,45</t>
  </si>
  <si>
    <t>1.NP; 1,68</t>
  </si>
  <si>
    <t>1.NP; 1,97</t>
  </si>
  <si>
    <t>1.NP; 1,29</t>
  </si>
  <si>
    <t>1.NP; 18,71</t>
  </si>
  <si>
    <t>1.NP; 9,8</t>
  </si>
  <si>
    <t>1.NP; 3,27</t>
  </si>
  <si>
    <t>1.NP; 12,61</t>
  </si>
  <si>
    <t>1.NP; 5,1</t>
  </si>
  <si>
    <t>1.NP; 15,23</t>
  </si>
  <si>
    <t>1.NP; 2,13</t>
  </si>
  <si>
    <t>1.NP; 16,93</t>
  </si>
  <si>
    <t>1.NP; 3,32</t>
  </si>
  <si>
    <t>1.NP; 10,86</t>
  </si>
  <si>
    <t>1.NP; 1,64</t>
  </si>
  <si>
    <t>1.NP; 7,98</t>
  </si>
  <si>
    <t>1.NP; 0,81</t>
  </si>
  <si>
    <t>1.NP; 4,88</t>
  </si>
  <si>
    <t>1.NP; 2,62</t>
  </si>
  <si>
    <t>1.NP; 3,19</t>
  </si>
  <si>
    <t>1.NP; 0,5</t>
  </si>
  <si>
    <t>1.NP; 3,72</t>
  </si>
  <si>
    <t>1.NP; 11,55</t>
  </si>
  <si>
    <t>1.NP; 3,92</t>
  </si>
  <si>
    <t>1.NP; 7,99</t>
  </si>
  <si>
    <t>1.NP; 2,05</t>
  </si>
  <si>
    <t>1.NP; 12,5</t>
  </si>
  <si>
    <t>1.NP; 3,89</t>
  </si>
  <si>
    <t>1.NP; 6,25</t>
  </si>
  <si>
    <t>1.NP; 2,2</t>
  </si>
  <si>
    <t>1.NP; 0,77</t>
  </si>
  <si>
    <t>1.NP; 3,21</t>
  </si>
  <si>
    <t>1.NP; 0,36</t>
  </si>
  <si>
    <t>1.NP; 1,38</t>
  </si>
  <si>
    <t>1.NP; 2,34</t>
  </si>
  <si>
    <t>1.NP; 3,74</t>
  </si>
  <si>
    <t>1.NP; 9,11</t>
  </si>
  <si>
    <t>1.NP; 6,15</t>
  </si>
  <si>
    <t>1.NP; 7,34</t>
  </si>
  <si>
    <t>1.NP; 1,28</t>
  </si>
  <si>
    <t>1.NP; 17,22</t>
  </si>
  <si>
    <t>1.NP; 0,67</t>
  </si>
  <si>
    <t>1.NP; 21,23</t>
  </si>
  <si>
    <t>1.NP; 2,57</t>
  </si>
  <si>
    <t>1.NP; 3,75</t>
  </si>
  <si>
    <t>1.NP; 4,89</t>
  </si>
  <si>
    <t>1.NP; 10,46</t>
  </si>
  <si>
    <t>1.NP; 10,69</t>
  </si>
  <si>
    <t>1.NP; 4,39</t>
  </si>
  <si>
    <t>1.NP; 4,14</t>
  </si>
  <si>
    <t>1.NP; 1,24</t>
  </si>
  <si>
    <t>1.NP; 7,88</t>
  </si>
  <si>
    <t>1.NP; 5,2</t>
  </si>
  <si>
    <t>1.NP; 14,62</t>
  </si>
  <si>
    <t>1.NP; 8,79</t>
  </si>
  <si>
    <t>1.NP; 3,55</t>
  </si>
  <si>
    <t>1.NP; 10,12</t>
  </si>
  <si>
    <t>1.NP; 7,55</t>
  </si>
  <si>
    <t>1.NP; 6,27</t>
  </si>
  <si>
    <t>6</t>
  </si>
  <si>
    <t>968072455</t>
  </si>
  <si>
    <t>Vybourání kovových dveřních zárubní pl do 2 m2</t>
  </si>
  <si>
    <t>1.NP, 900x1970; 24,82</t>
  </si>
  <si>
    <t>1.NP, 600x1970; 30,73</t>
  </si>
  <si>
    <t>1.NP, 800x1970; 1,58</t>
  </si>
  <si>
    <t>1.NP, 750x1970; 4,43</t>
  </si>
  <si>
    <t>1.NP, 500x1970; 0,99</t>
  </si>
  <si>
    <t>7</t>
  </si>
  <si>
    <t>968072456</t>
  </si>
  <si>
    <t>Vybourání kovových dveřních zárubní pl přes 2 m2</t>
  </si>
  <si>
    <t>1.NP, 1450x1970; 8,57</t>
  </si>
  <si>
    <t>1.NP, 1500x1970; 2,96</t>
  </si>
  <si>
    <t>1.NP, 1100x1970; 47,67</t>
  </si>
  <si>
    <t>1.NP, 1400x1970; 2,76</t>
  </si>
  <si>
    <t>2.NP, 1500x1970; 2,96</t>
  </si>
  <si>
    <t>8</t>
  </si>
  <si>
    <t>968072247</t>
  </si>
  <si>
    <t>Vybourání kovových rámů oken jednoduchých včetně křídel pl přes 4 m2</t>
  </si>
  <si>
    <t>1.NP, 2700x1800; 63,18</t>
  </si>
  <si>
    <t>1.NP, 2400x1800; 8,64</t>
  </si>
  <si>
    <t>9</t>
  </si>
  <si>
    <t>978013191</t>
  </si>
  <si>
    <t>Otlučení (osekání) vnitřní vápenné nebo vápenocementové omítky stěn v rozsahu přes 50 do 100 %</t>
  </si>
  <si>
    <t>Otlučení omítek na nebouraných stěnách</t>
  </si>
  <si>
    <t>Č. m.: 1.01;30,01</t>
  </si>
  <si>
    <t>Č. m.: 1.02;36,11</t>
  </si>
  <si>
    <t>Č. m.: 1.03;47,26</t>
  </si>
  <si>
    <t>Č. m.: 1.04;8,74</t>
  </si>
  <si>
    <t>Č. m.: 1.06;38,43</t>
  </si>
  <si>
    <t>Č. m.: 1.07;42,51</t>
  </si>
  <si>
    <t>Č. m.: 1.08;26,03</t>
  </si>
  <si>
    <t>Č. m.: 1.09;29,39</t>
  </si>
  <si>
    <t>Č. m.: 1.10;3,73</t>
  </si>
  <si>
    <t>Č. m.: 1.11;4,8</t>
  </si>
  <si>
    <t>Č. m.: 1.12;3,36</t>
  </si>
  <si>
    <t>Č. m.: 1.13;16,64</t>
  </si>
  <si>
    <t>Č. m.: 1.14;33,31</t>
  </si>
  <si>
    <t>Č. m.: 1.15;1,92</t>
  </si>
  <si>
    <t>Č. m.: 1.18;18,45</t>
  </si>
  <si>
    <t>Č. m.: 1.19;2,87</t>
  </si>
  <si>
    <t>Č. m.: 1.20;14,03</t>
  </si>
  <si>
    <t>Č. m.: 1.21;23,82</t>
  </si>
  <si>
    <t>Č. m.: 1.22;21,34</t>
  </si>
  <si>
    <t>Č. m.: 1.24;8,26</t>
  </si>
  <si>
    <t>Č. m.: 1.25;5,12</t>
  </si>
  <si>
    <t>Č. m.: 1.26;13,5</t>
  </si>
  <si>
    <t>Č. m.: 1.27;30,74</t>
  </si>
  <si>
    <t>Č. m.: 1.29;2,88</t>
  </si>
  <si>
    <t>Č. m.: 1.30;39,98</t>
  </si>
  <si>
    <t>Č. m.: 1.31;13,98</t>
  </si>
  <si>
    <t>Č. m.: 1.32;10,08</t>
  </si>
  <si>
    <t>Č. m.: 1.33;5,6</t>
  </si>
  <si>
    <t>Č. m.: 1.34;15,5</t>
  </si>
  <si>
    <t>Č. m.: 1.35;19,01</t>
  </si>
  <si>
    <t>Č. m.: 1.36;9,96</t>
  </si>
  <si>
    <t>Č. m.: 1.37;16,76</t>
  </si>
  <si>
    <t>Č. m.: 1.38;13,46</t>
  </si>
  <si>
    <t>Č. m.: 1.39;46,38</t>
  </si>
  <si>
    <t>Č. m.: 1.41;10,4</t>
  </si>
  <si>
    <t>Č. m.: 1.42;8,4</t>
  </si>
  <si>
    <t>Č. m.: 1.43;51,16</t>
  </si>
  <si>
    <t>Č. m.: 1.44;16,94</t>
  </si>
  <si>
    <t>Č. m.: 1.45;7,36</t>
  </si>
  <si>
    <t>Č. m.: 1.46;22,08</t>
  </si>
  <si>
    <t>Č. m.: 1.47;7,84</t>
  </si>
  <si>
    <t>Č. m.: 1.48;39,58</t>
  </si>
  <si>
    <t>Č. m.: 1.49;187,15</t>
  </si>
  <si>
    <t>Č. m.: 2.01;16,61</t>
  </si>
  <si>
    <t>Č. m.: 2.02;45,78</t>
  </si>
  <si>
    <t>10</t>
  </si>
  <si>
    <t>725110814.ZP</t>
  </si>
  <si>
    <t>Demontáž WC</t>
  </si>
  <si>
    <t>soubor</t>
  </si>
  <si>
    <t>1.NP; 11</t>
  </si>
  <si>
    <t>11</t>
  </si>
  <si>
    <t>725210821.ZP</t>
  </si>
  <si>
    <t>Demontáž umyvadel včetně výtokových armatur</t>
  </si>
  <si>
    <t>1.NP; 30</t>
  </si>
  <si>
    <t>12</t>
  </si>
  <si>
    <t>725220831.ZP</t>
  </si>
  <si>
    <t>Demontáž van rohových</t>
  </si>
  <si>
    <t>1.NP; 1</t>
  </si>
  <si>
    <t>13</t>
  </si>
  <si>
    <t>725240811.ZP</t>
  </si>
  <si>
    <t>Demontáž sprchových koutů včetně výtokových armatur</t>
  </si>
  <si>
    <t>14</t>
  </si>
  <si>
    <t>767114811</t>
  </si>
  <si>
    <t>Demontáž stěn a příček rámových zasklených vnitřních plochy do 6 m2</t>
  </si>
  <si>
    <t>1.NP; 2,64</t>
  </si>
  <si>
    <t>1.NP; 4,52</t>
  </si>
  <si>
    <t>1.NP; 16,63</t>
  </si>
  <si>
    <t>2.NP; 8,32</t>
  </si>
  <si>
    <t>15</t>
  </si>
  <si>
    <t>767581802</t>
  </si>
  <si>
    <t>Demontáž podhledu lamel</t>
  </si>
  <si>
    <t>1.NP, Č. m.: 1105; 4,84</t>
  </si>
  <si>
    <t>1.NP, Č. m.: 1105; 19,41</t>
  </si>
  <si>
    <t>1.NP, Č. m.: 1103; 4,49</t>
  </si>
  <si>
    <t>1.NP, Č. m.: 1103.1; 4,12</t>
  </si>
  <si>
    <t>1.NP, Č. m.: 1106; 2,31</t>
  </si>
  <si>
    <t>1.NP, Č. m.: 1107; 1,26</t>
  </si>
  <si>
    <t>1.NP, Č. m.: 1101; 25,86</t>
  </si>
  <si>
    <t>1.NP, Č. m.: 1099; 21,16</t>
  </si>
  <si>
    <t>1.NP, Č. m.: 1100; 4,05</t>
  </si>
  <si>
    <t>1.NP, Č. m.: 1096; 21,16</t>
  </si>
  <si>
    <t>1.NP, Č. m.: 1097; 1,65</t>
  </si>
  <si>
    <t>1.NP, Č. m.: 1098; 2,18</t>
  </si>
  <si>
    <t>1.NP, Č. m.: 1093; 21,17</t>
  </si>
  <si>
    <t>1.NP, Č. m.: 1195; 1,65</t>
  </si>
  <si>
    <t>1.NP, Č. m.: 1194; 2,18</t>
  </si>
  <si>
    <t>1.NP, Č. m.: 1092; 131,01</t>
  </si>
  <si>
    <t>1.NP, Č. m.: 1091; 17,25</t>
  </si>
  <si>
    <t>1.NP, Č. m.: 1108; 95,24</t>
  </si>
  <si>
    <t>1.NP, Č. m.: 1108; 10,46</t>
  </si>
  <si>
    <t>1.NP, Č. m.: 1134; 20,22</t>
  </si>
  <si>
    <t>1.NP, Č. m.: 1135; 9,79</t>
  </si>
  <si>
    <t>1.NP, Č. m.: 1136; 14,95</t>
  </si>
  <si>
    <t>1.NP, Č. m.: 1110; 4,45</t>
  </si>
  <si>
    <t>1.NP, Č. m.: 1111; 1,13</t>
  </si>
  <si>
    <t>1.NP, Č. m.: 1109; 3,19</t>
  </si>
  <si>
    <t>1.NP, Č. m.: 1112; 3,19</t>
  </si>
  <si>
    <t>1.NP, Č. m.: 1114; 2,44</t>
  </si>
  <si>
    <t>1.NP, Č. m.: 1115; 22,4</t>
  </si>
  <si>
    <t>1.NP, Č. m.: 1116; 2,88</t>
  </si>
  <si>
    <t>1.NP, Č. m.: 1117; 2,88</t>
  </si>
  <si>
    <t>1.NP, Č. m.: 1108.1; 39,31</t>
  </si>
  <si>
    <t>16</t>
  </si>
  <si>
    <t>776201812.ZP</t>
  </si>
  <si>
    <t>Demontáž lepených povlakových podlah s podložkou ručně, včetně odstranění obvodových lišt a soklů</t>
  </si>
  <si>
    <t>1.NP, Č. m.: 1105; 5,07</t>
  </si>
  <si>
    <t>1.NP, Č. m.: 1105; 19,59</t>
  </si>
  <si>
    <t>1.NP, Č. m.: 1103; 17,28</t>
  </si>
  <si>
    <t>1.NP, Č. m.: 1103.1; 4,27</t>
  </si>
  <si>
    <t>1.NP, Č. m.: 1101; 26,22</t>
  </si>
  <si>
    <t>1.NP, Č. m.: 1099; 21,34</t>
  </si>
  <si>
    <t>1.NP, Č. m.: 1096; 21,52</t>
  </si>
  <si>
    <t>1.NP, Č. m.: 1093; 21,52</t>
  </si>
  <si>
    <t>1.NP, Č. m.: 1092; 130,89</t>
  </si>
  <si>
    <t>1.NP, Č. m.: 1083; 16,28</t>
  </si>
  <si>
    <t>1.NP, Č. m.: 1079; 26,78</t>
  </si>
  <si>
    <t>1.NP, Č. m.: 1091; 17,43</t>
  </si>
  <si>
    <t>1.NP, Č. m.: -; 4,5</t>
  </si>
  <si>
    <t>1.NP, Č. m.: 1087; 2,9</t>
  </si>
  <si>
    <t>1.NP, Č. m.: 1088; 3,4</t>
  </si>
  <si>
    <t>1.NP, Č. m.: 1089; 3,39</t>
  </si>
  <si>
    <t>1.NP, Č. m.: -; 3,13</t>
  </si>
  <si>
    <t>1.NP, Č. m.: -; 10,57</t>
  </si>
  <si>
    <t>1.NP, Č. m.: 1108; 96,16</t>
  </si>
  <si>
    <t>1.NP, Č. m.: 1108.1; 31,19</t>
  </si>
  <si>
    <t>1.NP, Č. m.: -; 8,35</t>
  </si>
  <si>
    <t>1.NP, Č. m.: 1115; 22,95</t>
  </si>
  <si>
    <t>1.NP, Č. m.: 1118; 35,37</t>
  </si>
  <si>
    <t>1.NP, Č. m.: 1112; 24,72</t>
  </si>
  <si>
    <t>1.NP, Č. m.: 1109; 24,72</t>
  </si>
  <si>
    <t>1.NP, Č. m.: 1133; 3,31</t>
  </si>
  <si>
    <t>1.NP, Č. m.: 1132; 4,01</t>
  </si>
  <si>
    <t>1.NP, Č. m.: 1134; 23,58</t>
  </si>
  <si>
    <t>1.NP, Č. m.: 1138; 11,58</t>
  </si>
  <si>
    <t>17</t>
  </si>
  <si>
    <t>781473810</t>
  </si>
  <si>
    <t>Demontáž obkladů z obkladaček keramických lepených</t>
  </si>
  <si>
    <t>1.NP; 494,35</t>
  </si>
  <si>
    <t>18</t>
  </si>
  <si>
    <t>312231126</t>
  </si>
  <si>
    <t>Zdivo výplňové z cihel dl 290 mm P20 až 25 na MVC 5 nebo MVC 10</t>
  </si>
  <si>
    <t>Podlaží:1.NP;12,46</t>
  </si>
  <si>
    <t>Podlaží:1.NP;1,41</t>
  </si>
  <si>
    <t>Podlaží:1.NP;0,77</t>
  </si>
  <si>
    <t>Podlaží:1.NP;1,6</t>
  </si>
  <si>
    <t>Podlaží:1.NP;2,3</t>
  </si>
  <si>
    <t>Podlaží:1.NP;1,06</t>
  </si>
  <si>
    <t>Podlaží:1.NP;1,33</t>
  </si>
  <si>
    <t>Podlaží:1.NP;1,94</t>
  </si>
  <si>
    <t>19</t>
  </si>
  <si>
    <t>411386621.ZC</t>
  </si>
  <si>
    <t>Zabetonování prostupů v instalačních šachtách ve stropech tl 200 mm</t>
  </si>
  <si>
    <t>1.NP; 0,72*2+1,23*4+1,11+0,48+8,24+4,08+1,8+1,29+0,78+1,92</t>
  </si>
  <si>
    <t>20</t>
  </si>
  <si>
    <t>612131121</t>
  </si>
  <si>
    <t>Penetrační disperzní nátěr vnitřních stěn nanášený ručně</t>
  </si>
  <si>
    <t>230,04+2310,5</t>
  </si>
  <si>
    <t>21</t>
  </si>
  <si>
    <t>612321111</t>
  </si>
  <si>
    <t>Vápenocementová omítka hrubá jednovrstvá zatřená vnitřních stěn nanášená ručně</t>
  </si>
  <si>
    <t>Omítka pod obklady</t>
  </si>
  <si>
    <t>Č. m.: :1.05;12,17</t>
  </si>
  <si>
    <t>Č. m.: :1.10;12,03</t>
  </si>
  <si>
    <t>Č. m.: :1.10;2,36</t>
  </si>
  <si>
    <t>Č. m.: :1.11;7,71</t>
  </si>
  <si>
    <t>Č. m.: :1.11;3,03</t>
  </si>
  <si>
    <t>Č. m.: :1.12;8,45</t>
  </si>
  <si>
    <t>Č. m.: :1.12;2,12</t>
  </si>
  <si>
    <t>Č. m.: :1.13;0,85</t>
  </si>
  <si>
    <t>Č. m.: :1.13;10,5</t>
  </si>
  <si>
    <t>Č. m.: :1.23;9,93</t>
  </si>
  <si>
    <t>Č. m.: :1.24;6,37</t>
  </si>
  <si>
    <t>Č. m.: :1.24;5,21</t>
  </si>
  <si>
    <t>Č. m.: :1.25;12,21</t>
  </si>
  <si>
    <t>Č. m.: :1.25;3,23</t>
  </si>
  <si>
    <t>Č. m.: :1.26;9,39</t>
  </si>
  <si>
    <t>Č. m.: :1.26;8,01</t>
  </si>
  <si>
    <t>Č. m.: :1.28;16,35</t>
  </si>
  <si>
    <t>Č. m.: :1.29;1,82</t>
  </si>
  <si>
    <t>Č. m.: :1.29;14,99</t>
  </si>
  <si>
    <t>Č. m.: :1.31;11,2</t>
  </si>
  <si>
    <t>Č. m.: :1.31;8,59</t>
  </si>
  <si>
    <t>Č. m.: :1.32;6,36</t>
  </si>
  <si>
    <t>Č. m.: :1.32;4,98</t>
  </si>
  <si>
    <t>Č. m.: :1.33;3,54</t>
  </si>
  <si>
    <t>Č. m.: :1.33;10,58</t>
  </si>
  <si>
    <t>Č. m.: :1.36;4,73</t>
  </si>
  <si>
    <t>Č. m.: :1.36;5,27</t>
  </si>
  <si>
    <t>Č. m.: :1.42;9,99</t>
  </si>
  <si>
    <t>Č. m.: :1.42;5,3</t>
  </si>
  <si>
    <t>Č. m.: :1.45;4,65</t>
  </si>
  <si>
    <t>Č. m.: :1.45;8,12</t>
  </si>
  <si>
    <t>22</t>
  </si>
  <si>
    <t>612341121</t>
  </si>
  <si>
    <t>Sádrová nebo vápenosádrová omítka hladká jednovrstvá vnitřních stěn nanášená ručně</t>
  </si>
  <si>
    <t>Č. m.: 1.01;14,34</t>
  </si>
  <si>
    <t>Č. m.: 1.02;109,14</t>
  </si>
  <si>
    <t>Č. m.: 1.03;20,81</t>
  </si>
  <si>
    <t>Č. m.: 1.04;22,16</t>
  </si>
  <si>
    <t>Č. m.: 1.05;9,92</t>
  </si>
  <si>
    <t>Č. m.: 1.06;15,53</t>
  </si>
  <si>
    <t>Č. m.: 1.07;11,45</t>
  </si>
  <si>
    <t>Č. m.: 1.08;30,98</t>
  </si>
  <si>
    <t>Č. m.: 1.09;29,4</t>
  </si>
  <si>
    <t>Č. m.: 1.10;9,84</t>
  </si>
  <si>
    <t>Č. m.: 1.10;1,38</t>
  </si>
  <si>
    <t>Č. m.: 1.11;6,69</t>
  </si>
  <si>
    <t>Č. m.: 1.11;1,77</t>
  </si>
  <si>
    <t>Č. m.: 1.12;9,31</t>
  </si>
  <si>
    <t>Č. m.: 1.12;1,24</t>
  </si>
  <si>
    <t>Č. m.: 1.13;3,31</t>
  </si>
  <si>
    <t>Č. m.: 1.13;6,14</t>
  </si>
  <si>
    <t>Č. m.: 1.14;7,22</t>
  </si>
  <si>
    <t>Č. m.: 1.15;37,82</t>
  </si>
  <si>
    <t>Č. m.: 1.16;24,8</t>
  </si>
  <si>
    <t>Č. m.: 1.17;27,23</t>
  </si>
  <si>
    <t>Č. m.: 1.18;28,29</t>
  </si>
  <si>
    <t>Č. m.: 1.19;5,85</t>
  </si>
  <si>
    <t>Č. m.: 1.20;14,43</t>
  </si>
  <si>
    <t>Č. m.: 1.21;42,29</t>
  </si>
  <si>
    <t>Č. m.: 1.22;64,93</t>
  </si>
  <si>
    <t>Č. m.: 1.23;7,99</t>
  </si>
  <si>
    <t>Č. m.: 1.24;8,09</t>
  </si>
  <si>
    <t>Č. m.: 1.24;3,04</t>
  </si>
  <si>
    <t>Č. m.: 1.25;10,51</t>
  </si>
  <si>
    <t>Č. m.: 1.25;1,89</t>
  </si>
  <si>
    <t>Č. m.: 1.26;5,49</t>
  </si>
  <si>
    <t>Č. m.: 1.26;6,87</t>
  </si>
  <si>
    <t>Č. m.: 1.27;55,53</t>
  </si>
  <si>
    <t>Č. m.: 1.28;12,76</t>
  </si>
  <si>
    <t>Č. m.: 1.29;1,06</t>
  </si>
  <si>
    <t>Č. m.: 1.29;11,57</t>
  </si>
  <si>
    <t>Č. m.: 1.30;47,35</t>
  </si>
  <si>
    <t>Č. m.: 1.31;9,04</t>
  </si>
  <si>
    <t>Č. m.: 1.31;5,41</t>
  </si>
  <si>
    <t>Č. m.: 1.32;3,72</t>
  </si>
  <si>
    <t>Č. m.: 1.32;5,1</t>
  </si>
  <si>
    <t>Č. m.: 1.33;2,07</t>
  </si>
  <si>
    <t>Č. m.: 1.33;13,58</t>
  </si>
  <si>
    <t>Č. m.: 1.34;35,34</t>
  </si>
  <si>
    <t>Č. m.: 1.35;7,84</t>
  </si>
  <si>
    <t>Č. m.: 1.36;4,95</t>
  </si>
  <si>
    <t>Č. m.: 1.36;7,45</t>
  </si>
  <si>
    <t>Č. m.: 1.37;18,4</t>
  </si>
  <si>
    <t>Č. m.: 1.37;19,52</t>
  </si>
  <si>
    <t>Č. m.: 1.38;21,6</t>
  </si>
  <si>
    <t>Č. m.: 1.39;25,37</t>
  </si>
  <si>
    <t>Č. m.: 1.41;8,82</t>
  </si>
  <si>
    <t>Č. m.: 1.42;8,33</t>
  </si>
  <si>
    <t>Č. m.: 1.42;3,1</t>
  </si>
  <si>
    <t>Č. m.: 1.43;15,14</t>
  </si>
  <si>
    <t>Č. m.: 1.44;17,76</t>
  </si>
  <si>
    <t>Č. m.: 1.45;2,71</t>
  </si>
  <si>
    <t>Č. m.: 1.45;6,93</t>
  </si>
  <si>
    <t>Č. m.: 1.46;9,84</t>
  </si>
  <si>
    <t>Č. m.: 1.47;16,14</t>
  </si>
  <si>
    <t>Č. m.: 1.48;9,12</t>
  </si>
  <si>
    <t>Č. m.: 1.49;105,33</t>
  </si>
  <si>
    <t>Č. m.: 2.01;30,2</t>
  </si>
  <si>
    <t>Č. m.: 2.02;25,72</t>
  </si>
  <si>
    <t>Č. m.: 0076.2;13,36</t>
  </si>
  <si>
    <t>Č. m.: 0076.1;13,36</t>
  </si>
  <si>
    <t>23</t>
  </si>
  <si>
    <t>XTS_001</t>
  </si>
  <si>
    <t>Zástěnové příčky</t>
  </si>
  <si>
    <t>m</t>
  </si>
  <si>
    <t>H</t>
  </si>
  <si>
    <t>viz Výkresy D.1.1.</t>
  </si>
  <si>
    <t>Zástěnové příčky v ambulancích</t>
  </si>
  <si>
    <t>1,25*2+1,3*2</t>
  </si>
  <si>
    <t>24</t>
  </si>
  <si>
    <t>A1</t>
  </si>
  <si>
    <t>763135101</t>
  </si>
  <si>
    <t>Montáž SDK kazetového podhledu z kazet 600x600 mm na zavěšenou viditelnou nosnou konstrukci</t>
  </si>
  <si>
    <t>Podhled A1</t>
  </si>
  <si>
    <t>Č. m.: :1.05;2,76</t>
  </si>
  <si>
    <t>Č. m.: :1.10;3,73</t>
  </si>
  <si>
    <t>Č. m.: :1.12;2,36</t>
  </si>
  <si>
    <t>Č. m.: :1.13;2,56</t>
  </si>
  <si>
    <t>Č. m.: :1.23;1,8</t>
  </si>
  <si>
    <t>Č. m.: :1.25;4,4</t>
  </si>
  <si>
    <t>Č. m.: :1.28;4,23</t>
  </si>
  <si>
    <t>Č. m.: :1.29;4,81</t>
  </si>
  <si>
    <t>Č. m.: :1.32;2,15</t>
  </si>
  <si>
    <t>Č. m.: :1.42;4,35</t>
  </si>
  <si>
    <t>Č. m.: :1.45;2,76</t>
  </si>
  <si>
    <t>A1; 215</t>
  </si>
  <si>
    <t>25</t>
  </si>
  <si>
    <t>59030570.ZP</t>
  </si>
  <si>
    <t>podhled kazetový bez děrování viditelný rastr 600x600mm</t>
  </si>
  <si>
    <t>26</t>
  </si>
  <si>
    <t>B</t>
  </si>
  <si>
    <t>763135102</t>
  </si>
  <si>
    <t>Montáž SDK kazetového podhledu z kazet 600x600 mm na zavěšenou polozapuštěnou nosnou konstrukci</t>
  </si>
  <si>
    <t>Podhled B</t>
  </si>
  <si>
    <t>Č. m.: :1.03;24,01</t>
  </si>
  <si>
    <t>Č. m.: :1.04;7,31</t>
  </si>
  <si>
    <t>Č. m.: :1.15;14,54</t>
  </si>
  <si>
    <t>Č. m.: :1.18;15,19</t>
  </si>
  <si>
    <t>Č. m.: :1.19;4,7</t>
  </si>
  <si>
    <t>Č. m.: :1.21;24,94</t>
  </si>
  <si>
    <t>Č. m.: :1.33;5,38</t>
  </si>
  <si>
    <t>Č. m.: :1.34;19,52</t>
  </si>
  <si>
    <t>Č. m.: :1.35;4,33</t>
  </si>
  <si>
    <t>Č. m.: :1.37;7,38</t>
  </si>
  <si>
    <t>Č. m.: :1.39;22,06</t>
  </si>
  <si>
    <t>Č. m.: :1.41;2,31</t>
  </si>
  <si>
    <t>Č. m.: :1.43;20,37</t>
  </si>
  <si>
    <t>Č. m.: :1.46;7,61</t>
  </si>
  <si>
    <t>27</t>
  </si>
  <si>
    <t>59030571.ZP</t>
  </si>
  <si>
    <t>podhled kazetový bez děrování polozapuštěná hrana 600x600mm</t>
  </si>
  <si>
    <t>28</t>
  </si>
  <si>
    <t>C</t>
  </si>
  <si>
    <t>763135102.ZC</t>
  </si>
  <si>
    <t>Montáž SDK kazetového podhledu z kazet 1200x600 mm na zavěšenou polozapuštěnou nosnou konstrukci</t>
  </si>
  <si>
    <t>Podhled C</t>
  </si>
  <si>
    <t>Č. m.: :1.01;5,37</t>
  </si>
  <si>
    <t>Č. m.: :1.02;58,72</t>
  </si>
  <si>
    <t>Č. m.: :1.22;41,64</t>
  </si>
  <si>
    <t>Č. m.: :1.27;41,08</t>
  </si>
  <si>
    <t>Č. m.: :1.30;39,89</t>
  </si>
  <si>
    <t>Č. m.: :1.44;14,64</t>
  </si>
  <si>
    <t>Č. m.: :1.49;119,46</t>
  </si>
  <si>
    <t>29</t>
  </si>
  <si>
    <t>59030586.ZP</t>
  </si>
  <si>
    <t>podhled kazetový, polozapuštěný rastr 600x1200mm</t>
  </si>
  <si>
    <t>30</t>
  </si>
  <si>
    <t>763212121</t>
  </si>
  <si>
    <t>Sádrovláknitá příčka mezibytová tl 150 mm zdvojený profil CW+UW 50 desky 10+12,5 s izolací EI 90 Rw do 62 dB</t>
  </si>
  <si>
    <t>Podlaží:1.NP;114,39</t>
  </si>
  <si>
    <t>Podlaží:1.NP;32,2</t>
  </si>
  <si>
    <t>Podlaží:1.NP;43,8</t>
  </si>
  <si>
    <t>Podlaží:1.NP;30,08</t>
  </si>
  <si>
    <t>Podlaží:1.NP;28,48</t>
  </si>
  <si>
    <t>Podlaží:1.NP;15,84</t>
  </si>
  <si>
    <t>Podlaží:1.NP;5,92</t>
  </si>
  <si>
    <t>Podlaží:1.NP;17,6</t>
  </si>
  <si>
    <t>Podlaží:1.NP;14,42</t>
  </si>
  <si>
    <t>Podlaží:1.NP;14,63</t>
  </si>
  <si>
    <t>Podlaží:1.NP;20,16</t>
  </si>
  <si>
    <t>Podlaží:1.NP;18,4</t>
  </si>
  <si>
    <t>Podlaží:1.NP;18</t>
  </si>
  <si>
    <t>Podlaží:1.NP;9,12</t>
  </si>
  <si>
    <t>31</t>
  </si>
  <si>
    <t>763211124</t>
  </si>
  <si>
    <t>Sádrovláknitá příčka tl 100 mm profil CW+UW 75 desky 1x12,5 s izolací EI do 60 Rw do 54 dB</t>
  </si>
  <si>
    <t>Podlaží:1.NP;9,27</t>
  </si>
  <si>
    <t>Podlaží:1.NP;4,86</t>
  </si>
  <si>
    <t>Podlaží:1.NP;13,27</t>
  </si>
  <si>
    <t>Podlaží:1.NP;13,91</t>
  </si>
  <si>
    <t>Podlaží:1.NP;13,59</t>
  </si>
  <si>
    <t>Podlaží:1.NP;16,91</t>
  </si>
  <si>
    <t>Podlaží:1.NP;4</t>
  </si>
  <si>
    <t>Podlaží:1.NP;6,62</t>
  </si>
  <si>
    <t>Podlaží:1.NP;10,5</t>
  </si>
  <si>
    <t>Podlaží:1.NP;6,46</t>
  </si>
  <si>
    <t>Podlaží:2.NP;33,22</t>
  </si>
  <si>
    <t>Podlaží:1.PP;13,92</t>
  </si>
  <si>
    <t>Podlaží: 1.NP; (0,7*2)*3</t>
  </si>
  <si>
    <t>Podlaží: 1.NP; 0,72*2</t>
  </si>
  <si>
    <t>Podlaží: 1.NP; (0,7*3,3)*2</t>
  </si>
  <si>
    <t>32</t>
  </si>
  <si>
    <t>763223561.ZS</t>
  </si>
  <si>
    <t>Sádrovláknitá stěna předsazená zdvojený profil CW+UW 50 desky 1x12,5</t>
  </si>
  <si>
    <t>Podlaží:1.NP;11,03</t>
  </si>
  <si>
    <t>Podlaží:1.NP;8,44</t>
  </si>
  <si>
    <t>Podlaží:1.NP;11,96</t>
  </si>
  <si>
    <t>Podlaží:1.NP;4,64</t>
  </si>
  <si>
    <t>Podlaží:1.NP;3,84</t>
  </si>
  <si>
    <t>33</t>
  </si>
  <si>
    <t>781121011</t>
  </si>
  <si>
    <t>Nátěr penetrační na stěnu</t>
  </si>
  <si>
    <t>Č. m.: 1.05;12,17</t>
  </si>
  <si>
    <t>Č. m.: 1.10;12,03</t>
  </si>
  <si>
    <t>Č. m.: 1.10;2,36</t>
  </si>
  <si>
    <t>Č. m.: 1.11;7,71</t>
  </si>
  <si>
    <t>Č. m.: 1.11;3,03</t>
  </si>
  <si>
    <t>Č. m.: 1.12;8,45</t>
  </si>
  <si>
    <t>Č. m.: 1.12;2,12</t>
  </si>
  <si>
    <t>Č. m.: 1.13;0,85</t>
  </si>
  <si>
    <t>Č. m.: 1.13;10,5</t>
  </si>
  <si>
    <t>Č. m.: 1.23;9,93</t>
  </si>
  <si>
    <t>Č. m.: 1.24;6,37</t>
  </si>
  <si>
    <t>Č. m.: 1.24;5,21</t>
  </si>
  <si>
    <t>Č. m.: 1.25;12,21</t>
  </si>
  <si>
    <t>Č. m.: 1.25;3,23</t>
  </si>
  <si>
    <t>Č. m.: 1.26;9,39</t>
  </si>
  <si>
    <t>Č. m.: 1.26;8,01</t>
  </si>
  <si>
    <t>Č. m.: 1.28;16,35</t>
  </si>
  <si>
    <t>Č. m.: 1.29;1,82</t>
  </si>
  <si>
    <t>Č. m.: 1.29;14,99</t>
  </si>
  <si>
    <t>Č. m.: 1.31;11,2</t>
  </si>
  <si>
    <t>Č. m.: 1.31;8,59</t>
  </si>
  <si>
    <t>Č. m.: 1.32;6,36</t>
  </si>
  <si>
    <t>Č. m.: 1.32;4,98</t>
  </si>
  <si>
    <t>Č. m.: 1.33;3,54</t>
  </si>
  <si>
    <t>Č. m.: 1.33;10,58</t>
  </si>
  <si>
    <t>Č. m.: 1.36;4,73</t>
  </si>
  <si>
    <t>Č. m.: 1.36;5,27</t>
  </si>
  <si>
    <t>Č. m.: 1.42;9,99</t>
  </si>
  <si>
    <t>Č. m.: 1.42;5,3</t>
  </si>
  <si>
    <t>Č. m.: 1.45;4,65</t>
  </si>
  <si>
    <t>Č. m.: 1.45;8,12</t>
  </si>
  <si>
    <t>Č. m.: 1.25; 1,5*2</t>
  </si>
  <si>
    <t>Č. m.: 1.28; 1,5*2</t>
  </si>
  <si>
    <t>Č. m.: 1.29; 1,5*2</t>
  </si>
  <si>
    <t>Č. m.: 1.42; 1,54*2</t>
  </si>
  <si>
    <t>34</t>
  </si>
  <si>
    <t>781131112</t>
  </si>
  <si>
    <t>Izolace pod obklad nátěrem nebo stěrkou ve dvou vrstvách</t>
  </si>
  <si>
    <t>Č. m.: 1.05;6,97</t>
  </si>
  <si>
    <t>Č. m.: 1.10;6,06</t>
  </si>
  <si>
    <t>Č. m.: 1.11;6,06</t>
  </si>
  <si>
    <t>Č. m.: 1.12;6,16</t>
  </si>
  <si>
    <t>Č. m.: 1.13;6,06</t>
  </si>
  <si>
    <t>Č. m.: 1.23;11,31</t>
  </si>
  <si>
    <t>Č. m.: 1.24;2,02</t>
  </si>
  <si>
    <t>Č. m.: 1.24;5,25</t>
  </si>
  <si>
    <t>Č. m.: 1.25;9,49</t>
  </si>
  <si>
    <t>Č. m.: 1.28;13,84</t>
  </si>
  <si>
    <t>Č. m.: 1.29;3,74</t>
  </si>
  <si>
    <t>Č. m.: 1.31;5,66</t>
  </si>
  <si>
    <t>Č. m.: 1.32;4,04</t>
  </si>
  <si>
    <t>Č. m.: 1.32;8,08</t>
  </si>
  <si>
    <t>Č. m.: 1.36;8,03</t>
  </si>
  <si>
    <t>Č. m.: 1.42;8,28</t>
  </si>
  <si>
    <t>Č. m.: 1.42;4,19</t>
  </si>
  <si>
    <t>Č. m.: 1.25; 0,8*2</t>
  </si>
  <si>
    <t>Č. m.: 1.28; 0,8*2</t>
  </si>
  <si>
    <t>Č. m.: 1.29; 0,8*2</t>
  </si>
  <si>
    <t>Č. m.: 1.42; 0,82*2</t>
  </si>
  <si>
    <t>35</t>
  </si>
  <si>
    <t>781474113</t>
  </si>
  <si>
    <t>Montáž obkladů vnitřních keramických hladkých přes 12 do 19 ks/m2 lepených flexibilním lepidlem</t>
  </si>
  <si>
    <t>36</t>
  </si>
  <si>
    <t>59761071</t>
  </si>
  <si>
    <t>obklad keramický hladký přes 12 do 19ks/m2</t>
  </si>
  <si>
    <t>37</t>
  </si>
  <si>
    <t>781484111.ZP</t>
  </si>
  <si>
    <t>Montáž obkladů vnitřních z mozaiky lepených flexibilním lepidlem</t>
  </si>
  <si>
    <t>38</t>
  </si>
  <si>
    <t>59761221.ZP</t>
  </si>
  <si>
    <t>mozaika do interiéru lepená s modulem kostiček cca 25 mm</t>
  </si>
  <si>
    <t>Č. m.: 1.22; 3,975*2,1</t>
  </si>
  <si>
    <t>Č. m.: 1.27; 3,975*2,1</t>
  </si>
  <si>
    <t>Č. m.: 1.30; 3,3*2,1</t>
  </si>
  <si>
    <t>39</t>
  </si>
  <si>
    <t>784181121</t>
  </si>
  <si>
    <t>Hloubková jednonásobná bezbarvá penetrace podkladu v místnostech v do 3,80 m</t>
  </si>
  <si>
    <t>Č. m.: 1.01;28,31</t>
  </si>
  <si>
    <t>Č. m.: 1.01;13,45</t>
  </si>
  <si>
    <t>Č. m.: 1.02;26,35</t>
  </si>
  <si>
    <t>Č. m.: 1.02;75,54</t>
  </si>
  <si>
    <t>Č. m.: 1.03;35,68</t>
  </si>
  <si>
    <t>Č. m.: 1.03;14,99</t>
  </si>
  <si>
    <t>Č. m.: 1.04;6,06</t>
  </si>
  <si>
    <t>Č. m.: 1.04;15,5</t>
  </si>
  <si>
    <t>Č. m.: 1.05;5,04</t>
  </si>
  <si>
    <t>Č. m.: 1.06;10,84</t>
  </si>
  <si>
    <t>Č. m.: 1.06;29,51</t>
  </si>
  <si>
    <t>Č. m.: 1.07;7,65</t>
  </si>
  <si>
    <t>Č. m.: 1.07;32,69</t>
  </si>
  <si>
    <t>Č. m.: 1.08;23,3</t>
  </si>
  <si>
    <t>Č. m.: 1.08;19,82</t>
  </si>
  <si>
    <t>Č. m.: 1.09;22,45</t>
  </si>
  <si>
    <t>Č. m.: 1.09;22,44</t>
  </si>
  <si>
    <t>Č. m.: 1.10;3,28</t>
  </si>
  <si>
    <t>Č. m.: 1.10;0,56</t>
  </si>
  <si>
    <t>Č. m.: 1.11;2,16</t>
  </si>
  <si>
    <t>Č. m.: 1.11;0,72</t>
  </si>
  <si>
    <t>Č. m.: 1.12;2,66</t>
  </si>
  <si>
    <t>Č. m.: 1.12;0,5</t>
  </si>
  <si>
    <t>Č. m.: 1.13;0,62</t>
  </si>
  <si>
    <t>Č. m.: 1.13;2,5</t>
  </si>
  <si>
    <t>Č. m.: 1.14;5,3</t>
  </si>
  <si>
    <t>Č. m.: 1.14;25,51</t>
  </si>
  <si>
    <t>Č. m.: 1.15;26,97</t>
  </si>
  <si>
    <t>Č. m.: 1.15;1,5</t>
  </si>
  <si>
    <t>Č. m.: 1.16;18,54</t>
  </si>
  <si>
    <t>Č. m.: 1.17;20,37</t>
  </si>
  <si>
    <t>Č. m.: 1.18;13,9</t>
  </si>
  <si>
    <t>Č. m.: 1.18;21,54</t>
  </si>
  <si>
    <t>Č. m.: 1.19;1,85</t>
  </si>
  <si>
    <t>Č. m.: 1.19;3,58</t>
  </si>
  <si>
    <t>Č. m.: 1.20;11,26</t>
  </si>
  <si>
    <t>Č. m.: 1.20;11,66</t>
  </si>
  <si>
    <t>Č. m.: 1.21;19,4</t>
  </si>
  <si>
    <t>Č. m.: 1.21;34,28</t>
  </si>
  <si>
    <t>Č. m.: 1.22;16,94</t>
  </si>
  <si>
    <t>Č. m.: 1.22;53,24</t>
  </si>
  <si>
    <t>Č. m.: 1.23;2,69</t>
  </si>
  <si>
    <t>Č. m.: 1.24;2,17</t>
  </si>
  <si>
    <t>Č. m.: 1.24;1,24</t>
  </si>
  <si>
    <t>Č. m.: 1.25;3,41</t>
  </si>
  <si>
    <t>Č. m.: 1.25;0,77</t>
  </si>
  <si>
    <t>Č. m.: 1.26;2,98</t>
  </si>
  <si>
    <t>Č. m.: 1.27;45,42</t>
  </si>
  <si>
    <t>Č. m.: 1.27;24,76</t>
  </si>
  <si>
    <t>Č. m.: 1.28;4,37</t>
  </si>
  <si>
    <t>Č. m.: 1.29;0,43</t>
  </si>
  <si>
    <t>Č. m.: 1.29;3,98</t>
  </si>
  <si>
    <t>Č. m.: 1.30;30,2</t>
  </si>
  <si>
    <t>Č. m.: 1.30;36,09</t>
  </si>
  <si>
    <t>Č. m.: 1.31;3,04</t>
  </si>
  <si>
    <t>Č. m.: 1.31;2,1</t>
  </si>
  <si>
    <t>Č. m.: 1.32;1,51</t>
  </si>
  <si>
    <t>Č. m.: 1.33;0,84</t>
  </si>
  <si>
    <t>Č. m.: 1.33;3,62</t>
  </si>
  <si>
    <t>Č. m.: 1.34;12,45</t>
  </si>
  <si>
    <t>Č. m.: 1.34;27,85</t>
  </si>
  <si>
    <t>Č. m.: 1.35;1,18</t>
  </si>
  <si>
    <t>Č. m.: 1.35;3,38</t>
  </si>
  <si>
    <t>Č. m.: 1.36;1,45</t>
  </si>
  <si>
    <t>Č. m.: 1.36;1,91</t>
  </si>
  <si>
    <t>Č. m.: 1.37;14,38</t>
  </si>
  <si>
    <t>Č. m.: 1.37;12,49</t>
  </si>
  <si>
    <t>Č. m.: 1.38;17,96</t>
  </si>
  <si>
    <t>Č. m.: 1.38;10,93</t>
  </si>
  <si>
    <t>Č. m.: 1.39;38,12</t>
  </si>
  <si>
    <t>Č. m.: 1.39;20,73</t>
  </si>
  <si>
    <t>Č. m.: 1.41;7,07</t>
  </si>
  <si>
    <t>Č. m.: 1.41;8,65</t>
  </si>
  <si>
    <t>Č. m.: 1.42;2,75</t>
  </si>
  <si>
    <t>Č. m.: 1.42;1,26</t>
  </si>
  <si>
    <t>Č. m.: 1.43;12,32</t>
  </si>
  <si>
    <t>Č. m.: 1.43;41,75</t>
  </si>
  <si>
    <t>Č. m.: 1.44;14,2</t>
  </si>
  <si>
    <t>Č. m.: 1.44;14,08</t>
  </si>
  <si>
    <t>Č. m.: 1.45;1,47</t>
  </si>
  <si>
    <t>Č. m.: 1.45;3,01</t>
  </si>
  <si>
    <t>Č. m.: 1.46;8,18</t>
  </si>
  <si>
    <t>Č. m.: 1.46;17,75</t>
  </si>
  <si>
    <t>Č. m.: 1.47;12,9</t>
  </si>
  <si>
    <t>Č. m.: 1.47;6,52</t>
  </si>
  <si>
    <t>Č. m.: 1.48;7,3</t>
  </si>
  <si>
    <t>Č. m.: 1.48;32,27</t>
  </si>
  <si>
    <t>Č. m.: 1.49;81,45</t>
  </si>
  <si>
    <t>Č. m.: 1.49;151,83</t>
  </si>
  <si>
    <t>Č. m.: 2.01;13,81</t>
  </si>
  <si>
    <t>Č. m.: 2.01;24,8</t>
  </si>
  <si>
    <t>Č. m.: 2.02;37,5</t>
  </si>
  <si>
    <t>Č. m.: 2.02;21,08</t>
  </si>
  <si>
    <t>40</t>
  </si>
  <si>
    <t>784211101</t>
  </si>
  <si>
    <t>Dvojnásobné bílé malby ze směsí za mokra výborně oděruvzdorných v místnostech v do 3,80 m</t>
  </si>
  <si>
    <t>Malba v místnostech s vyšším požadavkem na otěruvzdornost</t>
  </si>
  <si>
    <t>Č. m.: 1.22;16,94-(0,375*2,1)</t>
  </si>
  <si>
    <t>Č. m.: 1.22;53,24-(2,2*2,1)</t>
  </si>
  <si>
    <t>Č. m.: 1.27;45,42-(2,2*2,1)</t>
  </si>
  <si>
    <t>Č. m.: 1.27;24,76-(0,375*2,1)</t>
  </si>
  <si>
    <t>Č. m.: 1.30;30,2-(0,5*2,1)</t>
  </si>
  <si>
    <t>Č. m.: 1.30;36,09-(2,8*2,1)</t>
  </si>
  <si>
    <t>41</t>
  </si>
  <si>
    <t>784211111</t>
  </si>
  <si>
    <t>Dvojnásobné bílé malby ze směsí za mokra velmi dobře oděruvzdorných v místnostech v do 3,80 m</t>
  </si>
  <si>
    <t>Malba v místnostech s nižším požadavkem na otěruvzdornost a nad keramickým obkladem</t>
  </si>
  <si>
    <t>42</t>
  </si>
  <si>
    <t>776221111</t>
  </si>
  <si>
    <t>Lepení pásů z PVC standardním lepidlem</t>
  </si>
  <si>
    <t>67,45+317,67</t>
  </si>
  <si>
    <t>43</t>
  </si>
  <si>
    <t>28411145.ZP</t>
  </si>
  <si>
    <t>PVC protismykové</t>
  </si>
  <si>
    <t>Č. m.: :1.25;3,05</t>
  </si>
  <si>
    <t>Č. m.: :1.28;2,7</t>
  </si>
  <si>
    <t>Č. m.: :1.29;3,37</t>
  </si>
  <si>
    <t>Č. m.: :1.32;1,32</t>
  </si>
  <si>
    <t>Č. m.: :1.36;1,6</t>
  </si>
  <si>
    <t>Č. m.: :1.42;3,13</t>
  </si>
  <si>
    <t>Č. m.: :1.45;1,87</t>
  </si>
  <si>
    <t>44</t>
  </si>
  <si>
    <t>28411144.ZP</t>
  </si>
  <si>
    <t>PVC homogenní probarvená</t>
  </si>
  <si>
    <t>45</t>
  </si>
  <si>
    <t>776221121</t>
  </si>
  <si>
    <t>Lepení elektrostaticky vodivých pásů z PVC</t>
  </si>
  <si>
    <t>46</t>
  </si>
  <si>
    <t>28411127.ZP</t>
  </si>
  <si>
    <t>PVC elektrostatické probarvené</t>
  </si>
  <si>
    <t>47</t>
  </si>
  <si>
    <t>776411111.ZP</t>
  </si>
  <si>
    <t>Montáž obvodových soklíků</t>
  </si>
  <si>
    <t>Č. m.: :1.01;8,61</t>
  </si>
  <si>
    <t>Č. m.: :1.02;29,64</t>
  </si>
  <si>
    <t>Č. m.: :1.03;17,78</t>
  </si>
  <si>
    <t>Č. m.: :1.04;7,03</t>
  </si>
  <si>
    <t>Č. m.: :1.06;17,35</t>
  </si>
  <si>
    <t>Č. m.: :1.07;17,55</t>
  </si>
  <si>
    <t>Č. m.: :1.08;17,75</t>
  </si>
  <si>
    <t>Č. m.: :1.09;18,65</t>
  </si>
  <si>
    <t>Č. m.: :1.14;13,1</t>
  </si>
  <si>
    <t>Č. m.: :1.15;10,63</t>
  </si>
  <si>
    <t>Č. m.: :1.16;7,15</t>
  </si>
  <si>
    <t>Č. m.: :1.17;7,28</t>
  </si>
  <si>
    <t>Č. m.: :1.18;13,75</t>
  </si>
  <si>
    <t>Č. m.: :1.19;7,28</t>
  </si>
  <si>
    <t>Č. m.: :1.20;9,25</t>
  </si>
  <si>
    <t>Č. m.: :1.21;20,62</t>
  </si>
  <si>
    <t>Č. m.: :1.22;27,7</t>
  </si>
  <si>
    <t>Č. m.: :1.27;28,6</t>
  </si>
  <si>
    <t>Č. m.: :1.30;22,55</t>
  </si>
  <si>
    <t>Č. m.: :1.34;13,32</t>
  </si>
  <si>
    <t>Č. m.: :1.35;7,3</t>
  </si>
  <si>
    <t>Č. m.: :1.38;10,65</t>
  </si>
  <si>
    <t>Č. m.: :1.39;21,7</t>
  </si>
  <si>
    <t>Č. m.: :1.41;5,7</t>
  </si>
  <si>
    <t>Č. m.: :1.43;20,65</t>
  </si>
  <si>
    <t>Č. m.: :1.44;9,8</t>
  </si>
  <si>
    <t>Č. m.: :1.46;10,3</t>
  </si>
  <si>
    <t>Č. m.: :1.47;6,95</t>
  </si>
  <si>
    <t>Č. m.: :1.48;15,3</t>
  </si>
  <si>
    <t>Č. m.: :1.49;78,7</t>
  </si>
  <si>
    <t>Č. m.: :2.01;14,28</t>
  </si>
  <si>
    <t>Č. m.: :2.02;23,2</t>
  </si>
  <si>
    <t>48</t>
  </si>
  <si>
    <t>28411008.ZP</t>
  </si>
  <si>
    <t>lišta soklová PVC</t>
  </si>
  <si>
    <t>49</t>
  </si>
  <si>
    <t>632451107</t>
  </si>
  <si>
    <t>Cementový samonivelační potěr ze suchých směsí tl přes 15 do 20 mm</t>
  </si>
  <si>
    <t>50</t>
  </si>
  <si>
    <t>631312121</t>
  </si>
  <si>
    <t>Doplnění dosavadních mazanin betonem prostým plochy do 4 m2 tloušťky do 80 mm</t>
  </si>
  <si>
    <t>obnovení poškozených míst a pod sprchovými kouty v rozsahu 15% plochy nových podlah</t>
  </si>
  <si>
    <t>51</t>
  </si>
  <si>
    <t>O01</t>
  </si>
  <si>
    <t>A.1.1.5.1.01_001</t>
  </si>
  <si>
    <t>Hliníkové okno 1800x2700 mm - Izolační trojsklo, Uw &lt;= 0,9 W.m-2.K-1, Ug = 0,5 W/m2K Uf = 1,15 W/m2K, yg (uložení zasklení do rámu) = 0,06 W/(m.K); Další specifikace viz D.1.1.12 Výpis oken</t>
  </si>
  <si>
    <t>ks</t>
  </si>
  <si>
    <t>vlastní</t>
  </si>
  <si>
    <t>52</t>
  </si>
  <si>
    <t>O02</t>
  </si>
  <si>
    <t>A.1.1.5.1.01_002</t>
  </si>
  <si>
    <t>Hliníkové okno 1800x2400 mm - Izolační trojsklo, Uw &lt;= 0,9 W.m-2.K-1, Ug = 0,5 W/m2K Uf = 1,15 W/m2K, yg (uložení zasklení do rámu) = 0,06 W/(m.K); Další specifikace viz D.1.1.12 Výpis oken</t>
  </si>
  <si>
    <t>53</t>
  </si>
  <si>
    <t>O03</t>
  </si>
  <si>
    <t>A.1.1.5.1.01_003</t>
  </si>
  <si>
    <t>54</t>
  </si>
  <si>
    <t>O04</t>
  </si>
  <si>
    <t>A.1.1.5.1.01_004</t>
  </si>
  <si>
    <t>Hliníkové okno 1850x2700 mm - Izolační trojsklo, Uw &lt;= 0,9 W.m-2.K-1, Ug = 0,5 W/m2K Uf = 1,15 W/m2K, yg (uložení zasklení do rámu) = 0,06 W/(m.K); Další specifikace viz D.1.1.12 Výpis oken</t>
  </si>
  <si>
    <t>55</t>
  </si>
  <si>
    <t>O05</t>
  </si>
  <si>
    <t>A.1.1.5.1.01_005</t>
  </si>
  <si>
    <t>56</t>
  </si>
  <si>
    <t>O06</t>
  </si>
  <si>
    <t>A.1.1.5.1.01_006</t>
  </si>
  <si>
    <t>57</t>
  </si>
  <si>
    <t>O07</t>
  </si>
  <si>
    <t>A.1.1.5.1.01_007</t>
  </si>
  <si>
    <t>Hliníkové okno interiérové 500x6600 mm - Bezpečnostní sklo; Další specifikace viz D.1.1.12 Výpis oken</t>
  </si>
  <si>
    <t>58</t>
  </si>
  <si>
    <t>O08</t>
  </si>
  <si>
    <t>A.1.1.5.1.01_008</t>
  </si>
  <si>
    <t>Hliníkové okno interiérové 1500x2600 mm - Bezpečnostní sklo; Další specifikace viz D.1.1.12 Výpis oken</t>
  </si>
  <si>
    <t>59</t>
  </si>
  <si>
    <t>O09</t>
  </si>
  <si>
    <t>A.1.1.5.1.01_009</t>
  </si>
  <si>
    <t>Hliníkové okno interiérové 1500x2400 mm - Bezpečnostní sklo; Další specifikace viz D.1.1.12 Výpis oken</t>
  </si>
  <si>
    <t>60</t>
  </si>
  <si>
    <t>D0.01</t>
  </si>
  <si>
    <t>A.1.1.5.2.01_001</t>
  </si>
  <si>
    <t>HPL laminát, bezfalcové otevíravé dveře 900x1970 mm součástí Ocelová zárubeň; Další specifikace viz D.1.1.13 Výpis dveří</t>
  </si>
  <si>
    <t>61</t>
  </si>
  <si>
    <t>D1.01</t>
  </si>
  <si>
    <t>A.1.1.5.2.02_001</t>
  </si>
  <si>
    <t>62</t>
  </si>
  <si>
    <t>D1.02</t>
  </si>
  <si>
    <t>A.1.1.5.2.02_002</t>
  </si>
  <si>
    <t>Hliníkové el. pusuvné dveře v Al rámu 1650x1970 mm součástí Al rám pro hliníkové dveře; Další specifikace viz D.1.1.13 Výpis dveří</t>
  </si>
  <si>
    <t>63</t>
  </si>
  <si>
    <t>D1.03</t>
  </si>
  <si>
    <t>A.1.1.5.2.02_003</t>
  </si>
  <si>
    <t>64</t>
  </si>
  <si>
    <t>D1.04</t>
  </si>
  <si>
    <t>A.1.1.5.2.02_004</t>
  </si>
  <si>
    <t>65</t>
  </si>
  <si>
    <t>D1.05</t>
  </si>
  <si>
    <t>A.1.1.5.2.02_005</t>
  </si>
  <si>
    <t>66</t>
  </si>
  <si>
    <t>D1.06</t>
  </si>
  <si>
    <t>A.1.1.5.2.02_006</t>
  </si>
  <si>
    <t>67</t>
  </si>
  <si>
    <t>D1.07</t>
  </si>
  <si>
    <t>A.1.1.5.2.02_007</t>
  </si>
  <si>
    <t>Hliníkové el. pusuvné dveře v Al rámu 900x1970 mm součástí Al rám pro hliníkové dveře; Další specifikace viz D.1.1.13 Výpis dveří</t>
  </si>
  <si>
    <t>68</t>
  </si>
  <si>
    <t>D1.08</t>
  </si>
  <si>
    <t>A.1.1.5.2.02_008</t>
  </si>
  <si>
    <t>Hliníkové el. pusuvné dveře v Al rámu 2000x2150 mm součástí Al rám pro hliníkové dveře; Další specifikace viz D.1.1.13 Výpis dveří</t>
  </si>
  <si>
    <t>69</t>
  </si>
  <si>
    <t>D1.09</t>
  </si>
  <si>
    <t>A.1.1.5.2.02_009</t>
  </si>
  <si>
    <t>Hliníkové el. pusuvné dveře v Al rámu 1200x2150 mm součástí Al rám pro hliníkové dveře; Další specifikace viz D.1.1.13 Výpis dveří</t>
  </si>
  <si>
    <t>70</t>
  </si>
  <si>
    <t>D1.10</t>
  </si>
  <si>
    <t>A.1.1.5.2.02_010</t>
  </si>
  <si>
    <t>71</t>
  </si>
  <si>
    <t>D1.11</t>
  </si>
  <si>
    <t>A.1.1.5.2.02_011</t>
  </si>
  <si>
    <t>HPL laminát, posuvné dveře 700x1970 mm součástí Ocelová zárubeň; Další specifikace viz D.1.1.13 Výpis dveří</t>
  </si>
  <si>
    <t>72</t>
  </si>
  <si>
    <t>D1.12</t>
  </si>
  <si>
    <t>A.1.1.5.2.02_012</t>
  </si>
  <si>
    <t>Hliníkové el. pusuvné dveře v Al rámu 1000x2150 mm součástí Al rám pro hliníkové dveře; Další specifikace viz D.1.1.13 Výpis dveří</t>
  </si>
  <si>
    <t>73</t>
  </si>
  <si>
    <t>D1.13</t>
  </si>
  <si>
    <t>A.1.1.5.2.02_012a</t>
  </si>
  <si>
    <t>74</t>
  </si>
  <si>
    <t>D1.14</t>
  </si>
  <si>
    <t>A.1.1.5.2.02_013</t>
  </si>
  <si>
    <t>HPL laminát, posuvné dveře 900x1970 mm součástí Ocelová zárubeň; Další specifikace viz D.1.1.13 Výpis dveří</t>
  </si>
  <si>
    <t>75</t>
  </si>
  <si>
    <t>D1.15</t>
  </si>
  <si>
    <t>A.1.1.5.2.02_014</t>
  </si>
  <si>
    <t>76</t>
  </si>
  <si>
    <t>D1.16</t>
  </si>
  <si>
    <t>A.1.1.5.2.02_015</t>
  </si>
  <si>
    <t>77</t>
  </si>
  <si>
    <t>D1.17</t>
  </si>
  <si>
    <t>A.1.1.5.2.02_016</t>
  </si>
  <si>
    <t>HPL laminát, bezfalcové otevíravé dveře, podřezané 1 cm 700x1970 mm součástí Ocelová zárubeň; Další specifikace viz D.1.1.13 Výpis dveří</t>
  </si>
  <si>
    <t>78</t>
  </si>
  <si>
    <t>D1.18</t>
  </si>
  <si>
    <t>A.1.1.5.2.02_016a</t>
  </si>
  <si>
    <t>HPL laminát, bezfalcové otevíravé dveře 800x1970 mm součástí Ocelová zárubeň; Další specifikace viz D.1.1.13 Výpis dveří</t>
  </si>
  <si>
    <t>79</t>
  </si>
  <si>
    <t>D1.19</t>
  </si>
  <si>
    <t>A.1.1.5.2.02_017</t>
  </si>
  <si>
    <t>HPL laminát, bezfalcové otevíravé dveře 500x1970 mm součástí Bezfalcové, skrytá zárubeň; Další specifikace viz D.1.1.13 Výpis dveří</t>
  </si>
  <si>
    <t>80</t>
  </si>
  <si>
    <t>D1.20</t>
  </si>
  <si>
    <t>A.1.1.5.2.02_018</t>
  </si>
  <si>
    <t>HPL laminát, bezfalcové otevíravé dveře 750x1970 mm součástí Bezfalcové, skrytá zárubeň; Další specifikace viz D.1.1.13 Výpis dveří</t>
  </si>
  <si>
    <t>81</t>
  </si>
  <si>
    <t>D1.21</t>
  </si>
  <si>
    <t>A.1.1.5.2.02_019</t>
  </si>
  <si>
    <t>HPL laminát, bezfalcové otevíravé dveře 1620x1970 mm součástí Bezfalcové, skrytá zárubeň; Další specifikace viz D.1.1.13 Výpis dveří</t>
  </si>
  <si>
    <t>82</t>
  </si>
  <si>
    <t>D1.22</t>
  </si>
  <si>
    <t>A.1.1.5.2.02_020</t>
  </si>
  <si>
    <t>83</t>
  </si>
  <si>
    <t>D1.23</t>
  </si>
  <si>
    <t>A.1.1.5.2.02_021</t>
  </si>
  <si>
    <t>HPL laminát, bezfalcové otevíravé dveře 600x1970 mm součástí Bezfalcové, skrytá zárubeň; Další specifikace viz D.1.1.13 Výpis dveří</t>
  </si>
  <si>
    <t>84</t>
  </si>
  <si>
    <t>D1.24</t>
  </si>
  <si>
    <t>A.1.1.5.2.02_022</t>
  </si>
  <si>
    <t>85</t>
  </si>
  <si>
    <t>D1.25</t>
  </si>
  <si>
    <t>A.1.1.5.2.02_023</t>
  </si>
  <si>
    <t>HPL laminát, posuvné dveře 800x1970 mm součástí Ocelová zárubeň; Další specifikace viz D.1.1.13 Výpis dveří</t>
  </si>
  <si>
    <t>86</t>
  </si>
  <si>
    <t>D1.26</t>
  </si>
  <si>
    <t>A.1.1.5.2.02_024</t>
  </si>
  <si>
    <t>87</t>
  </si>
  <si>
    <t>D1.27</t>
  </si>
  <si>
    <t>A.1.1.5.2.02_025</t>
  </si>
  <si>
    <t>88</t>
  </si>
  <si>
    <t>D1.28</t>
  </si>
  <si>
    <t>A.1.1.5.2.02_026</t>
  </si>
  <si>
    <t>89</t>
  </si>
  <si>
    <t>D1.29</t>
  </si>
  <si>
    <t>A.1.1.5.2.02_027</t>
  </si>
  <si>
    <t>HPL laminát, bezfalcové otevíravé dveře 1100x1970 mm součástí Ocelová zárubeň; Další specifikace viz D.1.1.13 Výpis dveří</t>
  </si>
  <si>
    <t>90</t>
  </si>
  <si>
    <t>D1.30</t>
  </si>
  <si>
    <t>A.1.1.5.2.02_028</t>
  </si>
  <si>
    <t>HPL laminát, bezfalcové otevíravé dveře 700x1970 mm součástí Ocelová zárubeň; Další specifikace viz D.1.1.13 Výpis dveří</t>
  </si>
  <si>
    <t>91</t>
  </si>
  <si>
    <t>D1.31</t>
  </si>
  <si>
    <t>A.1.1.5.2.02_029</t>
  </si>
  <si>
    <t>HPL laminát, bezfalcové otevíravé dveře 1200x1970 mm součástí Ocelová zárubeň; Další specifikace viz D.1.1.13 Výpis dveří</t>
  </si>
  <si>
    <t>92</t>
  </si>
  <si>
    <t>D1.32</t>
  </si>
  <si>
    <t>A.1.1.5.2.02_030</t>
  </si>
  <si>
    <t>93</t>
  </si>
  <si>
    <t>D1.33</t>
  </si>
  <si>
    <t>A.1.1.5.2.02_031</t>
  </si>
  <si>
    <t>94</t>
  </si>
  <si>
    <t>D1.34</t>
  </si>
  <si>
    <t>A.1.1.5.2.02_032</t>
  </si>
  <si>
    <t>95</t>
  </si>
  <si>
    <t>D1.35</t>
  </si>
  <si>
    <t>A.1.1.5.2.02_033</t>
  </si>
  <si>
    <t>96</t>
  </si>
  <si>
    <t>D1.36</t>
  </si>
  <si>
    <t>A.1.1.5.2.02_034</t>
  </si>
  <si>
    <t>HPL laminát, bezfalcové otevíravé dveře 1000x1970 mm součástí Ocelová zárubeň; Další specifikace viz D.1.1.13 Výpis dveří</t>
  </si>
  <si>
    <t>97</t>
  </si>
  <si>
    <t>D1.37</t>
  </si>
  <si>
    <t>A.1.1.5.2.02_035</t>
  </si>
  <si>
    <t>HPL laminát, bezfalcové otevíravé dveře 1200x1970 mm součástí Bezfalcové, skrytá zárubeň; Další specifikace viz D.1.1.13 Výpis dveří</t>
  </si>
  <si>
    <t>98</t>
  </si>
  <si>
    <t>D1.38</t>
  </si>
  <si>
    <t>A.1.1.5.2.02_036</t>
  </si>
  <si>
    <t>99</t>
  </si>
  <si>
    <t>D1.39</t>
  </si>
  <si>
    <t>A.1.1.5.2.02_037</t>
  </si>
  <si>
    <t>100</t>
  </si>
  <si>
    <t>D1.40</t>
  </si>
  <si>
    <t>A.1.1.5.2.02_038</t>
  </si>
  <si>
    <t>HPL laminát, bezfalcové otevíravé dveře 800x2100 mm součástí Ocelová zárubeň; Další specifikace viz D.1.1.13 Výpis dveří</t>
  </si>
  <si>
    <t>101</t>
  </si>
  <si>
    <t>D1.41</t>
  </si>
  <si>
    <t>A.1.1.5.2.02_039</t>
  </si>
  <si>
    <t>102</t>
  </si>
  <si>
    <t>D1.42</t>
  </si>
  <si>
    <t>A.1.1.5.2.02_040</t>
  </si>
  <si>
    <t>Hliníkové el. pusuvné dveře v Al rámu 1000x1970 mm součástí Al rám pro hliníkové dveře; Další specifikace viz D.1.1.13 Výpis dveří</t>
  </si>
  <si>
    <t>103</t>
  </si>
  <si>
    <t>D1.43</t>
  </si>
  <si>
    <t>A.1.1.5.2.02_041</t>
  </si>
  <si>
    <t>104</t>
  </si>
  <si>
    <t>D1.44</t>
  </si>
  <si>
    <t>A.1.1.5.2.02_041a</t>
  </si>
  <si>
    <t>105</t>
  </si>
  <si>
    <t>D1.45</t>
  </si>
  <si>
    <t>A.1.1.5.2.02_041b</t>
  </si>
  <si>
    <t>106</t>
  </si>
  <si>
    <t>D1.46</t>
  </si>
  <si>
    <t>A.1.1.5.2.02_041c</t>
  </si>
  <si>
    <t>107</t>
  </si>
  <si>
    <t>D1.47</t>
  </si>
  <si>
    <t>A.1.1.5.2.02_041d</t>
  </si>
  <si>
    <t>108</t>
  </si>
  <si>
    <t>D1.48</t>
  </si>
  <si>
    <t>A.1.1.5.2.02_041e</t>
  </si>
  <si>
    <t>109</t>
  </si>
  <si>
    <t>D1.49</t>
  </si>
  <si>
    <t>A.1.1.5.2.02_041f</t>
  </si>
  <si>
    <t>110</t>
  </si>
  <si>
    <t>D1.50</t>
  </si>
  <si>
    <t>A.1.1.5.2.02_042</t>
  </si>
  <si>
    <t>111</t>
  </si>
  <si>
    <t>D1.51</t>
  </si>
  <si>
    <t>A.1.1.5.2.02_043</t>
  </si>
  <si>
    <t>112</t>
  </si>
  <si>
    <t>D1.52</t>
  </si>
  <si>
    <t>A.1.1.5.2.02_043a</t>
  </si>
  <si>
    <t>113</t>
  </si>
  <si>
    <t>D1.53</t>
  </si>
  <si>
    <t>A.1.1.5.2.02_044</t>
  </si>
  <si>
    <t>114</t>
  </si>
  <si>
    <t>D1.54</t>
  </si>
  <si>
    <t>A.1.1.5.2.02_045</t>
  </si>
  <si>
    <t>115</t>
  </si>
  <si>
    <t>D1.55</t>
  </si>
  <si>
    <t>A.1.1.5.2.02_046</t>
  </si>
  <si>
    <t>116</t>
  </si>
  <si>
    <t>D1.56</t>
  </si>
  <si>
    <t>A.1.1.5.2.02_047</t>
  </si>
  <si>
    <t>117</t>
  </si>
  <si>
    <t>D1.57</t>
  </si>
  <si>
    <t>A.1.1.5.2.02_048</t>
  </si>
  <si>
    <t>118</t>
  </si>
  <si>
    <t>D2.01</t>
  </si>
  <si>
    <t>A.1.1.5.2.03_001</t>
  </si>
  <si>
    <t>119</t>
  </si>
  <si>
    <t>D2.02</t>
  </si>
  <si>
    <t>A.1.1.5.2.03_002</t>
  </si>
  <si>
    <t>120</t>
  </si>
  <si>
    <t>V01</t>
  </si>
  <si>
    <t>A.1.1.6.99.01_001</t>
  </si>
  <si>
    <t>Ochranný roh stěn L 50x50 mm v. 1500 mm, celoplošně lepeno; Další specifikace viz D.1.1.14 Výpis ostatních výrobků</t>
  </si>
  <si>
    <t>121</t>
  </si>
  <si>
    <t>V02</t>
  </si>
  <si>
    <t>A.1.1.6.99.01_002</t>
  </si>
  <si>
    <t>Požární hasicí přístroj PG6, přáškový s hasicí schopností 21A, 113B, C - 6kg, včetně kotvící sady; Další specifikace viz D.1.1.14 Výpis ostatních výrobků</t>
  </si>
  <si>
    <t>122</t>
  </si>
  <si>
    <t>V03</t>
  </si>
  <si>
    <t>A.1.1.6.99.01_003</t>
  </si>
  <si>
    <t>Zarážka dveří; Další specifikace viz D.1.1.14 Výpis ostatních výrobků</t>
  </si>
  <si>
    <t>123</t>
  </si>
  <si>
    <t>V04</t>
  </si>
  <si>
    <t>A.1.1.6.99.01_004</t>
  </si>
  <si>
    <t>Ochranný plát na stěnách a dveřích; Další specifikace viz D.1.1.14 Výpis ostatních výrobků</t>
  </si>
  <si>
    <t>124</t>
  </si>
  <si>
    <t>V05</t>
  </si>
  <si>
    <t>A.1.1.6.99.01_005</t>
  </si>
  <si>
    <t>Ochranné madlo - svodidlo; Další specifikace viz D.1.1.14 Výpis ostatních výrobků</t>
  </si>
  <si>
    <t>125</t>
  </si>
  <si>
    <t>V06a</t>
  </si>
  <si>
    <t>A.1.1.6.99.01_006</t>
  </si>
  <si>
    <t>Keramický překlad příčkový 14,5 délky 2250 mm; Další specifikace viz D.1.1.14 Výpis ostatních výrobků</t>
  </si>
  <si>
    <t>126</t>
  </si>
  <si>
    <t>V06b</t>
  </si>
  <si>
    <t>A.1.1.6.99.01_007</t>
  </si>
  <si>
    <t>Keramický překlad příčkový 14,5 délky 1500 mm; Další specifikace viz D.1.1.14 Výpis ostatních výrobků</t>
  </si>
  <si>
    <t>127</t>
  </si>
  <si>
    <t>V06c</t>
  </si>
  <si>
    <t>A.1.1.6.99.01_008</t>
  </si>
  <si>
    <t>Keramický překlad příčkový 14,5 délky 1250 mm; Další specifikace viz D.1.1.14 Výpis ostatních výrobků</t>
  </si>
  <si>
    <t>128</t>
  </si>
  <si>
    <t>V06d</t>
  </si>
  <si>
    <t>A.1.1.6.99.01_009</t>
  </si>
  <si>
    <t>Keramický překlad příčkový 14,5 délky 1000 mm; Další specifikace viz D.1.1.14 Výpis ostatních výrobků</t>
  </si>
  <si>
    <t>129</t>
  </si>
  <si>
    <t>V07</t>
  </si>
  <si>
    <t>A.1.1.6.99.01_010</t>
  </si>
  <si>
    <t>Revizní dvířka AL do zdiva bezrámečková magnetická 500x1520 mm; Další specifikace viz D.1.1.14 Výpis ostatních výrobků</t>
  </si>
  <si>
    <t>130</t>
  </si>
  <si>
    <t>V08</t>
  </si>
  <si>
    <t>A.1.1.6.99.01_011</t>
  </si>
  <si>
    <t>Revizní dvířka AL pod obklad bezrámečková 600x1200 mm; Další specifikace viz D.1.1.14 Výpis ostatních výrobků</t>
  </si>
  <si>
    <t>131</t>
  </si>
  <si>
    <t>V09</t>
  </si>
  <si>
    <t>A.1.1.6.99.01_012</t>
  </si>
  <si>
    <t>Závěsný systém na stropě; Další specifikace viz D.1.1.14 Výpis ostatních výrobků</t>
  </si>
  <si>
    <t>132</t>
  </si>
  <si>
    <t>V10</t>
  </si>
  <si>
    <t>A.1.1.6.99.01_013</t>
  </si>
  <si>
    <t>Bezpečnostní značení prosklených ploch - pískovaná fólie, samolepky čtverec 50x50 mm á 50 mm; Další specifikace viz D.1.1.14 Výpis ostatních výrobků</t>
  </si>
  <si>
    <t>133</t>
  </si>
  <si>
    <t>V11</t>
  </si>
  <si>
    <t>A.1.1.6.99.01_014</t>
  </si>
  <si>
    <t>Rozebrání a složení podhledu; Další specifikace viz D.1.1.14 Výpis ostatních výrobků</t>
  </si>
  <si>
    <t>134</t>
  </si>
  <si>
    <t>V12</t>
  </si>
  <si>
    <t>A.1.1.6.99.01_015</t>
  </si>
  <si>
    <t>Roznášecí konstrukce pro kondenzační jednotku na střeše objektu; Další specifikace viz D.1.1.14 Výpis ostatních výrobků</t>
  </si>
  <si>
    <t>135</t>
  </si>
  <si>
    <t>V13</t>
  </si>
  <si>
    <t>A.1.1.6.99.01_016</t>
  </si>
  <si>
    <t>Vybourání a zapravení otvoru; Další specifikace viz D.1.1.14 Výpis ostatních výrobků</t>
  </si>
  <si>
    <t>136</t>
  </si>
  <si>
    <t>A.1.1.6.99.01_017</t>
  </si>
  <si>
    <t>Skleněný přístřešek se závěsy na ocelových táhlech 2700x800 mm, lepené bezpečnostní sklo tl 1 cm; Další specifikace viz D.1.1.14 Výpis ostatních výrobků</t>
  </si>
  <si>
    <t>SUB</t>
  </si>
  <si>
    <t>137</t>
  </si>
  <si>
    <t>A.1.1.6.99.01_018</t>
  </si>
  <si>
    <t>Laminátová zádová deska tvořená DTD deskou, decor tmavě šedé barvy jako pracovní deska tl 8 mm (RAL 7012), lepeno na zeď pomocí lepícího tmelu; Další specifikace viz D.1.1.14 Výpis ostatních výrobků</t>
  </si>
  <si>
    <t>138</t>
  </si>
  <si>
    <t>A.1.1.6.99.01_019</t>
  </si>
  <si>
    <t>Nápis u vstupu navařen na podkladní pásovinu tl 4 mm_380x2700 mm, výška písma horní 180 mm, dolní 107 mm_vyřezáno laserem z plechu tl 4 mm a kotveno pomocí chemických kotev_podsvíceno LED páskou_ovládáno soumrakovým čidlem; Další specifikace viz D.1.1.14 Výpis ostatních výrobků</t>
  </si>
  <si>
    <t>139</t>
  </si>
  <si>
    <t>A.1.1.6.99.01_020</t>
  </si>
  <si>
    <t>Odstranění části stávající asfaltové cesty před vstupem na kliniku, včetně obrubníku_plocha povrchu 24,5 m2, délka obrubníku 8,2 m; Další specifikace viz D.1.1.14 Výpis ostatních výrobků</t>
  </si>
  <si>
    <t>140</t>
  </si>
  <si>
    <t>A.1.1.6.99.01_021</t>
  </si>
  <si>
    <t>Rozšíření příjezdové asfaltové cesty v návaznosti na přesunutý hlavní vchod - doasfaltování vybourané části asfaltové cesty_plocha povrchu 27,3 m2, délka obrubníku 8 m; Další specifikace viz D.1.1.14 Výpis ostatních výrobků</t>
  </si>
  <si>
    <t>141</t>
  </si>
  <si>
    <t>997013151</t>
  </si>
  <si>
    <t>Vnitrostaveništní doprava suti a vybouraných hmot pro budovy v do 6 m s omezením mechanizace</t>
  </si>
  <si>
    <t>t</t>
  </si>
  <si>
    <t>142</t>
  </si>
  <si>
    <t>997013501</t>
  </si>
  <si>
    <t>Odvoz suti a vybouraných hmot na skládku nebo meziskládku do 1 km se složením</t>
  </si>
  <si>
    <t>143</t>
  </si>
  <si>
    <t>997013509.ZC</t>
  </si>
  <si>
    <t>Příplatek k odvozu suti a vybouraných hmot na skládku ZKD 1 km přes 1 km, příplatek zohledněn v jednotkové ceně</t>
  </si>
  <si>
    <t>144</t>
  </si>
  <si>
    <t>997013871</t>
  </si>
  <si>
    <t>Poplatek za uložení stavebního odpadu na recyklační skládce (skládkovné) směsného stavebního a demoličního kód odpadu 17 09 04</t>
  </si>
  <si>
    <t>145</t>
  </si>
  <si>
    <t>A.1.4.1.1.01_001</t>
  </si>
  <si>
    <t>Zařízení pro vytápění</t>
  </si>
  <si>
    <t>146</t>
  </si>
  <si>
    <t>A.1.4.1.1.01_002</t>
  </si>
  <si>
    <t>Zařízení pro ochlazování</t>
  </si>
  <si>
    <t>147</t>
  </si>
  <si>
    <t>A.1.4.2.1.01_001</t>
  </si>
  <si>
    <t xml:space="preserve">Zařízení vzduchotechniky </t>
  </si>
  <si>
    <t>148</t>
  </si>
  <si>
    <t>A.1.4.3.1.01_001</t>
  </si>
  <si>
    <t xml:space="preserve">Měření a regulace </t>
  </si>
  <si>
    <t>149</t>
  </si>
  <si>
    <t>A.1.4.4.1.01_001</t>
  </si>
  <si>
    <t>Zdravotně technické instalace</t>
  </si>
  <si>
    <t>150</t>
  </si>
  <si>
    <t>A.1.4.5.1.01_001</t>
  </si>
  <si>
    <t>Silnoproudá elektrotechnika a bleskosvod</t>
  </si>
  <si>
    <t>151</t>
  </si>
  <si>
    <t>A.1.4.6.1.01_001</t>
  </si>
  <si>
    <t>Elektronické komunikace + EPS</t>
  </si>
  <si>
    <t>152</t>
  </si>
  <si>
    <t>A.1.4.7.1.01_001</t>
  </si>
  <si>
    <t>Medicinální plyny</t>
  </si>
  <si>
    <t>153</t>
  </si>
  <si>
    <t>A.1.4.8.1.01_001</t>
  </si>
  <si>
    <t>Zdravotnická technologie</t>
  </si>
  <si>
    <t>154</t>
  </si>
  <si>
    <t>A.1.4.9.1.01_001</t>
  </si>
  <si>
    <t>Interiér</t>
  </si>
  <si>
    <t>155</t>
  </si>
  <si>
    <t>619991001</t>
  </si>
  <si>
    <t>Zakrytí podlah fólií přilepenou lepící páskou</t>
  </si>
  <si>
    <t>1.PP; 20,63</t>
  </si>
  <si>
    <t>1.NP; 710,1</t>
  </si>
  <si>
    <t>2.NP; 31,4</t>
  </si>
  <si>
    <t>156</t>
  </si>
  <si>
    <t>949101112</t>
  </si>
  <si>
    <t>Lešení pomocné pro objekty pozemních staveb s lešeňovou podlahou v přes 1,9 do 3,5 m zatížení do 150 kg/m2</t>
  </si>
  <si>
    <t>157</t>
  </si>
  <si>
    <t>952901111</t>
  </si>
  <si>
    <t>Vyčištění budov bytové a občanské výstavby při výšce podlaží do 4 m</t>
  </si>
  <si>
    <t>1.PP; 309,63</t>
  </si>
  <si>
    <t>1.NP; 878,19</t>
  </si>
  <si>
    <t>2.NP; 42,14</t>
  </si>
  <si>
    <t>158</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</si>
  <si>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</si>
  <si>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</si>
  <si>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159</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</si>
  <si>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</si>
  <si>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</si>
  <si>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160</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</si>
  <si>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</si>
  <si>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</si>
  <si>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161</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</si>
  <si>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</si>
  <si>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</si>
  <si>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162</t>
  </si>
  <si>
    <t>V01_010</t>
  </si>
  <si>
    <t>Diagnostika přilehlých komunikací vč. návrhu případných opatření pro eliminaci nepříznivých vlivů výstavby</t>
  </si>
  <si>
    <t>163</t>
  </si>
  <si>
    <t>V01_011</t>
  </si>
  <si>
    <t>Geodetické práce před výstavbou, vč. vytýčení a ověření všech inženýrských sítí před výstavbou, vč. protokolů o měření</t>
  </si>
  <si>
    <t>164</t>
  </si>
  <si>
    <t>V01_012</t>
  </si>
  <si>
    <t>Geodetické práce při provádění stavby, vytyčení a zpětné zaměření, průběžná kontrolní měření a měření množství, vč. protokolů o měření</t>
  </si>
  <si>
    <t>165</t>
  </si>
  <si>
    <t>V01_013</t>
  </si>
  <si>
    <t>Geodetické práce po výstavbě, vč. geometrického plánu, protokolů o měření a ostatních souvisejících podkladů</t>
  </si>
  <si>
    <t>166</t>
  </si>
  <si>
    <t>V01_014</t>
  </si>
  <si>
    <t>Vypracování podrobného plánu organizace výstavby dodavatele stavby včetně harmonogramu prací</t>
  </si>
  <si>
    <t>167</t>
  </si>
  <si>
    <t>V01_015</t>
  </si>
  <si>
    <t>Výrobní a dílenská dokumentace dodavatele vč. veškerých nákladů na její průběžné zpracování, projednávání a schvalování</t>
  </si>
  <si>
    <t>168</t>
  </si>
  <si>
    <t>V01_016</t>
  </si>
  <si>
    <t>Dokumentace skutečného provedení stavby, dokumentace pro vydání kolaudačního souhlasu</t>
  </si>
  <si>
    <t>169</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</si>
  <si>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</si>
  <si>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t>
  </si>
  <si>
    <t>170</t>
  </si>
  <si>
    <t>V01_018</t>
  </si>
  <si>
    <t>Pasportizace objektu před před zahájením stavebních prací vč. fotodokumentace a diagnostiky</t>
  </si>
  <si>
    <t>171</t>
  </si>
  <si>
    <t>V01_019</t>
  </si>
  <si>
    <t>Pasportizace sousedních objektů a přilehlých komunikací před zahájením stavebních prací vč. fotodokumentace. diagnostiky</t>
  </si>
  <si>
    <t>172</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</si>
  <si>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</si>
  <si>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</si>
  <si>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173</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</si>
  <si>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</si>
  <si>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t>
  </si>
  <si>
    <t>174</t>
  </si>
  <si>
    <t>V02_001</t>
  </si>
  <si>
    <t xml:space="preserve">Příprava staveniště, veškerá opatření související s odstrojením objektu a ochranou významných umělecko řemeslných prvků a významných architektonických detailů v rozsahu vyplývajícím z projektové dokumentace, vč. montáže a dodávky veškerých materiálpů a pomocných konstrukcí použitých k ochraně, vč. zajištění zdobných prvků fasády proti pádu </t>
  </si>
  <si>
    <t>175</t>
  </si>
  <si>
    <t>V02_002</t>
  </si>
  <si>
    <t xml:space="preserve">Zrušení opatření související s odstrojením objektu a ochranou významných umělecko řemeslných prvků a významných architektonických detailů v rozsahu vyplývajícím z projektové dokumentace, vč. odstranění a likvidace veškerých materiálpů a pomocných konstrukcí použitých k ochraně </t>
  </si>
  <si>
    <t>176</t>
  </si>
  <si>
    <t>V02_003</t>
  </si>
  <si>
    <t>Náklady na úpravu terénu před zahájením stavby, vyrovnání terénu a ploch pro zřízení zařízení staveniště</t>
  </si>
  <si>
    <t>177</t>
  </si>
  <si>
    <t>V02_004</t>
  </si>
  <si>
    <t>Vyklizení objetku, odstranění materiálů, výrobků a technologií v rozsahu stanoveném projektovou dokumentací</t>
  </si>
  <si>
    <t>178</t>
  </si>
  <si>
    <t>V02_005</t>
  </si>
  <si>
    <t>Zřízení ochrany povrchů přilehlých komunikací před poškozením vč. zřízení ochrany povrchů a zřízení podkladů ploch pro skladování materiálů a mechanizace</t>
  </si>
  <si>
    <t>179</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</si>
  <si>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</si>
  <si>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</si>
  <si>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180</t>
  </si>
  <si>
    <t>V02_007</t>
  </si>
  <si>
    <t>Ochrana, zakrytí a odkrytí nových konstrukcí před poškozením během realizace stavby v rozsahu odpovídajícím dodavatelskému POV</t>
  </si>
  <si>
    <t>181</t>
  </si>
  <si>
    <t>V02_008</t>
  </si>
  <si>
    <t>Ochrana stávajících a nově provedených inženýrských sítí před poškozením během realizace stavby v - rozsahu odpovídajícím dodavatelskému POV a rozsahu chodníků a komunikací dle projektové dokumaentace</t>
  </si>
  <si>
    <t>182</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</si>
  <si>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</si>
  <si>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</si>
  <si>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183</t>
  </si>
  <si>
    <t>V03_001</t>
  </si>
  <si>
    <t>Zřízení zařízení staveniště vč. veškerého vybavení v souladu s požadavky uvedenými v zadávací a projektové dokumentaci a dále pak v rozsahu dle POV dodavatele</t>
  </si>
  <si>
    <t>184</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</si>
  <si>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</si>
  <si>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</si>
  <si>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185</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</si>
  <si>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</si>
  <si>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</si>
  <si>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186</t>
  </si>
  <si>
    <t>V03_004</t>
  </si>
  <si>
    <t>Čištění komunikací staveniště a v blízkém okolí staveniště znečištěných stavební činností v průběhu provádění stavby dle potřeby a stavu zněčištění po celou dobu trvání stavby</t>
  </si>
  <si>
    <t>187</t>
  </si>
  <si>
    <t>V03_005</t>
  </si>
  <si>
    <t>Čištění vozidel při výjezdu ze staveniště po celou dobu trvání stavby</t>
  </si>
  <si>
    <t>188</t>
  </si>
  <si>
    <t>V03_006</t>
  </si>
  <si>
    <t>Náklady na zimní opatření (temperování a vytápění stavby, přísady a příměsi pro práci za nižších teplot, předehřívání výztuže, ochrana před mrazem a pod.</t>
  </si>
  <si>
    <t>189</t>
  </si>
  <si>
    <t>V03_007</t>
  </si>
  <si>
    <t>Pronájem ploch staveniště vč. nákladů na zábory</t>
  </si>
  <si>
    <t>190</t>
  </si>
  <si>
    <t>V03_008</t>
  </si>
  <si>
    <t>Informační tabule na staveništi, informační systém stavby po celou dobu jejího trvání</t>
  </si>
  <si>
    <t>191</t>
  </si>
  <si>
    <t>V03_009</t>
  </si>
  <si>
    <t>Provizorní komunikace</t>
  </si>
  <si>
    <t>192</t>
  </si>
  <si>
    <t>V03_010</t>
  </si>
  <si>
    <t>Ostraha staveniště po celou dobu trvání stavby vč. oplocení, ohrazení a ochrany nebezpečného prostoru staveniště</t>
  </si>
  <si>
    <t>193</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</si>
  <si>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</si>
  <si>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</si>
  <si>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194</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</si>
  <si>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</si>
  <si>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</si>
  <si>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195</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</si>
  <si>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</si>
  <si>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</si>
  <si>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196</t>
  </si>
  <si>
    <t>V04_003</t>
  </si>
  <si>
    <t>Náklady vzniklé v souvislosti s předáním stavby a jejím uvedením do provozu, vč. zkušebního provozu, veškerých potřebných atestů, revizí, protokolů a dokuemntů</t>
  </si>
  <si>
    <t>197</t>
  </si>
  <si>
    <t>V06_001</t>
  </si>
  <si>
    <t>Územní vlivy vč. nákladů na mimostaveništní dopravu materiálů a mechanizace, pokud není uvedeno jinde</t>
  </si>
  <si>
    <t>198</t>
  </si>
  <si>
    <t>V06_002</t>
  </si>
  <si>
    <t>Mimostaveništní doprava materiálů a mechanizace nezakalkulovaná jinde</t>
  </si>
  <si>
    <t>199</t>
  </si>
  <si>
    <t>V07_001</t>
  </si>
  <si>
    <t>Kompletační činnost dodavatele</t>
  </si>
  <si>
    <t>200</t>
  </si>
  <si>
    <t>V07_002</t>
  </si>
  <si>
    <t>Koordinační činnost dodavatele</t>
  </si>
  <si>
    <t>201</t>
  </si>
  <si>
    <t>V07_003</t>
  </si>
  <si>
    <t xml:space="preserve">Provozní vlivy dodavatele </t>
  </si>
  <si>
    <t>202</t>
  </si>
  <si>
    <t>V07_004</t>
  </si>
  <si>
    <t>Zpracování DIO, projekt dopravně inženýrského opatření v souladu se ZOV včetně zajištění - provizorního dopravního značení.</t>
  </si>
  <si>
    <t>203</t>
  </si>
  <si>
    <t>V07_005</t>
  </si>
  <si>
    <t>Zajištění DIR, projednání a zajištění vydání dopravně inženýrského rozhodnutí</t>
  </si>
  <si>
    <t>204</t>
  </si>
  <si>
    <t>V07_006</t>
  </si>
  <si>
    <t>Náklady na veškerá opatření BOZP po celou dobu trvání stavby v rozsahu dle platné legislativy, stanoveném projektovou dokumentací a dle organizace výstavby dodavatele vč. harmonogramu stavby</t>
  </si>
  <si>
    <t>205</t>
  </si>
  <si>
    <t>V08_001</t>
  </si>
  <si>
    <t>Veškeré náklady na přesuny mechanizace vč. nájezdů strojů a zařízení po celou dobu trvání stavby v rozsahu dle platné legislativy, stanoveném projektovou dokumentací a dle organizace výstavby dodavatele vč. harmonogramu stavby</t>
  </si>
  <si>
    <t>206</t>
  </si>
  <si>
    <t>V09_001</t>
  </si>
  <si>
    <t>Energetický štítek + PENB dle skutečného provedení stavby</t>
  </si>
  <si>
    <t>207</t>
  </si>
  <si>
    <t>V09_002</t>
  </si>
  <si>
    <t>Náklady na vzorkování v rozsahu dle projektové dokumentace</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</si>
  <si>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</si>
  <si>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</si>
  <si>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</si>
  <si>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</si>
  <si>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</si>
  <si>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</si>
  <si>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</si>
  <si>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</si>
  <si>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</si>
  <si>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</si>
  <si>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</si>
  <si>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</si>
  <si>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</si>
  <si>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</si>
  <si>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dodávku a montáž výztužných konstrukcí pro zavěšení zařizovacích předmětů, topných těles a nábytkových skříněk. Případné ztratné a prořezy jsou zohledněny v jednotkové ceně.</t>
  </si>
  <si>
    <t>ÚRS 2023-II</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</si>
  <si>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</si>
  <si>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Modernizace porodnice v 1.NP pavilonu E, Nemocnice Litoměřice</t>
  </si>
  <si>
    <t>odvozeno ÚRS</t>
  </si>
  <si>
    <t>Legenda barevného označení položek</t>
  </si>
  <si>
    <t>Nová položka = Tato položka se používá v případě, že dojde k doplnění zcela nové položky do soupisu prací.</t>
  </si>
  <si>
    <t>Zrušená položka = Tato položka bude použita v případě, že dojde k odstranění položky.</t>
  </si>
  <si>
    <r>
      <t xml:space="preserve">Změna výměry položky, změna měrné jednotky položky, změna popisu položky = Tato položka se používá v případě, kdy dojde ke změně výměry, výkazu výměr, popisu a měrné jednotky . </t>
    </r>
    <r>
      <rPr>
        <sz val="9"/>
        <color indexed="10"/>
        <rFont val="Calibri"/>
        <family val="2"/>
        <charset val="238"/>
      </rPr>
      <t>Změněná hodnota bude zvýrazněna červeně.</t>
    </r>
  </si>
  <si>
    <t>Změna položky = Tato položka se používá v případě, kdy dojde ke změně celé položky</t>
  </si>
  <si>
    <r>
      <t>Hliníkové otevíravé dveře v Al rámu</t>
    </r>
    <r>
      <rPr>
        <sz val="9"/>
        <color rgb="FFFF0000"/>
        <rFont val="Century Gothic"/>
        <family val="2"/>
        <charset val="238"/>
      </rPr>
      <t xml:space="preserve"> 2700x2750 mm</t>
    </r>
    <r>
      <rPr>
        <sz val="9"/>
        <color indexed="8"/>
        <rFont val="Century Gothic"/>
        <family val="1"/>
      </rPr>
      <t xml:space="preserve"> součástí Al rám pro hliníkové dveře; Další specifikace viz D.1.1.13 Výpis dveří</t>
    </r>
  </si>
  <si>
    <r>
      <t xml:space="preserve">HPL laminát, bezfalcové otevíravé dveře </t>
    </r>
    <r>
      <rPr>
        <sz val="9"/>
        <color rgb="FFFF0000"/>
        <rFont val="Century Gothic"/>
        <family val="2"/>
        <charset val="238"/>
      </rPr>
      <t>1650x1970 mm</t>
    </r>
    <r>
      <rPr>
        <sz val="9"/>
        <color indexed="8"/>
        <rFont val="Century Gothic"/>
        <family val="1"/>
      </rPr>
      <t xml:space="preserve"> součástí Ocelová zárubeň; Další specifikace viz D.1.1.13 Výpis dveří</t>
    </r>
  </si>
  <si>
    <r>
      <rPr>
        <sz val="9"/>
        <color rgb="FFFF0000"/>
        <rFont val="Century Gothic"/>
        <family val="2"/>
        <charset val="238"/>
      </rPr>
      <t>HPL laminát,</t>
    </r>
    <r>
      <rPr>
        <sz val="9"/>
        <color indexed="8"/>
        <rFont val="Century Gothic"/>
        <family val="1"/>
      </rPr>
      <t xml:space="preserve"> posuvné dveře 900x1970 mm součástí Al rám pro hliníkové dveře; Další specifikace viz D.1.1.13 Výpis dveří</t>
    </r>
  </si>
  <si>
    <r>
      <rPr>
        <sz val="9"/>
        <color rgb="FFFF0000"/>
        <rFont val="Century Gothic"/>
        <family val="2"/>
        <charset val="238"/>
      </rPr>
      <t>HPL laminát</t>
    </r>
    <r>
      <rPr>
        <sz val="9"/>
        <color indexed="8"/>
        <rFont val="Century Gothic"/>
        <family val="1"/>
      </rPr>
      <t>, posuvné dveře 900x1970 mm součástí Al rám pro hliníkové dveře; Další specifikace viz D.1.1.13 Výpis dveří</t>
    </r>
  </si>
  <si>
    <r>
      <rPr>
        <sz val="9"/>
        <color rgb="FFFF0000"/>
        <rFont val="Century Gothic"/>
        <family val="2"/>
        <charset val="238"/>
      </rPr>
      <t>HPL laminát,</t>
    </r>
    <r>
      <rPr>
        <sz val="9"/>
        <color indexed="8"/>
        <rFont val="Century Gothic"/>
        <family val="1"/>
      </rPr>
      <t xml:space="preserve"> posuvné dveře 800x2150 mm součástí Al rám pro hliníkové dveře; Další specifikace viz D.1.1.13 Výpis dveří</t>
    </r>
  </si>
  <si>
    <r>
      <rPr>
        <sz val="9"/>
        <color rgb="FFFF0000"/>
        <rFont val="Century Gothic"/>
        <family val="2"/>
        <charset val="238"/>
      </rPr>
      <t>Hliníkové otevíravé dveře v Al rámu 900x2100 mm</t>
    </r>
    <r>
      <rPr>
        <sz val="9"/>
        <color indexed="8"/>
        <rFont val="Century Gothic"/>
        <family val="1"/>
      </rPr>
      <t xml:space="preserve"> součástí Al rám pro hliníkové dveře; Další specifikace viz D.1.1.13 Výpis dveří</t>
    </r>
  </si>
  <si>
    <r>
      <t xml:space="preserve">HPL laminát, bezfalcové otevíravé dveře </t>
    </r>
    <r>
      <rPr>
        <sz val="9"/>
        <color rgb="FFFF0000"/>
        <rFont val="Century Gothic"/>
        <family val="2"/>
        <charset val="238"/>
      </rPr>
      <t xml:space="preserve">1200x1970 mm </t>
    </r>
    <r>
      <rPr>
        <sz val="9"/>
        <color indexed="8"/>
        <rFont val="Century Gothic"/>
        <family val="1"/>
      </rPr>
      <t>součástí Ocelová zárubeň; Další specifikace viz D.1.1.13 Výpis dveří</t>
    </r>
  </si>
  <si>
    <r>
      <t xml:space="preserve">HPL laminát, bezfalcové otevíravé dveře </t>
    </r>
    <r>
      <rPr>
        <sz val="9"/>
        <color rgb="FFFF0000"/>
        <rFont val="Century Gothic"/>
        <family val="2"/>
        <charset val="238"/>
      </rPr>
      <t xml:space="preserve">1000x1970 mm </t>
    </r>
    <r>
      <rPr>
        <sz val="9"/>
        <color indexed="8"/>
        <rFont val="Century Gothic"/>
        <family val="1"/>
      </rPr>
      <t>součástí Ocelová zárubeň; Další specifikace viz D.1.1.13 Výpis dveří</t>
    </r>
  </si>
  <si>
    <r>
      <t xml:space="preserve">Hliníkové el. pusuvné dveře v Al rámu </t>
    </r>
    <r>
      <rPr>
        <sz val="9"/>
        <color rgb="FFFF0000"/>
        <rFont val="Century Gothic"/>
        <family val="2"/>
        <charset val="238"/>
      </rPr>
      <t>1200x2150 mm</t>
    </r>
    <r>
      <rPr>
        <sz val="9"/>
        <color indexed="8"/>
        <rFont val="Century Gothic"/>
        <family val="1"/>
      </rPr>
      <t xml:space="preserve"> součástí Al rám pro hliníkové dveře; Další specifikace viz D.1.1.13 Výpis dveří</t>
    </r>
  </si>
  <si>
    <r>
      <t xml:space="preserve">HPL laminát, bezfalcové otevíravé dveře </t>
    </r>
    <r>
      <rPr>
        <sz val="9"/>
        <color rgb="FFFF0000"/>
        <rFont val="Century Gothic"/>
        <family val="2"/>
        <charset val="238"/>
      </rPr>
      <t>1200x1970 mm</t>
    </r>
    <r>
      <rPr>
        <sz val="9"/>
        <color indexed="8"/>
        <rFont val="Century Gothic"/>
        <family val="1"/>
      </rPr>
      <t xml:space="preserve"> součástí Ocelová zárubeň; Další specifikace viz D.1.1.13 Výpis dveří</t>
    </r>
  </si>
  <si>
    <r>
      <rPr>
        <sz val="9"/>
        <color rgb="FFFF0000"/>
        <rFont val="Century Gothic"/>
        <family val="2"/>
        <charset val="238"/>
      </rPr>
      <t>Hliníkové el. posuvné dveře v Al rámu 1200x2150 mm</t>
    </r>
    <r>
      <rPr>
        <sz val="9"/>
        <color indexed="8"/>
        <rFont val="Century Gothic"/>
        <family val="1"/>
      </rPr>
      <t xml:space="preserve"> součástí Al rám pro hliníkové dveře; Další specifikace viz D.1.1.13 Výpis dveří</t>
    </r>
  </si>
  <si>
    <r>
      <t>HPL laminát, bezfalcové otevíravé dveře</t>
    </r>
    <r>
      <rPr>
        <sz val="9"/>
        <color rgb="FFFF0000"/>
        <rFont val="Century Gothic"/>
        <family val="2"/>
        <charset val="238"/>
      </rPr>
      <t xml:space="preserve"> 1200x1970 mm</t>
    </r>
    <r>
      <rPr>
        <sz val="9"/>
        <color indexed="8"/>
        <rFont val="Century Gothic"/>
        <family val="1"/>
      </rPr>
      <t xml:space="preserve"> součástí Ocelová zárubeň; Další specifikace viz D.1.1.13 Výpis dveří</t>
    </r>
  </si>
  <si>
    <r>
      <t>HPL laminát, bezfalcové otevíravé dveře</t>
    </r>
    <r>
      <rPr>
        <sz val="9"/>
        <color rgb="FFFF0000"/>
        <rFont val="Century Gothic"/>
        <family val="2"/>
        <charset val="238"/>
      </rPr>
      <t xml:space="preserve"> 800x2100 mm </t>
    </r>
    <r>
      <rPr>
        <sz val="9"/>
        <color indexed="8"/>
        <rFont val="Century Gothic"/>
        <family val="1"/>
      </rPr>
      <t>součástí Ocelová zárubeň; Další specifikace viz D.1.1.13 Výpis dveří</t>
    </r>
  </si>
  <si>
    <r>
      <rPr>
        <sz val="9"/>
        <color rgb="FFFF0000"/>
        <rFont val="Century Gothic"/>
        <family val="2"/>
        <charset val="238"/>
      </rPr>
      <t xml:space="preserve">Hliníkové el. pusuvné dveře v Al rámu 1200x2150 mm </t>
    </r>
    <r>
      <rPr>
        <sz val="9"/>
        <color indexed="8"/>
        <rFont val="Century Gothic"/>
        <family val="1"/>
      </rPr>
      <t>součástí Al rám pro hliníkové dveře; Další specifikace viz D.1.1.13 Výpis dveří</t>
    </r>
  </si>
  <si>
    <t>Hliníkové okno 1850x3675 mm - Izolační trojsklo, Uw &lt;= 0,9 W.m-2.K-1, Ug = 0,5 W/m2K Uf = 1,15 W/m2K, yg (uložení zasklení do rámu) = 0,06 W/(m.K); Další specifikace viz D.1.1.12 Výpis oken</t>
  </si>
  <si>
    <t>Hliníkové okno 1850x2045 mm - Izolační trojsklo, Uw &lt;= 0,9 W.m-2.K-1, Ug = 0,5 W/m2K Uf = 1,15 W/m2K, yg (uložení zasklení do rámu) = 0,06 W/(m.K); Další specifikace viz D.1.1.12 Výpis oken</t>
  </si>
  <si>
    <t>Hliníkové okno 1850x935 mm - Izolační trojsklo, Uw &lt;= 0,9 W.m-2.K-1, Ug = 0,5 W/m2K Uf = 1,15 W/m2K, yg (uložení zasklení do rámu) = 0,06 W/(m.K); Další specifikace viz D.1.1.12 Výpis oken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</si>
</sst>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5"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
      <b/>
      <sz val="9"/>
      <color indexed="8"/>
      <name val="Calibri"/>
      <family val="2"/>
      <charset val="238"/>
      <scheme val="minor"/>
    </font>
    <font>
      <sz val="9"/>
      <color indexed="10"/>
      <name val="Calibri"/>
      <family val="2"/>
      <charset val="238"/>
    </font>
    <font>
      <sz val="9"/>
      <color rgb="FFFF0000"/>
      <name val="Century Gothic"/>
      <family val="2"/>
      <charset val="238"/>
    </font>
    <font>
      <sz val="9"/>
      <color indexed="8"/>
      <name val="Century Gothic"/>
      <family val="2"/>
      <charset val="238"/>
    </font>
  </fonts>
  <fills count="12">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B7DEE8"/>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97">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2" applyFont="1" applyAlignment="1">
      <alignment horizontal="left" vertical="top"/>
    </xf>
    <xf numFmtId="0" fontId="80" fillId="0" borderId="0" xfId="0" applyFont="1" applyAlignment="1">
      <alignment horizontal="left"/>
    </xf>
    <xf numFmtId="1" fontId="28" fillId="8" borderId="7" xfId="0" applyNumberFormat="1" applyFont="1" applyFill="1" applyBorder="1" applyAlignment="1">
      <alignment horizontal="center" vertical="top"/>
    </xf>
    <xf numFmtId="0" fontId="28" fillId="8" borderId="7" xfId="0" applyFont="1" applyFill="1" applyBorder="1" applyAlignment="1">
      <alignment vertical="top" wrapText="1"/>
    </xf>
    <xf numFmtId="49" fontId="28" fillId="8" borderId="7" xfId="0" applyNumberFormat="1" applyFont="1" applyFill="1" applyBorder="1" applyAlignment="1">
      <alignment horizontal="left" vertical="top" wrapText="1"/>
    </xf>
    <xf numFmtId="49" fontId="28" fillId="8" borderId="7" xfId="0" applyNumberFormat="1" applyFont="1" applyFill="1" applyBorder="1" applyAlignment="1">
      <alignment horizontal="center" vertical="top"/>
    </xf>
    <xf numFmtId="164" fontId="28" fillId="8" borderId="7" xfId="0" applyNumberFormat="1" applyFont="1" applyFill="1" applyBorder="1" applyAlignment="1">
      <alignment horizontal="right" vertical="top"/>
    </xf>
    <xf numFmtId="166" fontId="28" fillId="8" borderId="7" xfId="0" applyNumberFormat="1" applyFont="1" applyFill="1" applyBorder="1" applyAlignment="1">
      <alignment horizontal="right" vertical="top"/>
    </xf>
    <xf numFmtId="49" fontId="81" fillId="0" borderId="0" xfId="3" applyNumberFormat="1" applyFont="1" applyAlignment="1">
      <alignment horizontal="left" vertical="top" wrapText="1"/>
    </xf>
    <xf numFmtId="0" fontId="64" fillId="9" borderId="0" xfId="0" applyFont="1" applyFill="1" applyAlignment="1">
      <alignment wrapText="1"/>
    </xf>
    <xf numFmtId="0" fontId="64" fillId="8" borderId="0" xfId="0" applyFont="1" applyFill="1" applyAlignment="1">
      <alignment wrapText="1"/>
    </xf>
    <xf numFmtId="0" fontId="64" fillId="10" borderId="0" xfId="0" applyFont="1" applyFill="1" applyAlignment="1">
      <alignment wrapText="1"/>
    </xf>
    <xf numFmtId="0" fontId="64" fillId="7" borderId="0" xfId="0" applyFont="1" applyFill="1" applyAlignment="1">
      <alignment wrapText="1"/>
    </xf>
    <xf numFmtId="1" fontId="28" fillId="7" borderId="7" xfId="0" applyNumberFormat="1" applyFont="1" applyFill="1" applyBorder="1" applyAlignment="1">
      <alignment horizontal="center" vertical="top"/>
    </xf>
    <xf numFmtId="0" fontId="28" fillId="7" borderId="7" xfId="0" applyFont="1" applyFill="1" applyBorder="1" applyAlignment="1">
      <alignment vertical="top" wrapText="1"/>
    </xf>
    <xf numFmtId="49" fontId="28" fillId="7" borderId="7" xfId="0" applyNumberFormat="1" applyFont="1" applyFill="1" applyBorder="1" applyAlignment="1">
      <alignment horizontal="left" vertical="top" wrapText="1"/>
    </xf>
    <xf numFmtId="49" fontId="28" fillId="7" borderId="7" xfId="0" applyNumberFormat="1" applyFont="1" applyFill="1" applyBorder="1" applyAlignment="1">
      <alignment horizontal="center" vertical="top"/>
    </xf>
    <xf numFmtId="166" fontId="28" fillId="7" borderId="7" xfId="0" applyNumberFormat="1" applyFont="1" applyFill="1" applyBorder="1" applyAlignment="1">
      <alignment horizontal="right" vertical="top"/>
    </xf>
    <xf numFmtId="164" fontId="28" fillId="7" borderId="7" xfId="0" applyNumberFormat="1" applyFont="1" applyFill="1" applyBorder="1" applyAlignment="1">
      <alignment horizontal="right" vertical="top"/>
    </xf>
    <xf numFmtId="49" fontId="84" fillId="8" borderId="7" xfId="0" applyNumberFormat="1" applyFont="1" applyFill="1" applyBorder="1" applyAlignment="1">
      <alignment horizontal="left" vertical="top" wrapText="1"/>
    </xf>
    <xf numFmtId="166" fontId="31" fillId="6" borderId="7" xfId="0" applyNumberFormat="1" applyFont="1" applyFill="1" applyBorder="1" applyAlignment="1">
      <alignment horizontal="right" vertical="top"/>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1" fontId="10" fillId="8" borderId="0" xfId="0" applyNumberFormat="1" applyFont="1" applyFill="1" applyAlignment="1">
      <alignment horizontal="right" vertical="top"/>
    </xf>
    <xf numFmtId="1" fontId="7" fillId="8" borderId="2" xfId="0" applyNumberFormat="1" applyFont="1" applyFill="1" applyBorder="1" applyAlignment="1">
      <alignment horizontal="center" vertical="top"/>
    </xf>
    <xf numFmtId="0" fontId="28" fillId="8" borderId="7" xfId="0" applyFont="1" applyFill="1" applyBorder="1" applyAlignment="1">
      <alignment horizontal="right" vertical="top"/>
    </xf>
    <xf numFmtId="0" fontId="11" fillId="8" borderId="0" xfId="0" applyFont="1" applyFill="1"/>
    <xf numFmtId="0" fontId="7" fillId="8" borderId="0" xfId="0" applyFont="1" applyFill="1"/>
    <xf numFmtId="165" fontId="28" fillId="5" borderId="7" xfId="0" applyNumberFormat="1" applyFont="1" applyFill="1" applyBorder="1" applyAlignment="1" applyProtection="1">
      <alignment horizontal="right" vertical="top"/>
      <protection locked="0"/>
    </xf>
    <xf numFmtId="165" fontId="28" fillId="11"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78">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F0"/>
        </patternFill>
      </fill>
    </dxf>
    <dxf>
      <fill>
        <patternFill>
          <bgColor rgb="FF7030A0"/>
        </patternFill>
      </fill>
    </dxf>
    <dxf>
      <fill>
        <patternFill>
          <bgColor rgb="FFFFFF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24</xdr:row>
      <xdr:rowOff>0</xdr:rowOff>
    </xdr:from>
    <xdr:ext cx="2064594" cy="676275"/>
    <xdr:pic>
      <xdr:nvPicPr>
        <xdr:cNvPr id="2" name="Obrázek 1">
          <a:extLst>
            <a:ext uri="{FF2B5EF4-FFF2-40B4-BE49-F238E27FC236}">
              <a16:creationId xmlns:a16="http://schemas.microsoft.com/office/drawing/2014/main" id="{76405EC9-9CBA-4384-8EEB-9A565A51E9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533900"/>
          <a:ext cx="2064594" cy="6762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227</v>
      </c>
    </row>
    <row r="2" spans="1:12" ht="11.25" x14ac:dyDescent="0.2">
      <c r="A2" s="13">
        <v>0</v>
      </c>
      <c r="C2" s="123" t="s">
        <v>228</v>
      </c>
    </row>
    <row r="3" spans="1:12" ht="11.25" customHeight="1" x14ac:dyDescent="0.2">
      <c r="A3" s="13">
        <f t="array" ref="A3">INDEX(VAT_RATES,MATCH(0,COUNTIF($A$1:A2,VAT_RATES),0))</f>
        <v>21</v>
      </c>
      <c r="C3" s="123" t="s">
        <v>229</v>
      </c>
      <c r="D3" s="276" t="s">
        <v>230</v>
      </c>
      <c r="E3" s="277"/>
      <c r="F3" s="277"/>
      <c r="G3" s="277"/>
    </row>
    <row r="4" spans="1:12" ht="11.25" customHeight="1" x14ac:dyDescent="0.2">
      <c r="A4" s="13" t="e">
        <f t="array" ref="A4">INDEX(VAT_RATES,MATCH(0,COUNTIF($A$1:A3,VAT_RATES),0))</f>
        <v>#N/A</v>
      </c>
      <c r="C4" s="124" t="s">
        <v>231</v>
      </c>
      <c r="D4" s="277"/>
      <c r="E4" s="277"/>
      <c r="F4" s="277"/>
      <c r="G4" s="277"/>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82" t="s">
        <v>232</v>
      </c>
      <c r="F7" s="282"/>
      <c r="G7" s="130"/>
      <c r="H7" s="130"/>
      <c r="I7" s="122"/>
      <c r="J7" s="131"/>
      <c r="K7" s="131"/>
      <c r="L7" s="132" t="s">
        <v>233</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234</v>
      </c>
      <c r="E9" s="283"/>
      <c r="F9" s="284"/>
      <c r="G9" s="284"/>
      <c r="H9" s="284"/>
      <c r="J9" s="136"/>
      <c r="K9" s="136"/>
      <c r="L9" s="135">
        <f>E9</f>
        <v>0</v>
      </c>
    </row>
    <row r="10" spans="1:12" customFormat="1" ht="12.75" x14ac:dyDescent="0.2">
      <c r="A10" t="str">
        <f>IF($A7=0,"","DPH " &amp; $A3 &amp; " % ze základny: " &amp; TEXT($A7,"# ##0"))</f>
        <v/>
      </c>
      <c r="C10" s="1"/>
      <c r="D10" s="134" t="s">
        <v>235</v>
      </c>
      <c r="E10" s="284" t="s">
        <v>236</v>
      </c>
      <c r="F10" s="284"/>
      <c r="G10" s="284"/>
      <c r="H10" s="284"/>
      <c r="J10" s="136"/>
      <c r="K10" s="136"/>
      <c r="L10" s="135" t="str">
        <f>E10</f>
        <v>231024_PORLIT</v>
      </c>
    </row>
    <row r="11" spans="1:12" customFormat="1" ht="12.75" x14ac:dyDescent="0.2">
      <c r="A11" t="str">
        <f>IF($A8=0,"","DPH " &amp; $A4 &amp; " % ze základny: " &amp; TEXT($A8,"# ##0"))</f>
        <v/>
      </c>
      <c r="C11" s="1"/>
      <c r="D11" s="134" t="s">
        <v>237</v>
      </c>
      <c r="E11" s="283"/>
      <c r="F11" s="284"/>
      <c r="G11" s="284"/>
      <c r="H11" s="284"/>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80" t="s">
        <v>238</v>
      </c>
      <c r="F14" s="281"/>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239</v>
      </c>
      <c r="E16" s="278" t="s">
        <v>240</v>
      </c>
      <c r="F16" s="279"/>
      <c r="G16" s="279"/>
      <c r="H16" s="279"/>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80" t="s">
        <v>241</v>
      </c>
      <c r="F19" s="281"/>
      <c r="G19" s="121"/>
      <c r="H19" s="121"/>
      <c r="J19" s="131"/>
      <c r="K19" s="131"/>
    </row>
    <row r="20" spans="1:12" x14ac:dyDescent="0.15">
      <c r="C20" s="128"/>
      <c r="D20" s="128"/>
      <c r="E20" s="128"/>
      <c r="F20" s="128"/>
      <c r="G20" s="128"/>
      <c r="H20" s="128"/>
      <c r="J20" s="6"/>
      <c r="K20" s="6"/>
    </row>
    <row r="21" spans="1:12" customFormat="1" ht="12.75" x14ac:dyDescent="0.2">
      <c r="C21" s="1"/>
      <c r="D21" s="134" t="s">
        <v>239</v>
      </c>
      <c r="E21" s="138" t="s">
        <v>240</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80" t="s">
        <v>242</v>
      </c>
      <c r="F24" s="281"/>
      <c r="G24" s="121"/>
      <c r="H24" s="121"/>
      <c r="J24" s="131"/>
      <c r="K24" s="131"/>
    </row>
    <row r="25" spans="1:12" x14ac:dyDescent="0.15">
      <c r="C25" s="128"/>
      <c r="D25" s="140"/>
      <c r="E25" s="128"/>
      <c r="F25" s="128"/>
      <c r="G25" s="128"/>
      <c r="H25" s="128"/>
      <c r="J25" s="6"/>
      <c r="K25" s="6"/>
    </row>
    <row r="26" spans="1:12" customFormat="1" ht="12.75" x14ac:dyDescent="0.2">
      <c r="C26" s="1"/>
      <c r="D26" s="134" t="s">
        <v>243</v>
      </c>
      <c r="E26" s="141">
        <f ca="1">INDIRECT("A6")</f>
        <v>0</v>
      </c>
      <c r="F26" s="5" t="s">
        <v>244</v>
      </c>
      <c r="G26" s="1"/>
      <c r="H26" s="1"/>
      <c r="I26" s="142"/>
      <c r="J26" s="136"/>
      <c r="K26" s="136"/>
      <c r="L26" s="136"/>
    </row>
    <row r="27" spans="1:12" customFormat="1" ht="12.75" x14ac:dyDescent="0.2">
      <c r="C27" s="1"/>
      <c r="D27" s="134" t="s">
        <v>245</v>
      </c>
      <c r="E27" s="143">
        <f ca="1">INDIRECT("A16")</f>
        <v>0</v>
      </c>
      <c r="F27" s="1" t="str">
        <f>F26</f>
        <v>Kč</v>
      </c>
      <c r="G27" s="1"/>
      <c r="H27" s="1"/>
      <c r="I27" s="142"/>
      <c r="J27" s="136"/>
      <c r="K27" s="136"/>
      <c r="L27" s="144"/>
    </row>
    <row r="28" spans="1:12" customFormat="1" ht="12.75" x14ac:dyDescent="0.2">
      <c r="C28" s="1"/>
      <c r="D28" s="134" t="s">
        <v>246</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65263-4A31-43BF-934F-3E0A8EBAB7FF}">
  <sheetPr>
    <tabColor rgb="FF00B050"/>
    <pageSetUpPr fitToPage="1"/>
  </sheetPr>
  <dimension ref="C1:H32"/>
  <sheetViews>
    <sheetView showGridLines="0" tabSelected="1" view="pageBreakPreview" zoomScale="130" zoomScaleNormal="100" zoomScaleSheetLayoutView="130" zoomScalePageLayoutView="19" workbookViewId="0">
      <pane ySplit="16" topLeftCell="A17" activePane="bottomLeft" state="frozen"/>
      <selection activeCell="F25" sqref="F25"/>
      <selection pane="bottomLeft" activeCell="C13" sqref="C13"/>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87" t="s">
        <v>137</v>
      </c>
      <c r="D2" s="287"/>
      <c r="E2" s="287"/>
      <c r="F2" s="287"/>
    </row>
    <row r="3" spans="3:8" ht="12.75" customHeight="1" x14ac:dyDescent="0.25">
      <c r="C3" s="287"/>
      <c r="D3" s="287"/>
      <c r="E3" s="287"/>
      <c r="F3" s="287"/>
    </row>
    <row r="4" spans="3:8" s="41" customFormat="1" ht="51.75" customHeight="1" x14ac:dyDescent="0.25">
      <c r="C4" s="285" t="s">
        <v>1813</v>
      </c>
      <c r="D4" s="285"/>
      <c r="E4" s="285"/>
      <c r="F4" s="285"/>
    </row>
    <row r="5" spans="3:8" s="42" customFormat="1" ht="30" customHeight="1" x14ac:dyDescent="0.3">
      <c r="C5" s="286" t="s">
        <v>138</v>
      </c>
      <c r="D5" s="286"/>
      <c r="E5" s="286"/>
      <c r="F5" s="286"/>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87" t="s">
        <v>145</v>
      </c>
      <c r="D10" s="287"/>
      <c r="E10" s="287"/>
      <c r="F10" s="287"/>
    </row>
    <row r="11" spans="3:8" s="43" customFormat="1" ht="12.75" customHeight="1" x14ac:dyDescent="0.25">
      <c r="C11" s="68"/>
      <c r="D11" s="68"/>
      <c r="E11" s="68"/>
      <c r="F11" s="68"/>
    </row>
    <row r="12" spans="3:8" s="43" customFormat="1" ht="20.100000000000001" customHeight="1" x14ac:dyDescent="0.3">
      <c r="C12" s="103" t="s">
        <v>1813</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Rekapitulace!D6</f>
        <v>S: Modernizace porodnice v 1.NP pavilonu E, Nemocnice Litoměřice</v>
      </c>
      <c r="E16" s="48"/>
      <c r="F16" s="166">
        <f>Rekapitulace!E6</f>
        <v>0</v>
      </c>
    </row>
    <row r="17" spans="3:8" s="47" customFormat="1" ht="14.25" x14ac:dyDescent="0.25">
      <c r="C17" s="170" t="str">
        <f>Rekapitulace!D7</f>
        <v>A.1: Stavební objekt</v>
      </c>
      <c r="E17" s="48"/>
      <c r="F17" s="171">
        <f>Rekapitulace!E7</f>
        <v>0</v>
      </c>
    </row>
    <row r="18" spans="3:8" s="47" customFormat="1" x14ac:dyDescent="0.25">
      <c r="C18" s="175" t="str">
        <f>Rekapitulace!D8</f>
        <v>A.1.1: Architektonicko stavební řešení</v>
      </c>
      <c r="E18" s="48"/>
      <c r="F18" s="176">
        <f>Rekapitulace!E8</f>
        <v>0</v>
      </c>
    </row>
    <row r="19" spans="3:8" s="47" customFormat="1" x14ac:dyDescent="0.25">
      <c r="C19" s="175" t="str">
        <f>Rekapitulace!D56</f>
        <v>A.1.4: Technika prostředí staveb</v>
      </c>
      <c r="E19" s="48"/>
      <c r="F19" s="176">
        <f>Rekapitulace!E56</f>
        <v>0</v>
      </c>
    </row>
    <row r="20" spans="3:8" s="47" customFormat="1" x14ac:dyDescent="0.25">
      <c r="C20" s="175" t="str">
        <f>Rekapitulace!D84</f>
        <v>A.1.99: Ostatní</v>
      </c>
      <c r="E20" s="48"/>
      <c r="F20" s="176">
        <f>Rekapitulace!E84</f>
        <v>0</v>
      </c>
    </row>
    <row r="21" spans="3:8" s="47" customFormat="1" ht="14.25" x14ac:dyDescent="0.25">
      <c r="C21" s="170" t="str">
        <f>Rekapitulace!D91</f>
        <v>VRN: Vedlejší rozpočtové náklady</v>
      </c>
      <c r="E21" s="48"/>
      <c r="F21" s="171">
        <f>Rekapitulace!E91</f>
        <v>0</v>
      </c>
    </row>
    <row r="22" spans="3:8" s="47" customFormat="1" x14ac:dyDescent="0.25">
      <c r="C22" s="175" t="str">
        <f>Rekapitulace!D92</f>
        <v>VRN.: Vedlejší rozpočtové náklady</v>
      </c>
      <c r="E22" s="48"/>
      <c r="F22" s="176">
        <f>Rekapitulace!E92</f>
        <v>0</v>
      </c>
    </row>
    <row r="23" spans="3:8" s="47" customFormat="1" ht="15" x14ac:dyDescent="0.25">
      <c r="C23" s="53"/>
      <c r="E23" s="48"/>
      <c r="F23" s="54"/>
    </row>
    <row r="24" spans="3:8" s="47" customFormat="1" ht="15" x14ac:dyDescent="0.25">
      <c r="C24" s="53"/>
      <c r="E24" s="48"/>
      <c r="F24" s="54"/>
    </row>
    <row r="25" spans="3:8" s="47" customFormat="1" ht="15" x14ac:dyDescent="0.25">
      <c r="C25" s="53"/>
      <c r="E25" s="48"/>
      <c r="F25" s="54"/>
    </row>
    <row r="26" spans="3:8" s="47" customFormat="1" ht="15" x14ac:dyDescent="0.25">
      <c r="C26" s="53"/>
      <c r="E26" s="48"/>
      <c r="F26" s="54"/>
    </row>
    <row r="27" spans="3:8" s="47" customFormat="1" ht="15" x14ac:dyDescent="0.25">
      <c r="C27" s="53"/>
      <c r="E27" s="48"/>
      <c r="F27" s="54"/>
    </row>
    <row r="28" spans="3:8" s="47" customFormat="1" ht="18.75" customHeight="1" x14ac:dyDescent="0.25">
      <c r="E28" s="48"/>
      <c r="F28" s="54"/>
    </row>
    <row r="29" spans="3:8" x14ac:dyDescent="0.25">
      <c r="C29" s="256" t="s">
        <v>146</v>
      </c>
      <c r="E29" s="57" t="s">
        <v>147</v>
      </c>
      <c r="F29" s="59">
        <f>Rekapitulace!E6</f>
        <v>0</v>
      </c>
    </row>
    <row r="30" spans="3:8" ht="14.25" x14ac:dyDescent="0.3">
      <c r="C30" s="255" t="s">
        <v>148</v>
      </c>
      <c r="E30" s="58" t="s">
        <v>4</v>
      </c>
      <c r="F30" s="60">
        <f>F29*0.21</f>
        <v>0</v>
      </c>
    </row>
    <row r="31" spans="3:8" ht="16.5" x14ac:dyDescent="0.3">
      <c r="C31" s="255" t="s">
        <v>149</v>
      </c>
      <c r="E31" s="58"/>
      <c r="F31" s="60"/>
      <c r="H31" s="55"/>
    </row>
    <row r="32" spans="3:8" s="56" customFormat="1" ht="18.75" x14ac:dyDescent="0.3">
      <c r="C32" s="255" t="s">
        <v>150</v>
      </c>
      <c r="E32" s="58" t="s">
        <v>151</v>
      </c>
      <c r="F32" s="60">
        <f>SUM(F29:F30)</f>
        <v>0</v>
      </c>
    </row>
  </sheetData>
  <sheetProtection algorithmName="SHA-512" hashValue="2Oi56r2Opn9V6GwGmhf2RJzQVohqwscBnmIPnwLWUNhTw1PqKyTRwwlToNjuJ2NYUZdhpgI4+X8s5igIBHAXOA==" saltValue="TJNirUG9DSvWT7FPndO/6A=="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93"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8EB4A-6944-4CF2-AAFB-FE3DB0E6AD93}">
  <sheetPr>
    <tabColor theme="0" tint="-0.249977111117893"/>
    <pageSetUpPr fitToPage="1"/>
  </sheetPr>
  <dimension ref="B1:Z292"/>
  <sheetViews>
    <sheetView showGridLines="0" view="pageBreakPreview" zoomScale="130" zoomScaleNormal="130" zoomScaleSheetLayoutView="130" zoomScalePageLayoutView="19" workbookViewId="0">
      <pane ySplit="4" topLeftCell="A5" activePane="bottomLeft" state="frozen"/>
      <selection activeCell="F25" sqref="F25"/>
      <selection pane="bottomLeft" activeCell="C23" sqref="C23"/>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ht="14.25" x14ac:dyDescent="0.3">
      <c r="B12" s="70"/>
      <c r="C12" s="76"/>
      <c r="D12" s="21"/>
      <c r="E12" s="30"/>
      <c r="F12" s="30"/>
      <c r="G12" s="30"/>
      <c r="H12" s="30"/>
      <c r="I12" s="30"/>
      <c r="J12" s="30"/>
      <c r="K12" s="31"/>
      <c r="L12" s="31"/>
      <c r="M12" s="31"/>
      <c r="N12" s="31"/>
      <c r="O12" s="31"/>
      <c r="P12" s="31"/>
      <c r="Q12" s="31"/>
      <c r="R12" s="31"/>
      <c r="S12" s="31"/>
      <c r="T12" s="31"/>
      <c r="U12" s="31"/>
      <c r="V12" s="31"/>
      <c r="W12" s="31"/>
      <c r="X12" s="31"/>
      <c r="Y12" s="31"/>
      <c r="Z12" s="31"/>
    </row>
    <row r="13" spans="2:26" ht="14.25" x14ac:dyDescent="0.3">
      <c r="B13" s="70"/>
      <c r="C13" s="76"/>
      <c r="D13" s="21"/>
      <c r="E13" s="30"/>
      <c r="F13" s="30"/>
      <c r="G13" s="30"/>
      <c r="H13" s="30"/>
      <c r="I13" s="30"/>
      <c r="J13" s="30"/>
      <c r="K13" s="31"/>
      <c r="L13" s="31"/>
      <c r="M13" s="31"/>
      <c r="N13" s="31"/>
      <c r="O13" s="31"/>
      <c r="P13" s="31"/>
      <c r="Q13" s="31"/>
      <c r="R13" s="31"/>
      <c r="S13" s="31"/>
      <c r="T13" s="31"/>
      <c r="U13" s="31"/>
      <c r="V13" s="31"/>
      <c r="W13" s="31"/>
      <c r="X13" s="31"/>
      <c r="Y13" s="31"/>
      <c r="Z13" s="31"/>
    </row>
    <row r="14" spans="2:26" ht="14.25" x14ac:dyDescent="0.3">
      <c r="B14" s="70"/>
      <c r="C14" s="76"/>
      <c r="D14" s="21"/>
      <c r="E14" s="30"/>
      <c r="F14" s="30"/>
      <c r="G14" s="30"/>
      <c r="H14" s="30"/>
      <c r="I14" s="30"/>
      <c r="J14" s="30"/>
      <c r="K14" s="31"/>
      <c r="L14" s="31"/>
      <c r="M14" s="31"/>
      <c r="N14" s="31"/>
      <c r="O14" s="31"/>
      <c r="P14" s="31"/>
      <c r="Q14" s="31"/>
      <c r="R14" s="31"/>
      <c r="S14" s="31"/>
      <c r="T14" s="31"/>
      <c r="U14" s="31"/>
      <c r="V14" s="31"/>
      <c r="W14" s="31"/>
      <c r="X14" s="31"/>
      <c r="Y14" s="31"/>
      <c r="Z14" s="31"/>
    </row>
    <row r="15" spans="2:26" ht="14.25" x14ac:dyDescent="0.3">
      <c r="B15" s="70"/>
      <c r="C15" s="263" t="s">
        <v>1815</v>
      </c>
      <c r="D15" s="21"/>
      <c r="E15" s="30"/>
      <c r="F15" s="30"/>
      <c r="G15" s="30"/>
      <c r="H15" s="30"/>
      <c r="I15" s="30"/>
      <c r="J15" s="30"/>
      <c r="K15" s="31"/>
      <c r="L15" s="31"/>
      <c r="M15" s="31"/>
      <c r="N15" s="31"/>
      <c r="O15" s="31"/>
      <c r="P15" s="31"/>
      <c r="Q15" s="31"/>
      <c r="R15" s="31"/>
      <c r="S15" s="31"/>
      <c r="T15" s="31"/>
      <c r="U15" s="31"/>
      <c r="V15" s="31"/>
      <c r="W15" s="31"/>
      <c r="X15" s="31"/>
      <c r="Y15" s="31"/>
      <c r="Z15" s="31"/>
    </row>
    <row r="16" spans="2:26" ht="14.25" x14ac:dyDescent="0.3">
      <c r="B16" s="70"/>
      <c r="C16" s="264" t="s">
        <v>1816</v>
      </c>
      <c r="D16" s="21"/>
      <c r="E16" s="30"/>
      <c r="F16" s="30"/>
      <c r="G16" s="30"/>
      <c r="H16" s="30"/>
      <c r="I16" s="30"/>
      <c r="J16" s="30"/>
      <c r="K16" s="31"/>
      <c r="L16" s="31"/>
      <c r="M16" s="31"/>
      <c r="N16" s="31"/>
      <c r="O16" s="31"/>
      <c r="P16" s="31"/>
      <c r="Q16" s="31"/>
      <c r="R16" s="31"/>
      <c r="S16" s="31"/>
      <c r="T16" s="31"/>
      <c r="U16" s="31"/>
      <c r="V16" s="31"/>
      <c r="W16" s="31"/>
      <c r="X16" s="31"/>
      <c r="Y16" s="31"/>
      <c r="Z16" s="31"/>
    </row>
    <row r="17" spans="2:26" ht="25.5" x14ac:dyDescent="0.3">
      <c r="B17" s="70"/>
      <c r="C17" s="265" t="s">
        <v>1818</v>
      </c>
      <c r="D17" s="21"/>
      <c r="E17" s="30"/>
      <c r="F17" s="30"/>
      <c r="G17" s="30"/>
      <c r="H17" s="30"/>
      <c r="I17" s="30"/>
      <c r="J17" s="30"/>
      <c r="K17" s="31"/>
      <c r="L17" s="31"/>
      <c r="M17" s="31"/>
      <c r="N17" s="31"/>
      <c r="O17" s="31"/>
      <c r="P17" s="31"/>
      <c r="Q17" s="31"/>
      <c r="R17" s="31"/>
      <c r="S17" s="31"/>
      <c r="T17" s="31"/>
      <c r="U17" s="31"/>
      <c r="V17" s="31"/>
      <c r="W17" s="31"/>
      <c r="X17" s="31"/>
      <c r="Y17" s="31"/>
      <c r="Z17" s="31"/>
    </row>
    <row r="18" spans="2:26" ht="14.25" x14ac:dyDescent="0.3">
      <c r="B18" s="70"/>
      <c r="C18" s="267" t="s">
        <v>1819</v>
      </c>
      <c r="D18" s="21"/>
      <c r="E18" s="30"/>
      <c r="F18" s="30"/>
      <c r="G18" s="30"/>
      <c r="H18" s="30"/>
      <c r="I18" s="30"/>
      <c r="J18" s="30"/>
      <c r="K18" s="31"/>
      <c r="L18" s="31"/>
      <c r="M18" s="31"/>
      <c r="N18" s="31"/>
      <c r="O18" s="31"/>
      <c r="P18" s="31"/>
      <c r="Q18" s="31"/>
      <c r="R18" s="31"/>
      <c r="S18" s="31"/>
      <c r="T18" s="31"/>
      <c r="U18" s="31"/>
      <c r="V18" s="31"/>
      <c r="W18" s="31"/>
      <c r="X18" s="31"/>
      <c r="Y18" s="31"/>
      <c r="Z18" s="31"/>
    </row>
    <row r="19" spans="2:26" ht="14.25" x14ac:dyDescent="0.3">
      <c r="B19" s="70"/>
      <c r="C19" s="266" t="s">
        <v>1817</v>
      </c>
      <c r="D19" s="21"/>
      <c r="E19" s="30"/>
      <c r="F19" s="30"/>
      <c r="G19" s="30"/>
      <c r="H19" s="30"/>
      <c r="I19" s="30"/>
      <c r="J19" s="30"/>
      <c r="K19" s="31"/>
      <c r="L19" s="31"/>
      <c r="M19" s="31"/>
      <c r="N19" s="31"/>
      <c r="O19" s="31"/>
      <c r="P19" s="31"/>
      <c r="Q19" s="31"/>
      <c r="R19" s="31"/>
      <c r="S19" s="31"/>
      <c r="T19" s="31"/>
      <c r="U19" s="31"/>
      <c r="V19" s="31"/>
      <c r="W19" s="31"/>
      <c r="X19" s="31"/>
      <c r="Y19" s="31"/>
      <c r="Z19" s="31"/>
    </row>
    <row r="20" spans="2:26" ht="14.25" x14ac:dyDescent="0.3">
      <c r="B20" s="70"/>
      <c r="C20" s="76"/>
      <c r="D20" s="21"/>
      <c r="E20" s="30"/>
      <c r="F20" s="30"/>
      <c r="G20" s="30"/>
      <c r="H20" s="30"/>
      <c r="I20" s="30"/>
      <c r="J20" s="30"/>
      <c r="K20" s="31"/>
      <c r="L20" s="31"/>
      <c r="M20" s="31"/>
      <c r="N20" s="31"/>
      <c r="O20" s="31"/>
      <c r="P20" s="31"/>
      <c r="Q20" s="31"/>
      <c r="R20" s="31"/>
      <c r="S20" s="31"/>
      <c r="T20" s="31"/>
      <c r="U20" s="31"/>
      <c r="V20" s="31"/>
      <c r="W20" s="31"/>
      <c r="X20" s="31"/>
      <c r="Y20" s="31"/>
      <c r="Z20" s="31"/>
    </row>
    <row r="21" spans="2:26" s="35" customFormat="1" ht="15" customHeight="1" x14ac:dyDescent="0.3">
      <c r="B21" s="71"/>
      <c r="C21" s="32"/>
      <c r="D21" s="22"/>
      <c r="E21" s="33"/>
      <c r="F21" s="33"/>
      <c r="G21" s="33"/>
      <c r="H21" s="33"/>
      <c r="I21" s="33"/>
      <c r="J21" s="33"/>
      <c r="K21" s="34"/>
      <c r="L21" s="34"/>
      <c r="M21" s="34"/>
      <c r="N21" s="34"/>
      <c r="O21" s="34"/>
      <c r="P21" s="34"/>
      <c r="Q21" s="34"/>
      <c r="R21" s="34"/>
      <c r="S21" s="34"/>
      <c r="T21" s="34"/>
      <c r="U21" s="34"/>
      <c r="V21" s="34"/>
      <c r="W21" s="34"/>
      <c r="X21" s="34"/>
      <c r="Y21" s="34"/>
      <c r="Z21" s="34"/>
    </row>
    <row r="22" spans="2:26" ht="14.25" x14ac:dyDescent="0.3">
      <c r="B22" s="71"/>
      <c r="D22" s="22"/>
    </row>
    <row r="23" spans="2:26" ht="14.25" x14ac:dyDescent="0.3">
      <c r="B23" s="71"/>
      <c r="D23" s="22"/>
    </row>
    <row r="24" spans="2:26" ht="14.25" x14ac:dyDescent="0.3">
      <c r="B24" s="71"/>
      <c r="D24" s="22"/>
    </row>
    <row r="25" spans="2:26" ht="14.25" x14ac:dyDescent="0.3">
      <c r="B25" s="71"/>
      <c r="D25" s="22"/>
    </row>
    <row r="26" spans="2:26" ht="14.25" x14ac:dyDescent="0.3">
      <c r="B26" s="71"/>
      <c r="D26" s="22"/>
    </row>
    <row r="27" spans="2:26" ht="14.25" x14ac:dyDescent="0.3">
      <c r="B27" s="71"/>
      <c r="D27" s="22"/>
    </row>
    <row r="28" spans="2:26" ht="14.25" x14ac:dyDescent="0.3">
      <c r="B28" s="71"/>
      <c r="D28" s="22"/>
    </row>
    <row r="29" spans="2:26" ht="14.25" x14ac:dyDescent="0.3">
      <c r="B29" s="71"/>
      <c r="D29" s="22"/>
    </row>
    <row r="30" spans="2:26" ht="14.25" x14ac:dyDescent="0.3">
      <c r="B30" s="71"/>
      <c r="D30" s="22"/>
    </row>
    <row r="31" spans="2:26" ht="14.25" x14ac:dyDescent="0.3">
      <c r="B31" s="71"/>
      <c r="D31" s="22"/>
    </row>
    <row r="32" spans="2:26" ht="14.25" x14ac:dyDescent="0.3">
      <c r="B32" s="71"/>
      <c r="D32" s="22"/>
    </row>
    <row r="33" spans="2:4" x14ac:dyDescent="0.25">
      <c r="B33" s="72"/>
      <c r="D33" s="36"/>
    </row>
    <row r="34" spans="2:4" x14ac:dyDescent="0.25">
      <c r="B34" s="73"/>
      <c r="D34" s="23"/>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x14ac:dyDescent="0.25">
      <c r="B40" s="72"/>
      <c r="D40" s="36"/>
    </row>
    <row r="41" spans="2:4" x14ac:dyDescent="0.25">
      <c r="B41" s="73"/>
      <c r="D41" s="23"/>
    </row>
    <row r="42" spans="2:4" ht="14.25" x14ac:dyDescent="0.3">
      <c r="B42" s="71"/>
      <c r="D42" s="22"/>
    </row>
    <row r="43" spans="2:4" ht="14.25" x14ac:dyDescent="0.3">
      <c r="B43" s="71"/>
      <c r="D43" s="22"/>
    </row>
    <row r="44" spans="2:4" ht="14.25" x14ac:dyDescent="0.3">
      <c r="B44" s="71"/>
      <c r="D44" s="22"/>
    </row>
    <row r="45" spans="2:4" ht="14.25" x14ac:dyDescent="0.3">
      <c r="B45" s="71"/>
      <c r="D45" s="22"/>
    </row>
    <row r="46" spans="2:4" ht="14.25" x14ac:dyDescent="0.3">
      <c r="B46" s="71"/>
      <c r="D46" s="22"/>
    </row>
    <row r="47" spans="2:4" ht="14.25" x14ac:dyDescent="0.3">
      <c r="B47" s="71"/>
      <c r="D47" s="22"/>
    </row>
    <row r="48" spans="2:4" ht="14.25" x14ac:dyDescent="0.3">
      <c r="B48" s="71"/>
      <c r="D48" s="22"/>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x14ac:dyDescent="0.25">
      <c r="B53" s="72"/>
      <c r="D53" s="36"/>
    </row>
    <row r="54" spans="2:4" x14ac:dyDescent="0.25">
      <c r="B54" s="73"/>
      <c r="D54" s="23"/>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ht="14.25" x14ac:dyDescent="0.3">
      <c r="B63" s="71"/>
      <c r="D63" s="22"/>
    </row>
    <row r="64" spans="2:4" ht="14.25" x14ac:dyDescent="0.3">
      <c r="B64" s="71"/>
      <c r="D64" s="22"/>
    </row>
    <row r="65" spans="2:4" x14ac:dyDescent="0.25">
      <c r="B65" s="72"/>
      <c r="D65" s="36"/>
    </row>
    <row r="66" spans="2:4" x14ac:dyDescent="0.25">
      <c r="B66" s="73"/>
      <c r="D66" s="23"/>
    </row>
    <row r="67" spans="2:4" ht="14.25" x14ac:dyDescent="0.3">
      <c r="B67" s="71"/>
      <c r="D67" s="22"/>
    </row>
    <row r="68" spans="2:4" ht="14.25" x14ac:dyDescent="0.3">
      <c r="B68" s="71"/>
      <c r="D68" s="22"/>
    </row>
    <row r="69" spans="2:4" ht="14.25" x14ac:dyDescent="0.3">
      <c r="B69" s="71"/>
      <c r="D69" s="22"/>
    </row>
    <row r="70" spans="2:4" ht="14.25" x14ac:dyDescent="0.3">
      <c r="B70" s="71"/>
      <c r="D70" s="22"/>
    </row>
    <row r="71" spans="2:4" ht="14.25" x14ac:dyDescent="0.3">
      <c r="B71" s="71"/>
      <c r="D71" s="22"/>
    </row>
    <row r="72" spans="2:4" x14ac:dyDescent="0.25">
      <c r="B72" s="72"/>
      <c r="D72" s="36"/>
    </row>
    <row r="73" spans="2:4" x14ac:dyDescent="0.25">
      <c r="B73" s="73"/>
      <c r="D73" s="23"/>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x14ac:dyDescent="0.25">
      <c r="B78" s="72"/>
      <c r="D78" s="36"/>
    </row>
    <row r="79" spans="2:4" x14ac:dyDescent="0.25">
      <c r="B79" s="73"/>
      <c r="D79" s="23"/>
    </row>
    <row r="80" spans="2:4" ht="14.25" x14ac:dyDescent="0.3">
      <c r="B80" s="71"/>
      <c r="D80" s="22"/>
    </row>
    <row r="81" spans="2:4" ht="14.25" x14ac:dyDescent="0.3">
      <c r="B81" s="71"/>
      <c r="D81" s="22"/>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x14ac:dyDescent="0.25">
      <c r="B89" s="72"/>
      <c r="D89" s="36"/>
    </row>
    <row r="90" spans="2:4" x14ac:dyDescent="0.25">
      <c r="B90" s="73"/>
      <c r="D90" s="23"/>
    </row>
    <row r="91" spans="2:4" ht="14.25" x14ac:dyDescent="0.3">
      <c r="B91" s="71"/>
      <c r="D91" s="22"/>
    </row>
    <row r="92" spans="2:4" ht="14.25" x14ac:dyDescent="0.3">
      <c r="B92" s="71"/>
      <c r="D92" s="22"/>
    </row>
    <row r="93" spans="2:4" ht="14.25" x14ac:dyDescent="0.3">
      <c r="B93" s="71"/>
      <c r="D93" s="22"/>
    </row>
    <row r="94" spans="2:4" ht="14.25" x14ac:dyDescent="0.3">
      <c r="B94" s="71"/>
      <c r="D94" s="22"/>
    </row>
    <row r="95" spans="2:4" ht="14.25" x14ac:dyDescent="0.3">
      <c r="B95" s="71"/>
      <c r="D95" s="22"/>
    </row>
    <row r="96" spans="2:4" ht="14.25" x14ac:dyDescent="0.3">
      <c r="B96" s="71"/>
      <c r="D96" s="22"/>
    </row>
    <row r="97" spans="2:4" ht="14.25" x14ac:dyDescent="0.3">
      <c r="B97" s="71"/>
      <c r="D97" s="22"/>
    </row>
    <row r="98" spans="2:4" ht="14.25" x14ac:dyDescent="0.3">
      <c r="B98" s="71"/>
      <c r="D98" s="22"/>
    </row>
    <row r="99" spans="2:4" ht="14.25" x14ac:dyDescent="0.3">
      <c r="B99" s="71"/>
      <c r="D99" s="22"/>
    </row>
    <row r="100" spans="2:4" x14ac:dyDescent="0.25">
      <c r="B100" s="72"/>
      <c r="D100" s="36"/>
    </row>
    <row r="101" spans="2:4" x14ac:dyDescent="0.25">
      <c r="B101" s="73"/>
      <c r="D101" s="23"/>
    </row>
    <row r="102" spans="2:4" ht="14.25" x14ac:dyDescent="0.3">
      <c r="B102" s="71"/>
      <c r="D102" s="22"/>
    </row>
    <row r="103" spans="2:4" ht="14.25" x14ac:dyDescent="0.3">
      <c r="B103" s="71"/>
      <c r="D103" s="22"/>
    </row>
    <row r="104" spans="2:4" ht="14.25" x14ac:dyDescent="0.3">
      <c r="B104" s="71"/>
      <c r="D104" s="22"/>
    </row>
    <row r="105" spans="2:4" x14ac:dyDescent="0.25">
      <c r="B105" s="72"/>
      <c r="D105" s="36"/>
    </row>
    <row r="106" spans="2:4" x14ac:dyDescent="0.25">
      <c r="B106" s="73"/>
      <c r="D106" s="23"/>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x14ac:dyDescent="0.25">
      <c r="B120" s="72"/>
      <c r="D120" s="36"/>
    </row>
    <row r="121" spans="2:4" x14ac:dyDescent="0.25">
      <c r="B121" s="73"/>
      <c r="D121" s="23"/>
    </row>
    <row r="122" spans="2:4" ht="14.25" x14ac:dyDescent="0.3">
      <c r="B122" s="71"/>
      <c r="D122" s="22"/>
    </row>
    <row r="123" spans="2:4" ht="14.25" x14ac:dyDescent="0.3">
      <c r="B123" s="71"/>
      <c r="D123" s="22"/>
    </row>
    <row r="124" spans="2:4" ht="14.25" x14ac:dyDescent="0.3">
      <c r="B124" s="71"/>
      <c r="D124" s="22"/>
    </row>
    <row r="125" spans="2:4" ht="14.25" x14ac:dyDescent="0.3">
      <c r="B125" s="71"/>
      <c r="D125" s="22"/>
    </row>
    <row r="126" spans="2:4" ht="14.25" x14ac:dyDescent="0.3">
      <c r="B126" s="71"/>
      <c r="D126" s="22"/>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ht="14.25" x14ac:dyDescent="0.3">
      <c r="B133" s="71"/>
      <c r="D133" s="22"/>
    </row>
    <row r="134" spans="2:4" x14ac:dyDescent="0.25">
      <c r="B134" s="72"/>
      <c r="D134" s="36"/>
    </row>
    <row r="135" spans="2:4" x14ac:dyDescent="0.25">
      <c r="B135" s="73"/>
      <c r="D135" s="23"/>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ht="14.25" x14ac:dyDescent="0.3">
      <c r="B141" s="71"/>
      <c r="D141" s="22"/>
    </row>
    <row r="142" spans="2:4" x14ac:dyDescent="0.25">
      <c r="B142" s="72"/>
      <c r="D142" s="36"/>
    </row>
    <row r="143" spans="2:4" x14ac:dyDescent="0.25">
      <c r="B143" s="73"/>
      <c r="D143" s="23"/>
    </row>
    <row r="144" spans="2:4" ht="14.25" x14ac:dyDescent="0.3">
      <c r="B144" s="71"/>
      <c r="D144" s="22"/>
    </row>
    <row r="145" spans="2:4" ht="14.25" x14ac:dyDescent="0.3">
      <c r="B145" s="71"/>
      <c r="D145" s="22"/>
    </row>
    <row r="146" spans="2:4" ht="14.25" x14ac:dyDescent="0.3">
      <c r="B146" s="71"/>
      <c r="D146" s="22"/>
    </row>
    <row r="147" spans="2:4" ht="14.25" x14ac:dyDescent="0.3">
      <c r="B147" s="71"/>
      <c r="D147" s="22"/>
    </row>
    <row r="148" spans="2:4" ht="14.25" x14ac:dyDescent="0.3">
      <c r="B148" s="71"/>
      <c r="D148" s="22"/>
    </row>
    <row r="149" spans="2:4" ht="14.25" x14ac:dyDescent="0.3">
      <c r="B149" s="71"/>
      <c r="D149" s="22"/>
    </row>
    <row r="150" spans="2:4" x14ac:dyDescent="0.25">
      <c r="B150" s="72"/>
      <c r="D150" s="36"/>
    </row>
    <row r="151" spans="2:4" x14ac:dyDescent="0.25">
      <c r="B151" s="73"/>
      <c r="D151" s="23"/>
    </row>
    <row r="152" spans="2:4" ht="14.25" x14ac:dyDescent="0.3">
      <c r="B152" s="71"/>
      <c r="D152" s="22"/>
    </row>
    <row r="153" spans="2:4" ht="14.25" x14ac:dyDescent="0.3">
      <c r="B153" s="71"/>
      <c r="D153" s="22"/>
    </row>
    <row r="154" spans="2:4" ht="14.25" x14ac:dyDescent="0.3">
      <c r="B154" s="71"/>
      <c r="D154" s="22"/>
    </row>
    <row r="155" spans="2:4" ht="14.25" x14ac:dyDescent="0.3">
      <c r="B155" s="71"/>
      <c r="D155" s="22"/>
    </row>
    <row r="156" spans="2:4" x14ac:dyDescent="0.25">
      <c r="B156" s="72"/>
      <c r="D156" s="36"/>
    </row>
    <row r="157" spans="2:4" x14ac:dyDescent="0.25">
      <c r="B157" s="73"/>
      <c r="D157" s="23"/>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ht="14.25" x14ac:dyDescent="0.3">
      <c r="B164" s="71"/>
      <c r="D164" s="22"/>
    </row>
    <row r="165" spans="2:4" ht="14.25" x14ac:dyDescent="0.3">
      <c r="B165" s="71"/>
      <c r="D165" s="22"/>
    </row>
    <row r="166" spans="2:4" ht="14.25" x14ac:dyDescent="0.3">
      <c r="B166" s="71"/>
      <c r="D166" s="22"/>
    </row>
    <row r="167" spans="2:4" ht="14.25" x14ac:dyDescent="0.3">
      <c r="B167" s="71"/>
      <c r="D167" s="22"/>
    </row>
    <row r="168" spans="2:4" ht="14.25" x14ac:dyDescent="0.3">
      <c r="B168" s="71"/>
      <c r="D168" s="22"/>
    </row>
    <row r="169" spans="2:4" ht="14.25" x14ac:dyDescent="0.3">
      <c r="B169" s="71"/>
      <c r="D169" s="22"/>
    </row>
    <row r="170" spans="2:4" x14ac:dyDescent="0.25">
      <c r="B170" s="72"/>
      <c r="D170" s="36"/>
    </row>
    <row r="171" spans="2:4" x14ac:dyDescent="0.25">
      <c r="B171" s="73"/>
      <c r="D171" s="23"/>
    </row>
    <row r="172" spans="2:4" ht="14.25" x14ac:dyDescent="0.3">
      <c r="B172" s="71"/>
      <c r="D172" s="22"/>
    </row>
    <row r="173" spans="2:4" x14ac:dyDescent="0.25">
      <c r="B173" s="72"/>
      <c r="D173" s="36"/>
    </row>
    <row r="174" spans="2:4" x14ac:dyDescent="0.25">
      <c r="B174" s="73"/>
      <c r="D174" s="23"/>
    </row>
    <row r="175" spans="2:4" ht="14.25" x14ac:dyDescent="0.3">
      <c r="B175" s="71"/>
      <c r="D175" s="22"/>
    </row>
    <row r="176" spans="2:4" x14ac:dyDescent="0.25">
      <c r="B176" s="72"/>
      <c r="D176" s="36"/>
    </row>
    <row r="177" spans="2:4" x14ac:dyDescent="0.25">
      <c r="B177" s="73"/>
      <c r="D177" s="23"/>
    </row>
    <row r="178" spans="2:4" ht="14.25" x14ac:dyDescent="0.3">
      <c r="B178" s="71"/>
      <c r="D178" s="22"/>
    </row>
    <row r="179" spans="2:4" ht="14.25" x14ac:dyDescent="0.3">
      <c r="B179" s="71"/>
      <c r="D179" s="22"/>
    </row>
    <row r="180" spans="2:4" x14ac:dyDescent="0.25">
      <c r="B180" s="72"/>
      <c r="D180" s="36"/>
    </row>
    <row r="181" spans="2:4" x14ac:dyDescent="0.25">
      <c r="B181" s="73"/>
      <c r="D181" s="23"/>
    </row>
    <row r="182" spans="2:4" ht="14.25" x14ac:dyDescent="0.3">
      <c r="B182" s="71"/>
      <c r="D182" s="22"/>
    </row>
    <row r="183" spans="2:4" ht="14.25" x14ac:dyDescent="0.3">
      <c r="B183" s="71"/>
      <c r="D183" s="22"/>
    </row>
    <row r="184" spans="2:4" ht="14.25" x14ac:dyDescent="0.3">
      <c r="B184" s="71"/>
      <c r="D184" s="22"/>
    </row>
    <row r="185" spans="2:4" ht="14.25" x14ac:dyDescent="0.3">
      <c r="B185" s="71"/>
      <c r="D185" s="22"/>
    </row>
    <row r="186" spans="2:4" x14ac:dyDescent="0.25">
      <c r="B186" s="72"/>
      <c r="D186" s="36"/>
    </row>
    <row r="187" spans="2:4" x14ac:dyDescent="0.25">
      <c r="B187" s="73"/>
      <c r="D187" s="23"/>
    </row>
    <row r="188" spans="2:4" ht="14.25" x14ac:dyDescent="0.3">
      <c r="B188" s="71"/>
      <c r="D188" s="22"/>
    </row>
    <row r="189" spans="2:4" ht="14.25" x14ac:dyDescent="0.3">
      <c r="B189" s="71"/>
      <c r="D189" s="22"/>
    </row>
    <row r="190" spans="2:4" ht="14.25" x14ac:dyDescent="0.3">
      <c r="B190" s="71"/>
      <c r="D190" s="22"/>
    </row>
    <row r="191" spans="2:4" ht="14.25" x14ac:dyDescent="0.3">
      <c r="B191" s="71"/>
      <c r="D191" s="22"/>
    </row>
    <row r="192" spans="2:4" x14ac:dyDescent="0.25">
      <c r="B192" s="72"/>
      <c r="D192" s="36"/>
    </row>
    <row r="193" spans="2:4" x14ac:dyDescent="0.25">
      <c r="B193" s="73"/>
      <c r="D193" s="23"/>
    </row>
    <row r="194" spans="2:4" ht="14.25" x14ac:dyDescent="0.3">
      <c r="B194" s="71"/>
      <c r="D194" s="22"/>
    </row>
    <row r="195" spans="2:4" ht="14.25" x14ac:dyDescent="0.3">
      <c r="B195" s="71"/>
      <c r="D195" s="22"/>
    </row>
    <row r="196" spans="2:4" ht="14.25" x14ac:dyDescent="0.3">
      <c r="B196" s="71"/>
      <c r="D196" s="22"/>
    </row>
    <row r="197" spans="2:4" ht="14.25" x14ac:dyDescent="0.3">
      <c r="B197" s="71"/>
      <c r="D197" s="22"/>
    </row>
    <row r="198" spans="2:4" x14ac:dyDescent="0.25">
      <c r="B198" s="72"/>
      <c r="D198" s="36"/>
    </row>
    <row r="199" spans="2:4" x14ac:dyDescent="0.25">
      <c r="B199" s="73"/>
      <c r="D199" s="23"/>
    </row>
    <row r="200" spans="2:4" ht="14.25" x14ac:dyDescent="0.3">
      <c r="B200" s="71"/>
      <c r="D200" s="22"/>
    </row>
    <row r="201" spans="2:4" ht="14.25" x14ac:dyDescent="0.3">
      <c r="B201" s="71"/>
      <c r="D201" s="22"/>
    </row>
    <row r="202" spans="2:4" x14ac:dyDescent="0.25">
      <c r="B202" s="72"/>
      <c r="D202" s="36"/>
    </row>
    <row r="203" spans="2:4" x14ac:dyDescent="0.25">
      <c r="B203" s="73"/>
      <c r="D203" s="23"/>
    </row>
    <row r="204" spans="2:4" ht="14.25" x14ac:dyDescent="0.3">
      <c r="B204" s="71"/>
      <c r="D204" s="22"/>
    </row>
    <row r="205" spans="2:4" ht="14.25" x14ac:dyDescent="0.3">
      <c r="B205" s="71"/>
      <c r="D205" s="22"/>
    </row>
    <row r="206" spans="2:4" ht="14.25" x14ac:dyDescent="0.3">
      <c r="B206" s="71"/>
      <c r="D206" s="22"/>
    </row>
    <row r="207" spans="2:4" ht="14.25" x14ac:dyDescent="0.3">
      <c r="B207" s="71"/>
      <c r="D207" s="22"/>
    </row>
    <row r="208" spans="2:4" x14ac:dyDescent="0.25">
      <c r="B208" s="72"/>
      <c r="D208" s="36"/>
    </row>
    <row r="209" spans="2:4" x14ac:dyDescent="0.25">
      <c r="B209" s="73"/>
      <c r="D209" s="23"/>
    </row>
    <row r="210" spans="2:4" ht="14.25" x14ac:dyDescent="0.3">
      <c r="B210" s="71"/>
      <c r="D210" s="22"/>
    </row>
    <row r="211" spans="2:4" ht="14.25" x14ac:dyDescent="0.3">
      <c r="B211" s="71"/>
      <c r="D211" s="22"/>
    </row>
    <row r="212" spans="2:4" ht="14.25" x14ac:dyDescent="0.3">
      <c r="B212" s="71"/>
      <c r="D212" s="22"/>
    </row>
    <row r="213" spans="2:4" ht="14.25" x14ac:dyDescent="0.3">
      <c r="B213" s="71"/>
      <c r="D213" s="22"/>
    </row>
    <row r="214" spans="2:4" x14ac:dyDescent="0.25">
      <c r="B214" s="72"/>
      <c r="D214" s="36"/>
    </row>
    <row r="215" spans="2:4" x14ac:dyDescent="0.25">
      <c r="B215" s="73"/>
      <c r="D215" s="23"/>
    </row>
    <row r="216" spans="2:4" ht="14.25" x14ac:dyDescent="0.3">
      <c r="B216" s="71"/>
      <c r="D216" s="22"/>
    </row>
    <row r="217" spans="2:4" ht="14.25" x14ac:dyDescent="0.3">
      <c r="B217" s="71"/>
      <c r="D217" s="22"/>
    </row>
    <row r="218" spans="2:4" x14ac:dyDescent="0.25">
      <c r="B218" s="72"/>
      <c r="D218" s="36"/>
    </row>
    <row r="219" spans="2:4" x14ac:dyDescent="0.25">
      <c r="B219" s="73"/>
      <c r="D219" s="23"/>
    </row>
    <row r="220" spans="2:4" ht="14.25" x14ac:dyDescent="0.3">
      <c r="B220" s="71"/>
      <c r="D220" s="22"/>
    </row>
    <row r="221" spans="2:4" ht="14.25" x14ac:dyDescent="0.3">
      <c r="B221" s="71"/>
      <c r="D221" s="22"/>
    </row>
    <row r="222" spans="2:4" x14ac:dyDescent="0.25">
      <c r="B222" s="72"/>
      <c r="D222" s="36"/>
    </row>
    <row r="223" spans="2:4" x14ac:dyDescent="0.25">
      <c r="B223" s="73"/>
      <c r="D223" s="23"/>
    </row>
    <row r="224" spans="2:4" ht="14.25" x14ac:dyDescent="0.3">
      <c r="B224" s="71"/>
      <c r="D224" s="22"/>
    </row>
    <row r="225" spans="2:4" ht="14.25" x14ac:dyDescent="0.3">
      <c r="B225" s="71"/>
      <c r="D225" s="22"/>
    </row>
    <row r="226" spans="2:4" x14ac:dyDescent="0.25">
      <c r="B226" s="72"/>
      <c r="D226" s="36"/>
    </row>
    <row r="227" spans="2:4" x14ac:dyDescent="0.25">
      <c r="B227" s="73"/>
      <c r="D227" s="23"/>
    </row>
    <row r="228" spans="2:4" ht="14.25" x14ac:dyDescent="0.3">
      <c r="B228" s="71"/>
      <c r="D228" s="22"/>
    </row>
    <row r="229" spans="2:4" ht="14.25" x14ac:dyDescent="0.3">
      <c r="B229" s="71"/>
      <c r="D229" s="22"/>
    </row>
    <row r="230" spans="2:4" x14ac:dyDescent="0.25">
      <c r="B230" s="72"/>
      <c r="D230" s="36"/>
    </row>
    <row r="231" spans="2:4" x14ac:dyDescent="0.25">
      <c r="B231" s="73"/>
      <c r="D231" s="23"/>
    </row>
    <row r="232" spans="2:4" ht="14.25" x14ac:dyDescent="0.3">
      <c r="B232" s="71"/>
      <c r="D232" s="22"/>
    </row>
    <row r="233" spans="2:4" ht="14.25" x14ac:dyDescent="0.3">
      <c r="B233" s="71"/>
      <c r="D233" s="22"/>
    </row>
    <row r="234" spans="2:4" x14ac:dyDescent="0.25">
      <c r="B234" s="72"/>
      <c r="D234" s="36"/>
    </row>
    <row r="235" spans="2:4" x14ac:dyDescent="0.25">
      <c r="B235" s="73"/>
      <c r="D235" s="23"/>
    </row>
    <row r="236" spans="2:4" ht="14.25" x14ac:dyDescent="0.3">
      <c r="B236" s="71"/>
      <c r="D236" s="22"/>
    </row>
    <row r="237" spans="2:4" ht="14.25" x14ac:dyDescent="0.3">
      <c r="B237" s="71"/>
      <c r="D237" s="22"/>
    </row>
    <row r="238" spans="2:4" x14ac:dyDescent="0.25">
      <c r="B238" s="72"/>
      <c r="D238" s="36"/>
    </row>
    <row r="239" spans="2:4" x14ac:dyDescent="0.25">
      <c r="B239" s="73"/>
      <c r="D239" s="23"/>
    </row>
    <row r="240" spans="2:4" ht="14.25" x14ac:dyDescent="0.3">
      <c r="B240" s="71"/>
      <c r="D240" s="22"/>
    </row>
    <row r="241" spans="2:4" ht="14.25" x14ac:dyDescent="0.3">
      <c r="B241" s="71"/>
      <c r="D241" s="22"/>
    </row>
    <row r="242" spans="2:4" x14ac:dyDescent="0.25">
      <c r="B242" s="72"/>
      <c r="D242" s="36"/>
    </row>
    <row r="243" spans="2:4" x14ac:dyDescent="0.25">
      <c r="B243" s="73"/>
      <c r="D243" s="23"/>
    </row>
    <row r="244" spans="2:4" ht="14.25" x14ac:dyDescent="0.3">
      <c r="B244" s="71"/>
      <c r="D244" s="22"/>
    </row>
    <row r="245" spans="2:4" ht="14.25" x14ac:dyDescent="0.3">
      <c r="B245" s="71"/>
      <c r="D245" s="22"/>
    </row>
    <row r="246" spans="2:4" x14ac:dyDescent="0.25">
      <c r="B246" s="72"/>
      <c r="D246" s="36"/>
    </row>
    <row r="247" spans="2:4" x14ac:dyDescent="0.25">
      <c r="B247" s="73"/>
      <c r="D247" s="23"/>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ht="14.25" x14ac:dyDescent="0.3">
      <c r="B253" s="71"/>
      <c r="D253" s="22"/>
    </row>
    <row r="254" spans="2:4" ht="14.25" x14ac:dyDescent="0.3">
      <c r="B254" s="71"/>
      <c r="D254" s="22"/>
    </row>
    <row r="255" spans="2:4" ht="14.25" x14ac:dyDescent="0.3">
      <c r="B255" s="71"/>
      <c r="D255" s="22"/>
    </row>
    <row r="256" spans="2:4" ht="14.25" x14ac:dyDescent="0.3">
      <c r="B256" s="71"/>
      <c r="D256" s="22"/>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x14ac:dyDescent="0.25">
      <c r="B262" s="72"/>
      <c r="D262" s="36"/>
    </row>
    <row r="263" spans="2:4" x14ac:dyDescent="0.25">
      <c r="B263" s="73"/>
      <c r="D263" s="23"/>
    </row>
    <row r="264" spans="2:4" ht="14.25" x14ac:dyDescent="0.3">
      <c r="B264" s="71"/>
      <c r="D264" s="22"/>
    </row>
    <row r="265" spans="2:4" x14ac:dyDescent="0.25">
      <c r="B265" s="73"/>
      <c r="D265" s="23"/>
    </row>
    <row r="266" spans="2:4" ht="14.25" x14ac:dyDescent="0.3">
      <c r="B266" s="71"/>
      <c r="D266" s="22"/>
    </row>
    <row r="267" spans="2:4" ht="14.25" x14ac:dyDescent="0.3">
      <c r="B267" s="71"/>
      <c r="D267" s="22"/>
    </row>
    <row r="268" spans="2:4" x14ac:dyDescent="0.25">
      <c r="B268" s="72"/>
      <c r="D268" s="36"/>
    </row>
    <row r="269" spans="2:4" x14ac:dyDescent="0.25">
      <c r="B269" s="73"/>
      <c r="D269" s="23"/>
    </row>
    <row r="270" spans="2:4" ht="14.25" x14ac:dyDescent="0.3">
      <c r="B270" s="71"/>
      <c r="D270" s="22"/>
    </row>
    <row r="271" spans="2:4" ht="14.25" x14ac:dyDescent="0.3">
      <c r="B271" s="71"/>
      <c r="D271" s="22"/>
    </row>
    <row r="272" spans="2:4" ht="14.25" x14ac:dyDescent="0.3">
      <c r="B272" s="71"/>
      <c r="D272" s="22"/>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x14ac:dyDescent="0.25">
      <c r="B277" s="74"/>
      <c r="D277" s="37"/>
    </row>
    <row r="278" spans="2:4" x14ac:dyDescent="0.25">
      <c r="B278" s="73"/>
      <c r="D278" s="23"/>
    </row>
    <row r="279" spans="2:4" ht="14.25" x14ac:dyDescent="0.3">
      <c r="B279" s="71"/>
      <c r="D279" s="22"/>
    </row>
    <row r="280" spans="2:4" x14ac:dyDescent="0.25">
      <c r="B280" s="74"/>
      <c r="D280" s="37"/>
    </row>
    <row r="281" spans="2:4" x14ac:dyDescent="0.25">
      <c r="B281" s="73"/>
      <c r="D281" s="23"/>
    </row>
    <row r="282" spans="2:4" ht="14.25" x14ac:dyDescent="0.3">
      <c r="B282" s="71"/>
      <c r="D282" s="22"/>
    </row>
    <row r="283" spans="2:4" x14ac:dyDescent="0.25">
      <c r="B283" s="74"/>
      <c r="D283" s="37"/>
    </row>
    <row r="284" spans="2:4" x14ac:dyDescent="0.25">
      <c r="B284" s="73"/>
      <c r="D284" s="23"/>
    </row>
    <row r="285" spans="2:4" ht="14.25" x14ac:dyDescent="0.3">
      <c r="B285" s="71"/>
      <c r="D285" s="22"/>
    </row>
    <row r="286" spans="2:4" ht="14.25" x14ac:dyDescent="0.3">
      <c r="B286" s="71"/>
      <c r="D286" s="22"/>
    </row>
    <row r="287" spans="2:4" ht="14.25" x14ac:dyDescent="0.3">
      <c r="B287" s="71"/>
      <c r="D287" s="22"/>
    </row>
    <row r="288" spans="2:4" x14ac:dyDescent="0.25">
      <c r="B288" s="74"/>
      <c r="D288" s="37"/>
    </row>
    <row r="289" spans="2:4" x14ac:dyDescent="0.25">
      <c r="B289" s="73"/>
      <c r="D289" s="23"/>
    </row>
    <row r="290" spans="2:4" ht="14.25" x14ac:dyDescent="0.3">
      <c r="B290" s="71"/>
      <c r="D290" s="22"/>
    </row>
    <row r="291" spans="2:4" ht="14.25" x14ac:dyDescent="0.3">
      <c r="B291" s="71"/>
      <c r="D291" s="22"/>
    </row>
    <row r="292" spans="2:4" ht="14.25" x14ac:dyDescent="0.3">
      <c r="B292" s="71"/>
      <c r="D292" s="22"/>
    </row>
  </sheetData>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8D64-7062-457D-AEC5-71E4A42F7FFA}">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F25" sqref="F25"/>
      <selection pane="bottomLeft" activeCell="F25" sqref="F25"/>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1810</v>
      </c>
      <c r="D53" s="89"/>
      <c r="E53" s="89"/>
      <c r="F53" s="20"/>
    </row>
    <row r="54" spans="1:6" s="22" customFormat="1" x14ac:dyDescent="0.3">
      <c r="A54" s="77"/>
      <c r="B54" s="78" t="s">
        <v>71</v>
      </c>
      <c r="C54" s="76" t="s">
        <v>185</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186</v>
      </c>
      <c r="D57" s="87"/>
      <c r="E57" s="87"/>
      <c r="F57" s="20"/>
    </row>
    <row r="58" spans="1:6" s="22" customFormat="1" ht="27" x14ac:dyDescent="0.3">
      <c r="A58" s="77"/>
      <c r="B58" s="84" t="s">
        <v>74</v>
      </c>
      <c r="C58" s="76" t="s">
        <v>187</v>
      </c>
      <c r="D58" s="87"/>
      <c r="E58" s="87"/>
      <c r="F58" s="16"/>
    </row>
    <row r="59" spans="1:6" s="19" customFormat="1" ht="27" x14ac:dyDescent="0.3">
      <c r="A59" s="77"/>
      <c r="B59" s="84" t="s">
        <v>75</v>
      </c>
      <c r="C59" s="76" t="s">
        <v>188</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189</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190</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191</v>
      </c>
      <c r="D70" s="89"/>
      <c r="E70" s="89"/>
      <c r="F70" s="20"/>
    </row>
    <row r="71" spans="1:6" s="21" customFormat="1" ht="27" x14ac:dyDescent="0.3">
      <c r="A71" s="77"/>
      <c r="B71" s="78" t="s">
        <v>86</v>
      </c>
      <c r="C71" s="76" t="s">
        <v>192</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193</v>
      </c>
      <c r="D77" s="87"/>
      <c r="E77" s="87"/>
      <c r="F77" s="20"/>
    </row>
    <row r="78" spans="1:6" s="21" customFormat="1" ht="27" x14ac:dyDescent="0.3">
      <c r="A78" s="77"/>
      <c r="B78" s="78" t="s">
        <v>92</v>
      </c>
      <c r="C78" s="76" t="s">
        <v>194</v>
      </c>
      <c r="D78" s="87"/>
      <c r="E78" s="87"/>
      <c r="F78" s="20"/>
    </row>
    <row r="79" spans="1:6" s="22" customFormat="1" ht="27" x14ac:dyDescent="0.3">
      <c r="A79" s="77"/>
      <c r="B79" s="78" t="s">
        <v>93</v>
      </c>
      <c r="C79" s="76" t="s">
        <v>195</v>
      </c>
      <c r="D79" s="87"/>
      <c r="E79" s="87"/>
      <c r="F79" s="20"/>
    </row>
    <row r="80" spans="1:6" s="21" customFormat="1" ht="25.5" x14ac:dyDescent="0.3">
      <c r="A80" s="77"/>
      <c r="B80" s="78" t="s">
        <v>94</v>
      </c>
      <c r="C80" s="76" t="s">
        <v>196</v>
      </c>
      <c r="D80" s="87"/>
      <c r="E80" s="87"/>
      <c r="F80" s="20"/>
    </row>
    <row r="81" spans="1:6" s="22" customFormat="1" ht="27" x14ac:dyDescent="0.3">
      <c r="A81" s="77"/>
      <c r="B81" s="78" t="s">
        <v>95</v>
      </c>
      <c r="C81" s="76" t="s">
        <v>197</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1809</v>
      </c>
      <c r="D84" s="87"/>
      <c r="E84" s="87"/>
      <c r="F84" s="16"/>
    </row>
    <row r="85" spans="1:6" s="19" customFormat="1" ht="108" x14ac:dyDescent="0.3">
      <c r="A85" s="77"/>
      <c r="B85" s="78" t="s">
        <v>98</v>
      </c>
      <c r="C85" s="76" t="s">
        <v>198</v>
      </c>
      <c r="D85" s="89"/>
      <c r="E85" s="89"/>
      <c r="F85" s="16"/>
    </row>
    <row r="86" spans="1:6" s="25" customFormat="1" ht="27" x14ac:dyDescent="0.3">
      <c r="A86" s="77"/>
      <c r="B86" s="78" t="s">
        <v>99</v>
      </c>
      <c r="C86" s="76" t="s">
        <v>1808</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1807</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199</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200</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201</v>
      </c>
      <c r="C99" s="76" t="s">
        <v>112</v>
      </c>
      <c r="D99" s="80"/>
      <c r="E99" s="80"/>
    </row>
    <row r="100" spans="1:6" ht="40.5" x14ac:dyDescent="0.3">
      <c r="A100" s="77"/>
      <c r="B100" s="78" t="s">
        <v>202</v>
      </c>
      <c r="C100" s="76" t="s">
        <v>113</v>
      </c>
      <c r="D100" s="80"/>
      <c r="E100" s="80"/>
    </row>
    <row r="101" spans="1:6" ht="40.5" x14ac:dyDescent="0.3">
      <c r="A101" s="77"/>
      <c r="B101" s="78" t="s">
        <v>203</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204</v>
      </c>
      <c r="C104" s="76" t="s">
        <v>112</v>
      </c>
      <c r="D104" s="80"/>
      <c r="E104" s="80"/>
      <c r="F104" s="16"/>
    </row>
    <row r="105" spans="1:6" ht="27" x14ac:dyDescent="0.3">
      <c r="A105" s="77"/>
      <c r="B105" s="78" t="s">
        <v>205</v>
      </c>
      <c r="C105" s="76" t="s">
        <v>116</v>
      </c>
      <c r="D105" s="80"/>
      <c r="E105" s="80"/>
    </row>
    <row r="106" spans="1:6" ht="25.5" x14ac:dyDescent="0.3">
      <c r="A106" s="77"/>
      <c r="B106" s="78" t="s">
        <v>206</v>
      </c>
      <c r="C106" s="76" t="s">
        <v>117</v>
      </c>
      <c r="D106" s="80"/>
      <c r="E106" s="80"/>
    </row>
    <row r="107" spans="1:6" ht="40.5" x14ac:dyDescent="0.3">
      <c r="A107" s="77"/>
      <c r="B107" s="78" t="s">
        <v>207</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208</v>
      </c>
      <c r="C110" s="76" t="s">
        <v>112</v>
      </c>
      <c r="D110" s="80"/>
      <c r="E110" s="80"/>
    </row>
    <row r="111" spans="1:6" ht="25.5" x14ac:dyDescent="0.3">
      <c r="A111" s="77"/>
      <c r="B111" s="78" t="s">
        <v>209</v>
      </c>
      <c r="C111" s="76" t="s">
        <v>30</v>
      </c>
      <c r="D111" s="80"/>
      <c r="E111" s="80"/>
    </row>
    <row r="112" spans="1:6" ht="27" x14ac:dyDescent="0.3">
      <c r="A112" s="77"/>
      <c r="B112" s="78" t="s">
        <v>210</v>
      </c>
      <c r="C112" s="76" t="s">
        <v>120</v>
      </c>
      <c r="D112" s="80"/>
      <c r="E112" s="80"/>
    </row>
    <row r="113" spans="1:6" s="22" customFormat="1" ht="27" x14ac:dyDescent="0.3">
      <c r="A113" s="77"/>
      <c r="B113" s="78" t="s">
        <v>211</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212</v>
      </c>
      <c r="C116" s="76" t="s">
        <v>112</v>
      </c>
      <c r="D116" s="80"/>
      <c r="E116" s="80"/>
    </row>
    <row r="117" spans="1:6" ht="40.5" x14ac:dyDescent="0.3">
      <c r="A117" s="77"/>
      <c r="B117" s="78" t="s">
        <v>213</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214</v>
      </c>
      <c r="C120" s="76" t="s">
        <v>112</v>
      </c>
      <c r="D120" s="80"/>
      <c r="E120" s="80"/>
    </row>
    <row r="121" spans="1:6" ht="40.5" x14ac:dyDescent="0.3">
      <c r="A121" s="77"/>
      <c r="B121" s="78" t="s">
        <v>215</v>
      </c>
      <c r="C121" s="76" t="s">
        <v>125</v>
      </c>
      <c r="D121" s="80"/>
      <c r="E121" s="80"/>
    </row>
    <row r="122" spans="1:6" ht="25.5" x14ac:dyDescent="0.3">
      <c r="A122" s="77"/>
      <c r="B122" s="78" t="s">
        <v>216</v>
      </c>
      <c r="C122" s="76" t="s">
        <v>126</v>
      </c>
      <c r="D122" s="80"/>
      <c r="E122" s="80"/>
    </row>
    <row r="123" spans="1:6" x14ac:dyDescent="0.3">
      <c r="A123" s="77"/>
      <c r="B123" s="78"/>
      <c r="C123" s="76"/>
      <c r="D123" s="80"/>
      <c r="E123" s="80"/>
    </row>
    <row r="124" spans="1:6" x14ac:dyDescent="0.3">
      <c r="A124" s="77">
        <v>22</v>
      </c>
      <c r="B124" s="84" t="s">
        <v>1806</v>
      </c>
      <c r="C124" s="92"/>
      <c r="D124" s="96"/>
      <c r="E124" s="96"/>
    </row>
    <row r="125" spans="1:6" ht="25.5" x14ac:dyDescent="0.3">
      <c r="A125" s="77"/>
      <c r="B125" s="78" t="s">
        <v>1805</v>
      </c>
      <c r="C125" s="90" t="s">
        <v>1804</v>
      </c>
      <c r="D125" s="81"/>
      <c r="E125" s="81"/>
    </row>
    <row r="126" spans="1:6" ht="25.5" x14ac:dyDescent="0.3">
      <c r="A126" s="95"/>
      <c r="B126" s="78" t="s">
        <v>1803</v>
      </c>
      <c r="C126" s="90" t="s">
        <v>1802</v>
      </c>
      <c r="D126" s="81"/>
      <c r="E126" s="81"/>
    </row>
    <row r="127" spans="1:6" ht="27" x14ac:dyDescent="0.3">
      <c r="A127" s="95"/>
      <c r="B127" s="78" t="s">
        <v>1801</v>
      </c>
      <c r="C127" s="90" t="s">
        <v>1800</v>
      </c>
      <c r="D127" s="81"/>
      <c r="E127" s="81"/>
    </row>
    <row r="128" spans="1:6" ht="25.5" x14ac:dyDescent="0.3">
      <c r="A128" s="95"/>
      <c r="B128" s="78" t="s">
        <v>1799</v>
      </c>
      <c r="C128" s="90" t="s">
        <v>1798</v>
      </c>
      <c r="D128" s="81"/>
      <c r="E128" s="81"/>
    </row>
    <row r="129" spans="1:5" ht="27" x14ac:dyDescent="0.3">
      <c r="A129" s="95"/>
      <c r="B129" s="78" t="s">
        <v>1797</v>
      </c>
      <c r="C129" s="90" t="s">
        <v>1796</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HwLwPKo+PUmLoQU9VvaE90JToSKrwS+4nJNnRBFbPZTlkf4hqITDb43IcVXhiU46mm1qAtfTpx47E7tejZcxmg==" saltValue="17/9DGNifL77znthVm7Z0g=="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A6BD-684C-494D-98FF-7FF991761218}">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F25" sqref="F25"/>
      <selection pane="bottomLeft" activeCell="C8" sqref="C8"/>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1811</v>
      </c>
      <c r="D6" s="84"/>
      <c r="E6" s="84"/>
    </row>
    <row r="7" spans="1:5" ht="108" x14ac:dyDescent="0.25">
      <c r="A7" s="99"/>
      <c r="B7" s="99"/>
      <c r="C7" s="76" t="s">
        <v>1812</v>
      </c>
      <c r="D7" s="76"/>
      <c r="E7" s="76"/>
    </row>
    <row r="8" spans="1:5" x14ac:dyDescent="0.25">
      <c r="A8" s="99"/>
      <c r="B8" s="84" t="s">
        <v>217</v>
      </c>
      <c r="C8" s="84" t="s">
        <v>135</v>
      </c>
      <c r="D8" s="84"/>
      <c r="E8" s="84"/>
    </row>
    <row r="9" spans="1:5" ht="148.5" x14ac:dyDescent="0.25">
      <c r="A9" s="99"/>
      <c r="B9" s="99"/>
      <c r="C9" s="76" t="s">
        <v>218</v>
      </c>
      <c r="D9" s="76"/>
      <c r="E9" s="76"/>
    </row>
    <row r="10" spans="1:5" x14ac:dyDescent="0.25">
      <c r="A10" s="99"/>
      <c r="B10" s="84" t="s">
        <v>219</v>
      </c>
      <c r="C10" s="84" t="s">
        <v>136</v>
      </c>
      <c r="D10" s="84"/>
      <c r="E10" s="84"/>
    </row>
    <row r="11" spans="1:5" ht="54" x14ac:dyDescent="0.25">
      <c r="A11" s="99"/>
      <c r="B11" s="99"/>
      <c r="C11" s="76" t="s">
        <v>220</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I+r+3+n3r1A2TeA6e81ii8t6RmfYSzkSvRUs1Tucoh7FEfGt8wumlP5I3NXBCCI81vf3l4YTqpa8Br272NYjhA==" saltValue="oEgQS6BcZj1CGUuChQairA=="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117"/>
  <sheetViews>
    <sheetView showGridLines="0" view="pageBreakPreview" topLeftCell="D1" zoomScale="130" zoomScaleNormal="100" zoomScaleSheetLayoutView="130" zoomScalePageLayoutView="19" workbookViewId="0">
      <pane ySplit="6" topLeftCell="A7" activePane="bottomLeft" state="frozen"/>
      <selection pane="bottomLeft" activeCell="K56" sqref="K56"/>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88" t="s">
        <v>145</v>
      </c>
      <c r="E2" s="289"/>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247</v>
      </c>
      <c r="B6" s="164"/>
      <c r="C6" s="164"/>
      <c r="D6" s="165" t="s">
        <v>248</v>
      </c>
      <c r="E6" s="166">
        <f>VLOOKUP($A6,Zakázka!$A:$X,15,FALSE)</f>
        <v>0</v>
      </c>
      <c r="F6" s="167">
        <f>VLOOKUP($A6,Zakázka!$A:$X,19,FALSE)</f>
        <v>170.11762221249947</v>
      </c>
      <c r="G6" s="166">
        <f>VLOOKUP($A6,Zakázka!$A:$X,23,FALSE)</f>
        <v>0</v>
      </c>
      <c r="H6" s="166">
        <f>VLOOKUP($A6,Zakázka!$A:$X,24,FALSE)</f>
        <v>0</v>
      </c>
      <c r="I6" s="168"/>
      <c r="J6" s="168"/>
      <c r="K6" s="6"/>
      <c r="L6" s="9"/>
    </row>
    <row r="7" spans="1:12" ht="14.25" outlineLevel="1" x14ac:dyDescent="0.2">
      <c r="A7" s="169" t="s">
        <v>249</v>
      </c>
      <c r="B7" s="169"/>
      <c r="C7" s="169"/>
      <c r="D7" s="170" t="s">
        <v>250</v>
      </c>
      <c r="E7" s="171">
        <f>VLOOKUP($A7,Zakázka!$A:$X,15,FALSE)</f>
        <v>0</v>
      </c>
      <c r="F7" s="172">
        <f>VLOOKUP($A7,Zakázka!$A:$X,19,FALSE)</f>
        <v>170.11762221249947</v>
      </c>
      <c r="G7" s="171">
        <f>VLOOKUP($A7,Zakázka!$A:$X,23,FALSE)</f>
        <v>0</v>
      </c>
      <c r="H7" s="171">
        <f>VLOOKUP($A7,Zakázka!$A:$X,24,FALSE)</f>
        <v>0</v>
      </c>
      <c r="I7" s="173"/>
      <c r="J7" s="173"/>
      <c r="K7" s="6"/>
      <c r="L7" s="9"/>
    </row>
    <row r="8" spans="1:12" ht="12.75" outlineLevel="2" x14ac:dyDescent="0.2">
      <c r="A8" s="174" t="s">
        <v>251</v>
      </c>
      <c r="B8" s="174"/>
      <c r="C8" s="174"/>
      <c r="D8" s="175" t="s">
        <v>252</v>
      </c>
      <c r="E8" s="176">
        <f>VLOOKUP($A8,Zakázka!$A:$X,15,FALSE)</f>
        <v>0</v>
      </c>
      <c r="F8" s="177">
        <f>VLOOKUP($A8,Zakázka!$A:$X,19,FALSE)</f>
        <v>169.90837651249947</v>
      </c>
      <c r="G8" s="176">
        <f>VLOOKUP($A8,Zakázka!$A:$X,23,FALSE)</f>
        <v>0</v>
      </c>
      <c r="H8" s="176">
        <f>VLOOKUP($A8,Zakázka!$A:$X,24,FALSE)</f>
        <v>0</v>
      </c>
      <c r="I8" s="178"/>
      <c r="J8" s="178"/>
      <c r="K8" s="6"/>
      <c r="L8" s="9"/>
    </row>
    <row r="9" spans="1:12" ht="13.5" outlineLevel="3" collapsed="1" x14ac:dyDescent="0.25">
      <c r="A9" s="179" t="s">
        <v>253</v>
      </c>
      <c r="B9" s="179"/>
      <c r="C9" s="179"/>
      <c r="D9" s="180" t="s">
        <v>254</v>
      </c>
      <c r="E9" s="181">
        <f>VLOOKUP($A9,Zakázka!$A:$X,15,FALSE)</f>
        <v>0</v>
      </c>
      <c r="F9" s="182">
        <f>VLOOKUP($A9,Zakázka!$A:$X,19,FALSE)</f>
        <v>0</v>
      </c>
      <c r="G9" s="181">
        <f>VLOOKUP($A9,Zakázka!$A:$X,23,FALSE)</f>
        <v>0</v>
      </c>
      <c r="H9" s="181">
        <f>VLOOKUP($A9,Zakázka!$A:$X,24,FALSE)</f>
        <v>0</v>
      </c>
      <c r="I9" s="183"/>
      <c r="J9" s="183"/>
      <c r="K9" s="6"/>
      <c r="L9" s="9"/>
    </row>
    <row r="10" spans="1:12" ht="13.5" hidden="1" outlineLevel="4" x14ac:dyDescent="0.25">
      <c r="A10" s="184" t="s">
        <v>255</v>
      </c>
      <c r="B10" s="184"/>
      <c r="C10" s="184"/>
      <c r="D10" s="185" t="s">
        <v>256</v>
      </c>
      <c r="E10" s="186">
        <f>VLOOKUP($A10,Zakázka!$A:$X,15,FALSE)</f>
        <v>0</v>
      </c>
      <c r="F10" s="187">
        <f>VLOOKUP($A10,Zakázka!$A:$X,19,FALSE)</f>
        <v>0</v>
      </c>
      <c r="G10" s="186">
        <f>VLOOKUP($A10,Zakázka!$A:$X,23,FALSE)</f>
        <v>0</v>
      </c>
      <c r="H10" s="186">
        <f>VLOOKUP($A10,Zakázka!$A:$X,24,FALSE)</f>
        <v>0</v>
      </c>
      <c r="I10" s="188"/>
      <c r="J10" s="188"/>
      <c r="K10" s="6"/>
      <c r="L10" s="9"/>
    </row>
    <row r="11" spans="1:12" ht="13.5" hidden="1" outlineLevel="5" x14ac:dyDescent="0.25">
      <c r="A11" s="189" t="s">
        <v>257</v>
      </c>
      <c r="B11" s="189"/>
      <c r="C11" s="189"/>
      <c r="D11" s="190" t="s">
        <v>258</v>
      </c>
      <c r="E11" s="191">
        <f>VLOOKUP($A11,Zakázka!$A:$X,15,FALSE)</f>
        <v>0</v>
      </c>
      <c r="F11" s="192">
        <f>VLOOKUP($A11,Zakázka!$A:$X,19,FALSE)</f>
        <v>0</v>
      </c>
      <c r="G11" s="191">
        <f>VLOOKUP($A11,Zakázka!$A:$X,23,FALSE)</f>
        <v>0</v>
      </c>
      <c r="H11" s="191">
        <f>VLOOKUP($A11,Zakázka!$A:$X,24,FALSE)</f>
        <v>0</v>
      </c>
      <c r="I11" s="193"/>
      <c r="J11" s="193"/>
      <c r="K11" s="6"/>
      <c r="L11" s="9"/>
    </row>
    <row r="12" spans="1:12" ht="13.5" hidden="1" outlineLevel="5" x14ac:dyDescent="0.25">
      <c r="A12" s="189" t="s">
        <v>259</v>
      </c>
      <c r="B12" s="189"/>
      <c r="C12" s="189"/>
      <c r="D12" s="190" t="s">
        <v>260</v>
      </c>
      <c r="E12" s="191">
        <f>VLOOKUP($A12,Zakázka!$A:$X,15,FALSE)</f>
        <v>0</v>
      </c>
      <c r="F12" s="192">
        <f>VLOOKUP($A12,Zakázka!$A:$X,19,FALSE)</f>
        <v>0</v>
      </c>
      <c r="G12" s="191">
        <f>VLOOKUP($A12,Zakázka!$A:$X,23,FALSE)</f>
        <v>0</v>
      </c>
      <c r="H12" s="191">
        <f>VLOOKUP($A12,Zakázka!$A:$X,24,FALSE)</f>
        <v>0</v>
      </c>
      <c r="I12" s="193"/>
      <c r="J12" s="193"/>
      <c r="K12" s="6"/>
      <c r="L12" s="9"/>
    </row>
    <row r="13" spans="1:12" ht="13.5" hidden="1" outlineLevel="4" x14ac:dyDescent="0.25">
      <c r="A13" s="184" t="s">
        <v>261</v>
      </c>
      <c r="B13" s="184"/>
      <c r="C13" s="184"/>
      <c r="D13" s="185" t="s">
        <v>262</v>
      </c>
      <c r="E13" s="186">
        <f>VLOOKUP($A13,Zakázka!$A:$X,15,FALSE)</f>
        <v>0</v>
      </c>
      <c r="F13" s="187">
        <f>VLOOKUP($A13,Zakázka!$A:$X,19,FALSE)</f>
        <v>0</v>
      </c>
      <c r="G13" s="186">
        <f>VLOOKUP($A13,Zakázka!$A:$X,23,FALSE)</f>
        <v>0</v>
      </c>
      <c r="H13" s="186">
        <f>VLOOKUP($A13,Zakázka!$A:$X,24,FALSE)</f>
        <v>0</v>
      </c>
      <c r="I13" s="188"/>
      <c r="J13" s="188"/>
      <c r="K13" s="6"/>
      <c r="L13" s="9"/>
    </row>
    <row r="14" spans="1:12" ht="13.5" hidden="1" outlineLevel="5" x14ac:dyDescent="0.25">
      <c r="A14" s="189" t="s">
        <v>263</v>
      </c>
      <c r="B14" s="189"/>
      <c r="C14" s="189"/>
      <c r="D14" s="190" t="s">
        <v>264</v>
      </c>
      <c r="E14" s="191">
        <f>VLOOKUP($A14,Zakázka!$A:$X,15,FALSE)</f>
        <v>0</v>
      </c>
      <c r="F14" s="192">
        <f>VLOOKUP($A14,Zakázka!$A:$X,19,FALSE)</f>
        <v>0</v>
      </c>
      <c r="G14" s="191">
        <f>VLOOKUP($A14,Zakázka!$A:$X,23,FALSE)</f>
        <v>0</v>
      </c>
      <c r="H14" s="191">
        <f>VLOOKUP($A14,Zakázka!$A:$X,24,FALSE)</f>
        <v>0</v>
      </c>
      <c r="I14" s="193"/>
      <c r="J14" s="193"/>
      <c r="K14" s="6"/>
      <c r="L14" s="9"/>
    </row>
    <row r="15" spans="1:12" ht="13.5" hidden="1" outlineLevel="5" x14ac:dyDescent="0.25">
      <c r="A15" s="189" t="s">
        <v>265</v>
      </c>
      <c r="B15" s="189"/>
      <c r="C15" s="189"/>
      <c r="D15" s="190" t="s">
        <v>266</v>
      </c>
      <c r="E15" s="191">
        <f>VLOOKUP($A15,Zakázka!$A:$X,15,FALSE)</f>
        <v>0</v>
      </c>
      <c r="F15" s="192">
        <f>VLOOKUP($A15,Zakázka!$A:$X,19,FALSE)</f>
        <v>0</v>
      </c>
      <c r="G15" s="191">
        <f>VLOOKUP($A15,Zakázka!$A:$X,23,FALSE)</f>
        <v>0</v>
      </c>
      <c r="H15" s="191">
        <f>VLOOKUP($A15,Zakázka!$A:$X,24,FALSE)</f>
        <v>0</v>
      </c>
      <c r="I15" s="193"/>
      <c r="J15" s="193"/>
      <c r="K15" s="6"/>
      <c r="L15" s="9"/>
    </row>
    <row r="16" spans="1:12" ht="13.5" hidden="1" outlineLevel="4" x14ac:dyDescent="0.25">
      <c r="A16" s="184" t="s">
        <v>267</v>
      </c>
      <c r="B16" s="184"/>
      <c r="C16" s="184"/>
      <c r="D16" s="185" t="s">
        <v>268</v>
      </c>
      <c r="E16" s="186">
        <f>VLOOKUP($A16,Zakázka!$A:$X,15,FALSE)</f>
        <v>0</v>
      </c>
      <c r="F16" s="187">
        <f>VLOOKUP($A16,Zakázka!$A:$X,19,FALSE)</f>
        <v>0</v>
      </c>
      <c r="G16" s="186">
        <f>VLOOKUP($A16,Zakázka!$A:$X,23,FALSE)</f>
        <v>0</v>
      </c>
      <c r="H16" s="186">
        <f>VLOOKUP($A16,Zakázka!$A:$X,24,FALSE)</f>
        <v>0</v>
      </c>
      <c r="I16" s="188"/>
      <c r="J16" s="188"/>
      <c r="K16" s="6"/>
      <c r="L16" s="9"/>
    </row>
    <row r="17" spans="1:12" ht="13.5" hidden="1" outlineLevel="5" x14ac:dyDescent="0.25">
      <c r="A17" s="189" t="s">
        <v>269</v>
      </c>
      <c r="B17" s="189"/>
      <c r="C17" s="189"/>
      <c r="D17" s="190" t="s">
        <v>270</v>
      </c>
      <c r="E17" s="191">
        <f>VLOOKUP($A17,Zakázka!$A:$X,15,FALSE)</f>
        <v>0</v>
      </c>
      <c r="F17" s="192">
        <f>VLOOKUP($A17,Zakázka!$A:$X,19,FALSE)</f>
        <v>0</v>
      </c>
      <c r="G17" s="191">
        <f>VLOOKUP($A17,Zakázka!$A:$X,23,FALSE)</f>
        <v>0</v>
      </c>
      <c r="H17" s="191">
        <f>VLOOKUP($A17,Zakázka!$A:$X,24,FALSE)</f>
        <v>0</v>
      </c>
      <c r="I17" s="193"/>
      <c r="J17" s="193"/>
      <c r="K17" s="6"/>
      <c r="L17" s="9"/>
    </row>
    <row r="18" spans="1:12" ht="13.5" hidden="1" outlineLevel="5" x14ac:dyDescent="0.25">
      <c r="A18" s="189" t="s">
        <v>271</v>
      </c>
      <c r="B18" s="189"/>
      <c r="C18" s="189"/>
      <c r="D18" s="190" t="s">
        <v>272</v>
      </c>
      <c r="E18" s="191">
        <f>VLOOKUP($A18,Zakázka!$A:$X,15,FALSE)</f>
        <v>0</v>
      </c>
      <c r="F18" s="192">
        <f>VLOOKUP($A18,Zakázka!$A:$X,19,FALSE)</f>
        <v>0</v>
      </c>
      <c r="G18" s="191">
        <f>VLOOKUP($A18,Zakázka!$A:$X,23,FALSE)</f>
        <v>0</v>
      </c>
      <c r="H18" s="191">
        <f>VLOOKUP($A18,Zakázka!$A:$X,24,FALSE)</f>
        <v>0</v>
      </c>
      <c r="I18" s="193"/>
      <c r="J18" s="193"/>
      <c r="K18" s="6"/>
      <c r="L18" s="9"/>
    </row>
    <row r="19" spans="1:12" ht="13.5" hidden="1" outlineLevel="4" x14ac:dyDescent="0.25">
      <c r="A19" s="184" t="s">
        <v>273</v>
      </c>
      <c r="B19" s="184"/>
      <c r="C19" s="184"/>
      <c r="D19" s="185" t="s">
        <v>274</v>
      </c>
      <c r="E19" s="186">
        <f>VLOOKUP($A19,Zakázka!$A:$X,15,FALSE)</f>
        <v>0</v>
      </c>
      <c r="F19" s="187">
        <f>VLOOKUP($A19,Zakázka!$A:$X,19,FALSE)</f>
        <v>0</v>
      </c>
      <c r="G19" s="186">
        <f>VLOOKUP($A19,Zakázka!$A:$X,23,FALSE)</f>
        <v>0</v>
      </c>
      <c r="H19" s="186">
        <f>VLOOKUP($A19,Zakázka!$A:$X,24,FALSE)</f>
        <v>0</v>
      </c>
      <c r="I19" s="188"/>
      <c r="J19" s="188"/>
      <c r="K19" s="6"/>
      <c r="L19" s="9"/>
    </row>
    <row r="20" spans="1:12" ht="13.5" hidden="1" outlineLevel="5" x14ac:dyDescent="0.25">
      <c r="A20" s="189" t="s">
        <v>275</v>
      </c>
      <c r="B20" s="189"/>
      <c r="C20" s="189"/>
      <c r="D20" s="190" t="s">
        <v>276</v>
      </c>
      <c r="E20" s="191">
        <f>VLOOKUP($A20,Zakázka!$A:$X,15,FALSE)</f>
        <v>0</v>
      </c>
      <c r="F20" s="192">
        <f>VLOOKUP($A20,Zakázka!$A:$X,19,FALSE)</f>
        <v>0</v>
      </c>
      <c r="G20" s="191">
        <f>VLOOKUP($A20,Zakázka!$A:$X,23,FALSE)</f>
        <v>0</v>
      </c>
      <c r="H20" s="191">
        <f>VLOOKUP($A20,Zakázka!$A:$X,24,FALSE)</f>
        <v>0</v>
      </c>
      <c r="I20" s="193"/>
      <c r="J20" s="193"/>
      <c r="K20" s="6"/>
      <c r="L20" s="9"/>
    </row>
    <row r="21" spans="1:12" ht="13.5" hidden="1" outlineLevel="4" x14ac:dyDescent="0.25">
      <c r="A21" s="184" t="s">
        <v>277</v>
      </c>
      <c r="B21" s="184"/>
      <c r="C21" s="184"/>
      <c r="D21" s="185" t="s">
        <v>278</v>
      </c>
      <c r="E21" s="186">
        <f>VLOOKUP($A21,Zakázka!$A:$X,15,FALSE)</f>
        <v>0</v>
      </c>
      <c r="F21" s="187">
        <f>VLOOKUP($A21,Zakázka!$A:$X,19,FALSE)</f>
        <v>0</v>
      </c>
      <c r="G21" s="186">
        <f>VLOOKUP($A21,Zakázka!$A:$X,23,FALSE)</f>
        <v>0</v>
      </c>
      <c r="H21" s="186">
        <f>VLOOKUP($A21,Zakázka!$A:$X,24,FALSE)</f>
        <v>0</v>
      </c>
      <c r="I21" s="188"/>
      <c r="J21" s="188"/>
      <c r="K21" s="6"/>
      <c r="L21" s="9"/>
    </row>
    <row r="22" spans="1:12" ht="13.5" hidden="1" outlineLevel="5" x14ac:dyDescent="0.25">
      <c r="A22" s="189" t="s">
        <v>279</v>
      </c>
      <c r="B22" s="189"/>
      <c r="C22" s="189"/>
      <c r="D22" s="190" t="s">
        <v>280</v>
      </c>
      <c r="E22" s="191">
        <f>VLOOKUP($A22,Zakázka!$A:$X,15,FALSE)</f>
        <v>0</v>
      </c>
      <c r="F22" s="192">
        <f>VLOOKUP($A22,Zakázka!$A:$X,19,FALSE)</f>
        <v>0</v>
      </c>
      <c r="G22" s="191">
        <f>VLOOKUP($A22,Zakázka!$A:$X,23,FALSE)</f>
        <v>0</v>
      </c>
      <c r="H22" s="191">
        <f>VLOOKUP($A22,Zakázka!$A:$X,24,FALSE)</f>
        <v>0</v>
      </c>
      <c r="I22" s="193"/>
      <c r="J22" s="193"/>
      <c r="K22" s="6"/>
      <c r="L22" s="9"/>
    </row>
    <row r="23" spans="1:12" ht="13.5" outlineLevel="3" collapsed="1" x14ac:dyDescent="0.25">
      <c r="A23" s="179" t="s">
        <v>281</v>
      </c>
      <c r="B23" s="179"/>
      <c r="C23" s="179"/>
      <c r="D23" s="180" t="s">
        <v>282</v>
      </c>
      <c r="E23" s="181">
        <f>VLOOKUP($A23,Zakázka!$A:$X,15,FALSE)</f>
        <v>0</v>
      </c>
      <c r="F23" s="182">
        <f>VLOOKUP($A23,Zakázka!$A:$X,19,FALSE)</f>
        <v>117.7224557</v>
      </c>
      <c r="G23" s="181">
        <f>VLOOKUP($A23,Zakázka!$A:$X,23,FALSE)</f>
        <v>0</v>
      </c>
      <c r="H23" s="181">
        <f>VLOOKUP($A23,Zakázka!$A:$X,24,FALSE)</f>
        <v>0</v>
      </c>
      <c r="I23" s="183"/>
      <c r="J23" s="183"/>
      <c r="K23" s="6"/>
      <c r="L23" s="9"/>
    </row>
    <row r="24" spans="1:12" ht="13.5" hidden="1" outlineLevel="4" x14ac:dyDescent="0.25">
      <c r="A24" s="184" t="s">
        <v>283</v>
      </c>
      <c r="B24" s="184"/>
      <c r="C24" s="184"/>
      <c r="D24" s="185" t="s">
        <v>284</v>
      </c>
      <c r="E24" s="186">
        <f>VLOOKUP($A24,Zakázka!$A:$X,15,FALSE)</f>
        <v>0</v>
      </c>
      <c r="F24" s="187">
        <f>VLOOKUP($A24,Zakázka!$A:$X,19,FALSE)</f>
        <v>40.854053200000003</v>
      </c>
      <c r="G24" s="186">
        <f>VLOOKUP($A24,Zakázka!$A:$X,23,FALSE)</f>
        <v>0</v>
      </c>
      <c r="H24" s="186">
        <f>VLOOKUP($A24,Zakázka!$A:$X,24,FALSE)</f>
        <v>0</v>
      </c>
      <c r="I24" s="188"/>
      <c r="J24" s="188"/>
      <c r="K24" s="6"/>
      <c r="L24" s="9"/>
    </row>
    <row r="25" spans="1:12" ht="13.5" hidden="1" outlineLevel="5" x14ac:dyDescent="0.25">
      <c r="A25" s="189" t="s">
        <v>285</v>
      </c>
      <c r="B25" s="189"/>
      <c r="C25" s="189"/>
      <c r="D25" s="190" t="s">
        <v>286</v>
      </c>
      <c r="E25" s="191">
        <f>VLOOKUP($A25,Zakázka!$A:$X,15,FALSE)</f>
        <v>0</v>
      </c>
      <c r="F25" s="192">
        <f>VLOOKUP($A25,Zakázka!$A:$X,19,FALSE)</f>
        <v>40.854053200000003</v>
      </c>
      <c r="G25" s="191">
        <f>VLOOKUP($A25,Zakázka!$A:$X,23,FALSE)</f>
        <v>0</v>
      </c>
      <c r="H25" s="191">
        <f>VLOOKUP($A25,Zakázka!$A:$X,24,FALSE)</f>
        <v>0</v>
      </c>
      <c r="I25" s="193"/>
      <c r="J25" s="193"/>
      <c r="K25" s="6"/>
      <c r="L25" s="9"/>
    </row>
    <row r="26" spans="1:12" ht="13.5" hidden="1" outlineLevel="4" x14ac:dyDescent="0.25">
      <c r="A26" s="184" t="s">
        <v>287</v>
      </c>
      <c r="B26" s="184"/>
      <c r="C26" s="184"/>
      <c r="D26" s="185" t="s">
        <v>288</v>
      </c>
      <c r="E26" s="186">
        <f>VLOOKUP($A26,Zakázka!$A:$X,15,FALSE)</f>
        <v>0</v>
      </c>
      <c r="F26" s="187">
        <f>VLOOKUP($A26,Zakázka!$A:$X,19,FALSE)</f>
        <v>1.3944705999999998</v>
      </c>
      <c r="G26" s="186">
        <f>VLOOKUP($A26,Zakázka!$A:$X,23,FALSE)</f>
        <v>0</v>
      </c>
      <c r="H26" s="186">
        <f>VLOOKUP($A26,Zakázka!$A:$X,24,FALSE)</f>
        <v>0</v>
      </c>
      <c r="I26" s="188"/>
      <c r="J26" s="188"/>
      <c r="K26" s="6"/>
      <c r="L26" s="9"/>
    </row>
    <row r="27" spans="1:12" ht="13.5" hidden="1" outlineLevel="5" x14ac:dyDescent="0.25">
      <c r="A27" s="189" t="s">
        <v>289</v>
      </c>
      <c r="B27" s="189"/>
      <c r="C27" s="189"/>
      <c r="D27" s="190" t="s">
        <v>290</v>
      </c>
      <c r="E27" s="191">
        <f>VLOOKUP($A27,Zakázka!$A:$X,15,FALSE)</f>
        <v>0</v>
      </c>
      <c r="F27" s="192">
        <f>VLOOKUP($A27,Zakázka!$A:$X,19,FALSE)</f>
        <v>1.3944705999999998</v>
      </c>
      <c r="G27" s="191">
        <f>VLOOKUP($A27,Zakázka!$A:$X,23,FALSE)</f>
        <v>0</v>
      </c>
      <c r="H27" s="191">
        <f>VLOOKUP($A27,Zakázka!$A:$X,24,FALSE)</f>
        <v>0</v>
      </c>
      <c r="I27" s="193"/>
      <c r="J27" s="193"/>
      <c r="K27" s="6"/>
      <c r="L27" s="9"/>
    </row>
    <row r="28" spans="1:12" ht="13.5" hidden="1" outlineLevel="4" x14ac:dyDescent="0.25">
      <c r="A28" s="184" t="s">
        <v>291</v>
      </c>
      <c r="B28" s="184"/>
      <c r="C28" s="184"/>
      <c r="D28" s="185" t="s">
        <v>292</v>
      </c>
      <c r="E28" s="186">
        <f>VLOOKUP($A28,Zakázka!$A:$X,15,FALSE)</f>
        <v>0</v>
      </c>
      <c r="F28" s="187">
        <f>VLOOKUP($A28,Zakázka!$A:$X,19,FALSE)</f>
        <v>27.783085399999997</v>
      </c>
      <c r="G28" s="186">
        <f>VLOOKUP($A28,Zakázka!$A:$X,23,FALSE)</f>
        <v>0</v>
      </c>
      <c r="H28" s="186">
        <f>VLOOKUP($A28,Zakázka!$A:$X,24,FALSE)</f>
        <v>0</v>
      </c>
      <c r="I28" s="188"/>
      <c r="J28" s="188"/>
      <c r="K28" s="6"/>
      <c r="L28" s="9"/>
    </row>
    <row r="29" spans="1:12" ht="13.5" hidden="1" outlineLevel="5" x14ac:dyDescent="0.25">
      <c r="A29" s="189" t="s">
        <v>293</v>
      </c>
      <c r="B29" s="189"/>
      <c r="C29" s="189"/>
      <c r="D29" s="190" t="s">
        <v>294</v>
      </c>
      <c r="E29" s="191">
        <f>VLOOKUP($A29,Zakázka!$A:$X,15,FALSE)</f>
        <v>0</v>
      </c>
      <c r="F29" s="192">
        <f>VLOOKUP($A29,Zakázka!$A:$X,19,FALSE)</f>
        <v>27.783085399999997</v>
      </c>
      <c r="G29" s="191">
        <f>VLOOKUP($A29,Zakázka!$A:$X,23,FALSE)</f>
        <v>0</v>
      </c>
      <c r="H29" s="191">
        <f>VLOOKUP($A29,Zakázka!$A:$X,24,FALSE)</f>
        <v>0</v>
      </c>
      <c r="I29" s="193"/>
      <c r="J29" s="193"/>
      <c r="K29" s="6"/>
      <c r="L29" s="9"/>
    </row>
    <row r="30" spans="1:12" ht="13.5" hidden="1" outlineLevel="4" x14ac:dyDescent="0.25">
      <c r="A30" s="184" t="s">
        <v>295</v>
      </c>
      <c r="B30" s="184"/>
      <c r="C30" s="184"/>
      <c r="D30" s="185" t="s">
        <v>296</v>
      </c>
      <c r="E30" s="186">
        <f>VLOOKUP($A30,Zakázka!$A:$X,15,FALSE)</f>
        <v>0</v>
      </c>
      <c r="F30" s="187">
        <f>VLOOKUP($A30,Zakázka!$A:$X,19,FALSE)</f>
        <v>41.515069400000002</v>
      </c>
      <c r="G30" s="186">
        <f>VLOOKUP($A30,Zakázka!$A:$X,23,FALSE)</f>
        <v>0</v>
      </c>
      <c r="H30" s="186">
        <f>VLOOKUP($A30,Zakázka!$A:$X,24,FALSE)</f>
        <v>0</v>
      </c>
      <c r="I30" s="188"/>
      <c r="J30" s="188"/>
      <c r="K30" s="6"/>
      <c r="L30" s="9"/>
    </row>
    <row r="31" spans="1:12" ht="13.5" hidden="1" outlineLevel="5" x14ac:dyDescent="0.25">
      <c r="A31" s="189" t="s">
        <v>297</v>
      </c>
      <c r="B31" s="189"/>
      <c r="C31" s="189"/>
      <c r="D31" s="190" t="s">
        <v>298</v>
      </c>
      <c r="E31" s="191">
        <f>VLOOKUP($A31,Zakázka!$A:$X,15,FALSE)</f>
        <v>0</v>
      </c>
      <c r="F31" s="192">
        <f>VLOOKUP($A31,Zakázka!$A:$X,19,FALSE)</f>
        <v>0</v>
      </c>
      <c r="G31" s="191">
        <f>VLOOKUP($A31,Zakázka!$A:$X,23,FALSE)</f>
        <v>0</v>
      </c>
      <c r="H31" s="191">
        <f>VLOOKUP($A31,Zakázka!$A:$X,24,FALSE)</f>
        <v>0</v>
      </c>
      <c r="I31" s="193"/>
      <c r="J31" s="193"/>
      <c r="K31" s="6"/>
      <c r="L31" s="9"/>
    </row>
    <row r="32" spans="1:12" ht="13.5" hidden="1" outlineLevel="5" x14ac:dyDescent="0.25">
      <c r="A32" s="189" t="s">
        <v>299</v>
      </c>
      <c r="B32" s="189"/>
      <c r="C32" s="189"/>
      <c r="D32" s="190" t="s">
        <v>300</v>
      </c>
      <c r="E32" s="191">
        <f>VLOOKUP($A32,Zakázka!$A:$X,15,FALSE)</f>
        <v>0</v>
      </c>
      <c r="F32" s="192">
        <f>VLOOKUP($A32,Zakázka!$A:$X,19,FALSE)</f>
        <v>10.102740000000001</v>
      </c>
      <c r="G32" s="191">
        <f>VLOOKUP($A32,Zakázka!$A:$X,23,FALSE)</f>
        <v>0</v>
      </c>
      <c r="H32" s="191">
        <f>VLOOKUP($A32,Zakázka!$A:$X,24,FALSE)</f>
        <v>0</v>
      </c>
      <c r="I32" s="193"/>
      <c r="J32" s="193"/>
      <c r="K32" s="6"/>
      <c r="L32" s="9"/>
    </row>
    <row r="33" spans="1:12" ht="13.5" hidden="1" outlineLevel="5" x14ac:dyDescent="0.25">
      <c r="A33" s="189" t="s">
        <v>301</v>
      </c>
      <c r="B33" s="189"/>
      <c r="C33" s="189"/>
      <c r="D33" s="190" t="s">
        <v>302</v>
      </c>
      <c r="E33" s="191">
        <f>VLOOKUP($A33,Zakázka!$A:$X,15,FALSE)</f>
        <v>0</v>
      </c>
      <c r="F33" s="192">
        <f>VLOOKUP($A33,Zakázka!$A:$X,19,FALSE)</f>
        <v>31.412329400000001</v>
      </c>
      <c r="G33" s="191">
        <f>VLOOKUP($A33,Zakázka!$A:$X,23,FALSE)</f>
        <v>0</v>
      </c>
      <c r="H33" s="191">
        <f>VLOOKUP($A33,Zakázka!$A:$X,24,FALSE)</f>
        <v>0</v>
      </c>
      <c r="I33" s="193"/>
      <c r="J33" s="193"/>
      <c r="K33" s="6"/>
      <c r="L33" s="9"/>
    </row>
    <row r="34" spans="1:12" ht="13.5" hidden="1" outlineLevel="4" x14ac:dyDescent="0.25">
      <c r="A34" s="184" t="s">
        <v>303</v>
      </c>
      <c r="B34" s="184"/>
      <c r="C34" s="184"/>
      <c r="D34" s="185" t="s">
        <v>278</v>
      </c>
      <c r="E34" s="186">
        <f>VLOOKUP($A34,Zakázka!$A:$X,15,FALSE)</f>
        <v>0</v>
      </c>
      <c r="F34" s="187">
        <f>VLOOKUP($A34,Zakázka!$A:$X,19,FALSE)</f>
        <v>5.4483850000000009</v>
      </c>
      <c r="G34" s="186">
        <f>VLOOKUP($A34,Zakázka!$A:$X,23,FALSE)</f>
        <v>0</v>
      </c>
      <c r="H34" s="186">
        <f>VLOOKUP($A34,Zakázka!$A:$X,24,FALSE)</f>
        <v>0</v>
      </c>
      <c r="I34" s="188"/>
      <c r="J34" s="188"/>
      <c r="K34" s="6"/>
      <c r="L34" s="9"/>
    </row>
    <row r="35" spans="1:12" ht="13.5" hidden="1" outlineLevel="5" x14ac:dyDescent="0.25">
      <c r="A35" s="189" t="s">
        <v>304</v>
      </c>
      <c r="B35" s="189"/>
      <c r="C35" s="189"/>
      <c r="D35" s="190" t="s">
        <v>305</v>
      </c>
      <c r="E35" s="191">
        <f>VLOOKUP($A35,Zakázka!$A:$X,15,FALSE)</f>
        <v>0</v>
      </c>
      <c r="F35" s="192">
        <f>VLOOKUP($A35,Zakázka!$A:$X,19,FALSE)</f>
        <v>0.27431099999999997</v>
      </c>
      <c r="G35" s="191">
        <f>VLOOKUP($A35,Zakázka!$A:$X,23,FALSE)</f>
        <v>0</v>
      </c>
      <c r="H35" s="191">
        <f>VLOOKUP($A35,Zakázka!$A:$X,24,FALSE)</f>
        <v>0</v>
      </c>
      <c r="I35" s="193"/>
      <c r="J35" s="193"/>
      <c r="K35" s="6"/>
      <c r="L35" s="9"/>
    </row>
    <row r="36" spans="1:12" ht="13.5" hidden="1" outlineLevel="5" x14ac:dyDescent="0.25">
      <c r="A36" s="189" t="s">
        <v>306</v>
      </c>
      <c r="B36" s="189"/>
      <c r="C36" s="189"/>
      <c r="D36" s="190" t="s">
        <v>280</v>
      </c>
      <c r="E36" s="191">
        <f>VLOOKUP($A36,Zakázka!$A:$X,15,FALSE)</f>
        <v>0</v>
      </c>
      <c r="F36" s="192">
        <f>VLOOKUP($A36,Zakázka!$A:$X,19,FALSE)</f>
        <v>5.174074000000001</v>
      </c>
      <c r="G36" s="191">
        <f>VLOOKUP($A36,Zakázka!$A:$X,23,FALSE)</f>
        <v>0</v>
      </c>
      <c r="H36" s="191">
        <f>VLOOKUP($A36,Zakázka!$A:$X,24,FALSE)</f>
        <v>0</v>
      </c>
      <c r="I36" s="193"/>
      <c r="J36" s="193"/>
      <c r="K36" s="6"/>
      <c r="L36" s="9"/>
    </row>
    <row r="37" spans="1:12" ht="13.5" hidden="1" outlineLevel="4" x14ac:dyDescent="0.25">
      <c r="A37" s="184" t="s">
        <v>307</v>
      </c>
      <c r="B37" s="184"/>
      <c r="C37" s="184"/>
      <c r="D37" s="185" t="s">
        <v>308</v>
      </c>
      <c r="E37" s="186">
        <f>VLOOKUP($A37,Zakázka!$A:$X,15,FALSE)</f>
        <v>0</v>
      </c>
      <c r="F37" s="187">
        <f>VLOOKUP($A37,Zakázka!$A:$X,19,FALSE)</f>
        <v>0.7273921000000001</v>
      </c>
      <c r="G37" s="186">
        <f>VLOOKUP($A37,Zakázka!$A:$X,23,FALSE)</f>
        <v>0</v>
      </c>
      <c r="H37" s="186">
        <f>VLOOKUP($A37,Zakázka!$A:$X,24,FALSE)</f>
        <v>0</v>
      </c>
      <c r="I37" s="188"/>
      <c r="J37" s="188"/>
      <c r="K37" s="6"/>
      <c r="L37" s="9"/>
    </row>
    <row r="38" spans="1:12" ht="13.5" hidden="1" outlineLevel="5" x14ac:dyDescent="0.25">
      <c r="A38" s="189" t="s">
        <v>309</v>
      </c>
      <c r="B38" s="189"/>
      <c r="C38" s="189"/>
      <c r="D38" s="190" t="s">
        <v>310</v>
      </c>
      <c r="E38" s="191">
        <f>VLOOKUP($A38,Zakázka!$A:$X,15,FALSE)</f>
        <v>0</v>
      </c>
      <c r="F38" s="192">
        <f>VLOOKUP($A38,Zakázka!$A:$X,19,FALSE)</f>
        <v>0.31481399999999998</v>
      </c>
      <c r="G38" s="191">
        <f>VLOOKUP($A38,Zakázka!$A:$X,23,FALSE)</f>
        <v>0</v>
      </c>
      <c r="H38" s="191">
        <f>VLOOKUP($A38,Zakázka!$A:$X,24,FALSE)</f>
        <v>0</v>
      </c>
      <c r="I38" s="193"/>
      <c r="J38" s="193"/>
      <c r="K38" s="6"/>
      <c r="L38" s="9"/>
    </row>
    <row r="39" spans="1:12" ht="13.5" hidden="1" outlineLevel="5" x14ac:dyDescent="0.25">
      <c r="A39" s="189" t="s">
        <v>311</v>
      </c>
      <c r="B39" s="189"/>
      <c r="C39" s="189"/>
      <c r="D39" s="190" t="s">
        <v>312</v>
      </c>
      <c r="E39" s="191">
        <f>VLOOKUP($A39,Zakázka!$A:$X,15,FALSE)</f>
        <v>0</v>
      </c>
      <c r="F39" s="192">
        <f>VLOOKUP($A39,Zakázka!$A:$X,19,FALSE)</f>
        <v>0.41257810000000006</v>
      </c>
      <c r="G39" s="191">
        <f>VLOOKUP($A39,Zakázka!$A:$X,23,FALSE)</f>
        <v>0</v>
      </c>
      <c r="H39" s="191">
        <f>VLOOKUP($A39,Zakázka!$A:$X,24,FALSE)</f>
        <v>0</v>
      </c>
      <c r="I39" s="193"/>
      <c r="J39" s="193"/>
      <c r="K39" s="6"/>
      <c r="L39" s="9"/>
    </row>
    <row r="40" spans="1:12" ht="13.5" outlineLevel="3" collapsed="1" x14ac:dyDescent="0.25">
      <c r="A40" s="179" t="s">
        <v>313</v>
      </c>
      <c r="B40" s="179"/>
      <c r="C40" s="179"/>
      <c r="D40" s="180" t="s">
        <v>314</v>
      </c>
      <c r="E40" s="181">
        <f>VLOOKUP($A40,Zakázka!$A:$X,15,FALSE)</f>
        <v>0</v>
      </c>
      <c r="F40" s="182">
        <f>VLOOKUP($A40,Zakázka!$A:$X,19,FALSE)</f>
        <v>52.185920812499468</v>
      </c>
      <c r="G40" s="181">
        <f>VLOOKUP($A40,Zakázka!$A:$X,23,FALSE)</f>
        <v>0</v>
      </c>
      <c r="H40" s="181">
        <f>VLOOKUP($A40,Zakázka!$A:$X,24,FALSE)</f>
        <v>0</v>
      </c>
      <c r="I40" s="183"/>
      <c r="J40" s="183"/>
      <c r="K40" s="6"/>
      <c r="L40" s="9"/>
    </row>
    <row r="41" spans="1:12" ht="13.5" hidden="1" outlineLevel="4" x14ac:dyDescent="0.25">
      <c r="A41" s="184" t="s">
        <v>315</v>
      </c>
      <c r="B41" s="184"/>
      <c r="C41" s="184"/>
      <c r="D41" s="185" t="s">
        <v>316</v>
      </c>
      <c r="E41" s="186">
        <f>VLOOKUP($A41,Zakázka!$A:$X,15,FALSE)</f>
        <v>0</v>
      </c>
      <c r="F41" s="187">
        <f>VLOOKUP($A41,Zakázka!$A:$X,19,FALSE)</f>
        <v>52.185920812499468</v>
      </c>
      <c r="G41" s="186">
        <f>VLOOKUP($A41,Zakázka!$A:$X,23,FALSE)</f>
        <v>0</v>
      </c>
      <c r="H41" s="186">
        <f>VLOOKUP($A41,Zakázka!$A:$X,24,FALSE)</f>
        <v>0</v>
      </c>
      <c r="I41" s="188"/>
      <c r="J41" s="188"/>
      <c r="K41" s="6"/>
      <c r="L41" s="9"/>
    </row>
    <row r="42" spans="1:12" ht="13.5" hidden="1" outlineLevel="5" x14ac:dyDescent="0.25">
      <c r="A42" s="189" t="s">
        <v>317</v>
      </c>
      <c r="B42" s="189"/>
      <c r="C42" s="189"/>
      <c r="D42" s="190" t="s">
        <v>318</v>
      </c>
      <c r="E42" s="191">
        <f>VLOOKUP($A42,Zakázka!$A:$X,15,FALSE)</f>
        <v>0</v>
      </c>
      <c r="F42" s="192">
        <f>VLOOKUP($A42,Zakázka!$A:$X,19,FALSE)</f>
        <v>52.185920812499468</v>
      </c>
      <c r="G42" s="191">
        <f>VLOOKUP($A42,Zakázka!$A:$X,23,FALSE)</f>
        <v>0</v>
      </c>
      <c r="H42" s="191">
        <f>VLOOKUP($A42,Zakázka!$A:$X,24,FALSE)</f>
        <v>0</v>
      </c>
      <c r="I42" s="193"/>
      <c r="J42" s="193"/>
      <c r="K42" s="6"/>
      <c r="L42" s="9"/>
    </row>
    <row r="43" spans="1:12" ht="13.5" outlineLevel="3" collapsed="1" x14ac:dyDescent="0.25">
      <c r="A43" s="179" t="s">
        <v>319</v>
      </c>
      <c r="B43" s="179"/>
      <c r="C43" s="179"/>
      <c r="D43" s="180" t="s">
        <v>320</v>
      </c>
      <c r="E43" s="181">
        <f>VLOOKUP($A43,Zakázka!$A:$X,15,FALSE)</f>
        <v>0</v>
      </c>
      <c r="F43" s="182">
        <f>VLOOKUP($A43,Zakázka!$A:$X,19,FALSE)</f>
        <v>0</v>
      </c>
      <c r="G43" s="181">
        <f>VLOOKUP($A43,Zakázka!$A:$X,23,FALSE)</f>
        <v>0</v>
      </c>
      <c r="H43" s="181">
        <f>VLOOKUP($A43,Zakázka!$A:$X,24,FALSE)</f>
        <v>0</v>
      </c>
      <c r="I43" s="183"/>
      <c r="J43" s="183"/>
      <c r="K43" s="6"/>
      <c r="L43" s="9"/>
    </row>
    <row r="44" spans="1:12" ht="13.5" hidden="1" outlineLevel="4" x14ac:dyDescent="0.25">
      <c r="A44" s="184" t="s">
        <v>321</v>
      </c>
      <c r="B44" s="184"/>
      <c r="C44" s="184"/>
      <c r="D44" s="185" t="s">
        <v>322</v>
      </c>
      <c r="E44" s="186">
        <f>VLOOKUP($A44,Zakázka!$A:$X,15,FALSE)</f>
        <v>0</v>
      </c>
      <c r="F44" s="187">
        <f>VLOOKUP($A44,Zakázka!$A:$X,19,FALSE)</f>
        <v>0</v>
      </c>
      <c r="G44" s="186">
        <f>VLOOKUP($A44,Zakázka!$A:$X,23,FALSE)</f>
        <v>0</v>
      </c>
      <c r="H44" s="186">
        <f>VLOOKUP($A44,Zakázka!$A:$X,24,FALSE)</f>
        <v>0</v>
      </c>
      <c r="I44" s="188"/>
      <c r="J44" s="188"/>
      <c r="K44" s="6"/>
      <c r="L44" s="9"/>
    </row>
    <row r="45" spans="1:12" ht="13.5" hidden="1" outlineLevel="5" x14ac:dyDescent="0.25">
      <c r="A45" s="189" t="s">
        <v>323</v>
      </c>
      <c r="B45" s="189"/>
      <c r="C45" s="189"/>
      <c r="D45" s="190" t="s">
        <v>324</v>
      </c>
      <c r="E45" s="191">
        <f>VLOOKUP($A45,Zakázka!$A:$X,15,FALSE)</f>
        <v>0</v>
      </c>
      <c r="F45" s="192">
        <f>VLOOKUP($A45,Zakázka!$A:$X,19,FALSE)</f>
        <v>0</v>
      </c>
      <c r="G45" s="191">
        <f>VLOOKUP($A45,Zakázka!$A:$X,23,FALSE)</f>
        <v>0</v>
      </c>
      <c r="H45" s="191">
        <f>VLOOKUP($A45,Zakázka!$A:$X,24,FALSE)</f>
        <v>0</v>
      </c>
      <c r="I45" s="193"/>
      <c r="J45" s="193"/>
      <c r="K45" s="6"/>
      <c r="L45" s="9"/>
    </row>
    <row r="46" spans="1:12" ht="13.5" hidden="1" outlineLevel="4" x14ac:dyDescent="0.25">
      <c r="A46" s="184" t="s">
        <v>325</v>
      </c>
      <c r="B46" s="184"/>
      <c r="C46" s="184"/>
      <c r="D46" s="185" t="s">
        <v>326</v>
      </c>
      <c r="E46" s="186">
        <f>VLOOKUP($A46,Zakázka!$A:$X,15,FALSE)</f>
        <v>0</v>
      </c>
      <c r="F46" s="187">
        <f>VLOOKUP($A46,Zakázka!$A:$X,19,FALSE)</f>
        <v>0</v>
      </c>
      <c r="G46" s="186">
        <f>VLOOKUP($A46,Zakázka!$A:$X,23,FALSE)</f>
        <v>0</v>
      </c>
      <c r="H46" s="186">
        <f>VLOOKUP($A46,Zakázka!$A:$X,24,FALSE)</f>
        <v>0</v>
      </c>
      <c r="I46" s="188"/>
      <c r="J46" s="188"/>
      <c r="K46" s="6"/>
      <c r="L46" s="9"/>
    </row>
    <row r="47" spans="1:12" ht="13.5" hidden="1" outlineLevel="5" x14ac:dyDescent="0.25">
      <c r="A47" s="189" t="s">
        <v>327</v>
      </c>
      <c r="B47" s="189"/>
      <c r="C47" s="189"/>
      <c r="D47" s="190" t="s">
        <v>328</v>
      </c>
      <c r="E47" s="191">
        <f>VLOOKUP($A47,Zakázka!$A:$X,15,FALSE)</f>
        <v>0</v>
      </c>
      <c r="F47" s="192">
        <f>VLOOKUP($A47,Zakázka!$A:$X,19,FALSE)</f>
        <v>0</v>
      </c>
      <c r="G47" s="191">
        <f>VLOOKUP($A47,Zakázka!$A:$X,23,FALSE)</f>
        <v>0</v>
      </c>
      <c r="H47" s="191">
        <f>VLOOKUP($A47,Zakázka!$A:$X,24,FALSE)</f>
        <v>0</v>
      </c>
      <c r="I47" s="193"/>
      <c r="J47" s="193"/>
      <c r="K47" s="6"/>
      <c r="L47" s="9"/>
    </row>
    <row r="48" spans="1:12" ht="13.5" hidden="1" outlineLevel="5" x14ac:dyDescent="0.25">
      <c r="A48" s="189" t="s">
        <v>329</v>
      </c>
      <c r="B48" s="189"/>
      <c r="C48" s="189"/>
      <c r="D48" s="190" t="s">
        <v>330</v>
      </c>
      <c r="E48" s="191">
        <f>VLOOKUP($A48,Zakázka!$A:$X,15,FALSE)</f>
        <v>0</v>
      </c>
      <c r="F48" s="192">
        <f>VLOOKUP($A48,Zakázka!$A:$X,19,FALSE)</f>
        <v>0</v>
      </c>
      <c r="G48" s="191">
        <f>VLOOKUP($A48,Zakázka!$A:$X,23,FALSE)</f>
        <v>0</v>
      </c>
      <c r="H48" s="191">
        <f>VLOOKUP($A48,Zakázka!$A:$X,24,FALSE)</f>
        <v>0</v>
      </c>
      <c r="I48" s="193"/>
      <c r="J48" s="193"/>
      <c r="K48" s="6"/>
      <c r="L48" s="9"/>
    </row>
    <row r="49" spans="1:12" ht="13.5" hidden="1" outlineLevel="5" x14ac:dyDescent="0.25">
      <c r="A49" s="189" t="s">
        <v>331</v>
      </c>
      <c r="B49" s="189"/>
      <c r="C49" s="189"/>
      <c r="D49" s="190" t="s">
        <v>332</v>
      </c>
      <c r="E49" s="191">
        <f>VLOOKUP($A49,Zakázka!$A:$X,15,FALSE)</f>
        <v>0</v>
      </c>
      <c r="F49" s="192">
        <f>VLOOKUP($A49,Zakázka!$A:$X,19,FALSE)</f>
        <v>0</v>
      </c>
      <c r="G49" s="191">
        <f>VLOOKUP($A49,Zakázka!$A:$X,23,FALSE)</f>
        <v>0</v>
      </c>
      <c r="H49" s="191">
        <f>VLOOKUP($A49,Zakázka!$A:$X,24,FALSE)</f>
        <v>0</v>
      </c>
      <c r="I49" s="193"/>
      <c r="J49" s="193"/>
      <c r="K49" s="6"/>
      <c r="L49" s="9"/>
    </row>
    <row r="50" spans="1:12" ht="13.5" outlineLevel="3" collapsed="1" x14ac:dyDescent="0.25">
      <c r="A50" s="179" t="s">
        <v>333</v>
      </c>
      <c r="B50" s="179"/>
      <c r="C50" s="179"/>
      <c r="D50" s="180" t="s">
        <v>334</v>
      </c>
      <c r="E50" s="181">
        <f>VLOOKUP($A50,Zakázka!$A:$X,15,FALSE)</f>
        <v>0</v>
      </c>
      <c r="F50" s="182">
        <f>VLOOKUP($A50,Zakázka!$A:$X,19,FALSE)</f>
        <v>0</v>
      </c>
      <c r="G50" s="181">
        <f>VLOOKUP($A50,Zakázka!$A:$X,23,FALSE)</f>
        <v>0</v>
      </c>
      <c r="H50" s="181">
        <f>VLOOKUP($A50,Zakázka!$A:$X,24,FALSE)</f>
        <v>0</v>
      </c>
      <c r="I50" s="183"/>
      <c r="J50" s="183"/>
      <c r="K50" s="6"/>
      <c r="L50" s="9"/>
    </row>
    <row r="51" spans="1:12" ht="13.5" hidden="1" outlineLevel="4" x14ac:dyDescent="0.25">
      <c r="A51" s="184" t="s">
        <v>335</v>
      </c>
      <c r="B51" s="184"/>
      <c r="C51" s="184"/>
      <c r="D51" s="185" t="s">
        <v>336</v>
      </c>
      <c r="E51" s="186">
        <f>VLOOKUP($A51,Zakázka!$A:$X,15,FALSE)</f>
        <v>0</v>
      </c>
      <c r="F51" s="187">
        <f>VLOOKUP($A51,Zakázka!$A:$X,19,FALSE)</f>
        <v>0</v>
      </c>
      <c r="G51" s="186">
        <f>VLOOKUP($A51,Zakázka!$A:$X,23,FALSE)</f>
        <v>0</v>
      </c>
      <c r="H51" s="186">
        <f>VLOOKUP($A51,Zakázka!$A:$X,24,FALSE)</f>
        <v>0</v>
      </c>
      <c r="I51" s="188"/>
      <c r="J51" s="188"/>
      <c r="K51" s="6"/>
      <c r="L51" s="9"/>
    </row>
    <row r="52" spans="1:12" ht="13.5" hidden="1" outlineLevel="5" x14ac:dyDescent="0.25">
      <c r="A52" s="189" t="s">
        <v>337</v>
      </c>
      <c r="B52" s="189"/>
      <c r="C52" s="189"/>
      <c r="D52" s="190" t="s">
        <v>338</v>
      </c>
      <c r="E52" s="191">
        <f>VLOOKUP($A52,Zakázka!$A:$X,15,FALSE)</f>
        <v>0</v>
      </c>
      <c r="F52" s="192">
        <f>VLOOKUP($A52,Zakázka!$A:$X,19,FALSE)</f>
        <v>0</v>
      </c>
      <c r="G52" s="191">
        <f>VLOOKUP($A52,Zakázka!$A:$X,23,FALSE)</f>
        <v>0</v>
      </c>
      <c r="H52" s="191">
        <f>VLOOKUP($A52,Zakázka!$A:$X,24,FALSE)</f>
        <v>0</v>
      </c>
      <c r="I52" s="193"/>
      <c r="J52" s="193"/>
      <c r="K52" s="6"/>
      <c r="L52" s="9"/>
    </row>
    <row r="53" spans="1:12" ht="13.5" outlineLevel="3" collapsed="1" x14ac:dyDescent="0.25">
      <c r="A53" s="179" t="s">
        <v>339</v>
      </c>
      <c r="B53" s="179"/>
      <c r="C53" s="179"/>
      <c r="D53" s="180" t="s">
        <v>340</v>
      </c>
      <c r="E53" s="181">
        <f>VLOOKUP($A53,Zakázka!$A:$X,15,FALSE)</f>
        <v>0</v>
      </c>
      <c r="F53" s="182">
        <f>VLOOKUP($A53,Zakázka!$A:$X,19,FALSE)</f>
        <v>0</v>
      </c>
      <c r="G53" s="181">
        <f>VLOOKUP($A53,Zakázka!$A:$X,23,FALSE)</f>
        <v>0</v>
      </c>
      <c r="H53" s="181">
        <f>VLOOKUP($A53,Zakázka!$A:$X,24,FALSE)</f>
        <v>0</v>
      </c>
      <c r="I53" s="183"/>
      <c r="J53" s="183"/>
      <c r="K53" s="6"/>
      <c r="L53" s="9"/>
    </row>
    <row r="54" spans="1:12" ht="13.5" hidden="1" outlineLevel="4" x14ac:dyDescent="0.25">
      <c r="A54" s="184" t="s">
        <v>341</v>
      </c>
      <c r="B54" s="184"/>
      <c r="C54" s="184"/>
      <c r="D54" s="185" t="s">
        <v>342</v>
      </c>
      <c r="E54" s="186">
        <f>VLOOKUP($A54,Zakázka!$A:$X,15,FALSE)</f>
        <v>0</v>
      </c>
      <c r="F54" s="187">
        <f>VLOOKUP($A54,Zakázka!$A:$X,19,FALSE)</f>
        <v>0</v>
      </c>
      <c r="G54" s="186">
        <f>VLOOKUP($A54,Zakázka!$A:$X,23,FALSE)</f>
        <v>0</v>
      </c>
      <c r="H54" s="186">
        <f>VLOOKUP($A54,Zakázka!$A:$X,24,FALSE)</f>
        <v>0</v>
      </c>
      <c r="I54" s="188"/>
      <c r="J54" s="188"/>
      <c r="K54" s="6"/>
      <c r="L54" s="9"/>
    </row>
    <row r="55" spans="1:12" ht="13.5" hidden="1" outlineLevel="5" x14ac:dyDescent="0.25">
      <c r="A55" s="189" t="s">
        <v>343</v>
      </c>
      <c r="B55" s="189"/>
      <c r="C55" s="189"/>
      <c r="D55" s="190" t="s">
        <v>344</v>
      </c>
      <c r="E55" s="191">
        <f>VLOOKUP($A55,Zakázka!$A:$X,15,FALSE)</f>
        <v>0</v>
      </c>
      <c r="F55" s="192">
        <f>VLOOKUP($A55,Zakázka!$A:$X,19,FALSE)</f>
        <v>0</v>
      </c>
      <c r="G55" s="191">
        <f>VLOOKUP($A55,Zakázka!$A:$X,23,FALSE)</f>
        <v>0</v>
      </c>
      <c r="H55" s="191">
        <f>VLOOKUP($A55,Zakázka!$A:$X,24,FALSE)</f>
        <v>0</v>
      </c>
      <c r="I55" s="193"/>
      <c r="J55" s="193"/>
      <c r="K55" s="6"/>
      <c r="L55" s="9"/>
    </row>
    <row r="56" spans="1:12" ht="12.75" outlineLevel="2" x14ac:dyDescent="0.2">
      <c r="A56" s="174" t="s">
        <v>345</v>
      </c>
      <c r="B56" s="174"/>
      <c r="C56" s="174"/>
      <c r="D56" s="175" t="s">
        <v>346</v>
      </c>
      <c r="E56" s="176">
        <f>VLOOKUP($A56,Zakázka!$A:$X,15,FALSE)</f>
        <v>0</v>
      </c>
      <c r="F56" s="177">
        <f>VLOOKUP($A56,Zakázka!$A:$X,19,FALSE)</f>
        <v>0</v>
      </c>
      <c r="G56" s="176">
        <f>VLOOKUP($A56,Zakázka!$A:$X,23,FALSE)</f>
        <v>0</v>
      </c>
      <c r="H56" s="176">
        <f>VLOOKUP($A56,Zakázka!$A:$X,24,FALSE)</f>
        <v>0</v>
      </c>
      <c r="I56" s="178"/>
      <c r="J56" s="178"/>
      <c r="K56" s="6"/>
      <c r="L56" s="9"/>
    </row>
    <row r="57" spans="1:12" ht="13.5" outlineLevel="3" collapsed="1" x14ac:dyDescent="0.25">
      <c r="A57" s="179" t="s">
        <v>347</v>
      </c>
      <c r="B57" s="179"/>
      <c r="C57" s="179"/>
      <c r="D57" s="180" t="s">
        <v>348</v>
      </c>
      <c r="E57" s="181">
        <f>VLOOKUP($A57,Zakázka!$A:$X,15,FALSE)</f>
        <v>0</v>
      </c>
      <c r="F57" s="182">
        <f>VLOOKUP($A57,Zakázka!$A:$X,19,FALSE)</f>
        <v>0</v>
      </c>
      <c r="G57" s="181">
        <f>VLOOKUP($A57,Zakázka!$A:$X,23,FALSE)</f>
        <v>0</v>
      </c>
      <c r="H57" s="181">
        <f>VLOOKUP($A57,Zakázka!$A:$X,24,FALSE)</f>
        <v>0</v>
      </c>
      <c r="I57" s="183"/>
      <c r="J57" s="183"/>
      <c r="K57" s="6"/>
      <c r="L57" s="9"/>
    </row>
    <row r="58" spans="1:12" ht="13.5" hidden="1" outlineLevel="4" x14ac:dyDescent="0.25">
      <c r="A58" s="184" t="s">
        <v>349</v>
      </c>
      <c r="B58" s="184"/>
      <c r="C58" s="184"/>
      <c r="D58" s="185" t="s">
        <v>350</v>
      </c>
      <c r="E58" s="186">
        <f>VLOOKUP($A58,Zakázka!$A:$X,15,FALSE)</f>
        <v>0</v>
      </c>
      <c r="F58" s="187">
        <f>VLOOKUP($A58,Zakázka!$A:$X,19,FALSE)</f>
        <v>0</v>
      </c>
      <c r="G58" s="186">
        <f>VLOOKUP($A58,Zakázka!$A:$X,23,FALSE)</f>
        <v>0</v>
      </c>
      <c r="H58" s="186">
        <f>VLOOKUP($A58,Zakázka!$A:$X,24,FALSE)</f>
        <v>0</v>
      </c>
      <c r="I58" s="188"/>
      <c r="J58" s="188"/>
      <c r="K58" s="6"/>
      <c r="L58" s="9"/>
    </row>
    <row r="59" spans="1:12" ht="13.5" hidden="1" outlineLevel="5" x14ac:dyDescent="0.25">
      <c r="A59" s="189" t="s">
        <v>351</v>
      </c>
      <c r="B59" s="189"/>
      <c r="C59" s="189"/>
      <c r="D59" s="190" t="s">
        <v>352</v>
      </c>
      <c r="E59" s="191">
        <f>VLOOKUP($A59,Zakázka!$A:$X,15,FALSE)</f>
        <v>0</v>
      </c>
      <c r="F59" s="192">
        <f>VLOOKUP($A59,Zakázka!$A:$X,19,FALSE)</f>
        <v>0</v>
      </c>
      <c r="G59" s="191">
        <f>VLOOKUP($A59,Zakázka!$A:$X,23,FALSE)</f>
        <v>0</v>
      </c>
      <c r="H59" s="191">
        <f>VLOOKUP($A59,Zakázka!$A:$X,24,FALSE)</f>
        <v>0</v>
      </c>
      <c r="I59" s="193"/>
      <c r="J59" s="193"/>
      <c r="K59" s="6"/>
      <c r="L59" s="9"/>
    </row>
    <row r="60" spans="1:12" ht="13.5" outlineLevel="3" collapsed="1" x14ac:dyDescent="0.25">
      <c r="A60" s="179" t="s">
        <v>353</v>
      </c>
      <c r="B60" s="179"/>
      <c r="C60" s="179"/>
      <c r="D60" s="180" t="s">
        <v>354</v>
      </c>
      <c r="E60" s="181">
        <f>VLOOKUP($A60,Zakázka!$A:$X,15,FALSE)</f>
        <v>0</v>
      </c>
      <c r="F60" s="182">
        <f>VLOOKUP($A60,Zakázka!$A:$X,19,FALSE)</f>
        <v>0</v>
      </c>
      <c r="G60" s="181">
        <f>VLOOKUP($A60,Zakázka!$A:$X,23,FALSE)</f>
        <v>0</v>
      </c>
      <c r="H60" s="181">
        <f>VLOOKUP($A60,Zakázka!$A:$X,24,FALSE)</f>
        <v>0</v>
      </c>
      <c r="I60" s="183"/>
      <c r="J60" s="183"/>
      <c r="K60" s="6"/>
      <c r="L60" s="9"/>
    </row>
    <row r="61" spans="1:12" ht="13.5" hidden="1" outlineLevel="4" x14ac:dyDescent="0.25">
      <c r="A61" s="184" t="s">
        <v>355</v>
      </c>
      <c r="B61" s="184"/>
      <c r="C61" s="184"/>
      <c r="D61" s="185" t="s">
        <v>356</v>
      </c>
      <c r="E61" s="186">
        <f>VLOOKUP($A61,Zakázka!$A:$X,15,FALSE)</f>
        <v>0</v>
      </c>
      <c r="F61" s="187">
        <f>VLOOKUP($A61,Zakázka!$A:$X,19,FALSE)</f>
        <v>0</v>
      </c>
      <c r="G61" s="186">
        <f>VLOOKUP($A61,Zakázka!$A:$X,23,FALSE)</f>
        <v>0</v>
      </c>
      <c r="H61" s="186">
        <f>VLOOKUP($A61,Zakázka!$A:$X,24,FALSE)</f>
        <v>0</v>
      </c>
      <c r="I61" s="188"/>
      <c r="J61" s="188"/>
      <c r="K61" s="6"/>
      <c r="L61" s="9"/>
    </row>
    <row r="62" spans="1:12" ht="13.5" hidden="1" outlineLevel="5" x14ac:dyDescent="0.25">
      <c r="A62" s="189" t="s">
        <v>357</v>
      </c>
      <c r="B62" s="189"/>
      <c r="C62" s="189"/>
      <c r="D62" s="190" t="s">
        <v>358</v>
      </c>
      <c r="E62" s="191">
        <f>VLOOKUP($A62,Zakázka!$A:$X,15,FALSE)</f>
        <v>0</v>
      </c>
      <c r="F62" s="192">
        <f>VLOOKUP($A62,Zakázka!$A:$X,19,FALSE)</f>
        <v>0</v>
      </c>
      <c r="G62" s="191">
        <f>VLOOKUP($A62,Zakázka!$A:$X,23,FALSE)</f>
        <v>0</v>
      </c>
      <c r="H62" s="191">
        <f>VLOOKUP($A62,Zakázka!$A:$X,24,FALSE)</f>
        <v>0</v>
      </c>
      <c r="I62" s="193"/>
      <c r="J62" s="193"/>
      <c r="K62" s="6"/>
      <c r="L62" s="9"/>
    </row>
    <row r="63" spans="1:12" ht="13.5" outlineLevel="3" collapsed="1" x14ac:dyDescent="0.25">
      <c r="A63" s="179" t="s">
        <v>359</v>
      </c>
      <c r="B63" s="179"/>
      <c r="C63" s="179"/>
      <c r="D63" s="180" t="s">
        <v>360</v>
      </c>
      <c r="E63" s="181">
        <f>VLOOKUP($A63,Zakázka!$A:$X,15,FALSE)</f>
        <v>0</v>
      </c>
      <c r="F63" s="182">
        <f>VLOOKUP($A63,Zakázka!$A:$X,19,FALSE)</f>
        <v>0</v>
      </c>
      <c r="G63" s="181">
        <f>VLOOKUP($A63,Zakázka!$A:$X,23,FALSE)</f>
        <v>0</v>
      </c>
      <c r="H63" s="181">
        <f>VLOOKUP($A63,Zakázka!$A:$X,24,FALSE)</f>
        <v>0</v>
      </c>
      <c r="I63" s="183"/>
      <c r="J63" s="183"/>
      <c r="K63" s="6"/>
      <c r="L63" s="9"/>
    </row>
    <row r="64" spans="1:12" ht="13.5" hidden="1" outlineLevel="4" x14ac:dyDescent="0.25">
      <c r="A64" s="184" t="s">
        <v>361</v>
      </c>
      <c r="B64" s="184"/>
      <c r="C64" s="184"/>
      <c r="D64" s="185" t="s">
        <v>362</v>
      </c>
      <c r="E64" s="186">
        <f>VLOOKUP($A64,Zakázka!$A:$X,15,FALSE)</f>
        <v>0</v>
      </c>
      <c r="F64" s="187">
        <f>VLOOKUP($A64,Zakázka!$A:$X,19,FALSE)</f>
        <v>0</v>
      </c>
      <c r="G64" s="186">
        <f>VLOOKUP($A64,Zakázka!$A:$X,23,FALSE)</f>
        <v>0</v>
      </c>
      <c r="H64" s="186">
        <f>VLOOKUP($A64,Zakázka!$A:$X,24,FALSE)</f>
        <v>0</v>
      </c>
      <c r="I64" s="188"/>
      <c r="J64" s="188"/>
      <c r="K64" s="6"/>
      <c r="L64" s="9"/>
    </row>
    <row r="65" spans="1:12" ht="13.5" hidden="1" outlineLevel="5" x14ac:dyDescent="0.25">
      <c r="A65" s="189" t="s">
        <v>363</v>
      </c>
      <c r="B65" s="189"/>
      <c r="C65" s="189"/>
      <c r="D65" s="190" t="s">
        <v>364</v>
      </c>
      <c r="E65" s="191">
        <f>VLOOKUP($A65,Zakázka!$A:$X,15,FALSE)</f>
        <v>0</v>
      </c>
      <c r="F65" s="192">
        <f>VLOOKUP($A65,Zakázka!$A:$X,19,FALSE)</f>
        <v>0</v>
      </c>
      <c r="G65" s="191">
        <f>VLOOKUP($A65,Zakázka!$A:$X,23,FALSE)</f>
        <v>0</v>
      </c>
      <c r="H65" s="191">
        <f>VLOOKUP($A65,Zakázka!$A:$X,24,FALSE)</f>
        <v>0</v>
      </c>
      <c r="I65" s="193"/>
      <c r="J65" s="193"/>
      <c r="K65" s="6"/>
      <c r="L65" s="9"/>
    </row>
    <row r="66" spans="1:12" ht="13.5" outlineLevel="3" collapsed="1" x14ac:dyDescent="0.25">
      <c r="A66" s="179" t="s">
        <v>365</v>
      </c>
      <c r="B66" s="179"/>
      <c r="C66" s="179"/>
      <c r="D66" s="180" t="s">
        <v>366</v>
      </c>
      <c r="E66" s="181">
        <f>VLOOKUP($A66,Zakázka!$A:$X,15,FALSE)</f>
        <v>0</v>
      </c>
      <c r="F66" s="182">
        <f>VLOOKUP($A66,Zakázka!$A:$X,19,FALSE)</f>
        <v>0</v>
      </c>
      <c r="G66" s="181">
        <f>VLOOKUP($A66,Zakázka!$A:$X,23,FALSE)</f>
        <v>0</v>
      </c>
      <c r="H66" s="181">
        <f>VLOOKUP($A66,Zakázka!$A:$X,24,FALSE)</f>
        <v>0</v>
      </c>
      <c r="I66" s="183"/>
      <c r="J66" s="183"/>
      <c r="K66" s="6"/>
      <c r="L66" s="9"/>
    </row>
    <row r="67" spans="1:12" ht="13.5" hidden="1" outlineLevel="4" x14ac:dyDescent="0.25">
      <c r="A67" s="184" t="s">
        <v>367</v>
      </c>
      <c r="B67" s="184"/>
      <c r="C67" s="184"/>
      <c r="D67" s="185" t="s">
        <v>368</v>
      </c>
      <c r="E67" s="186">
        <f>VLOOKUP($A67,Zakázka!$A:$X,15,FALSE)</f>
        <v>0</v>
      </c>
      <c r="F67" s="187">
        <f>VLOOKUP($A67,Zakázka!$A:$X,19,FALSE)</f>
        <v>0</v>
      </c>
      <c r="G67" s="186">
        <f>VLOOKUP($A67,Zakázka!$A:$X,23,FALSE)</f>
        <v>0</v>
      </c>
      <c r="H67" s="186">
        <f>VLOOKUP($A67,Zakázka!$A:$X,24,FALSE)</f>
        <v>0</v>
      </c>
      <c r="I67" s="188"/>
      <c r="J67" s="188"/>
      <c r="K67" s="6"/>
      <c r="L67" s="9"/>
    </row>
    <row r="68" spans="1:12" ht="13.5" hidden="1" outlineLevel="5" x14ac:dyDescent="0.25">
      <c r="A68" s="189" t="s">
        <v>369</v>
      </c>
      <c r="B68" s="189"/>
      <c r="C68" s="189"/>
      <c r="D68" s="190" t="s">
        <v>370</v>
      </c>
      <c r="E68" s="191">
        <f>VLOOKUP($A68,Zakázka!$A:$X,15,FALSE)</f>
        <v>0</v>
      </c>
      <c r="F68" s="192">
        <f>VLOOKUP($A68,Zakázka!$A:$X,19,FALSE)</f>
        <v>0</v>
      </c>
      <c r="G68" s="191">
        <f>VLOOKUP($A68,Zakázka!$A:$X,23,FALSE)</f>
        <v>0</v>
      </c>
      <c r="H68" s="191">
        <f>VLOOKUP($A68,Zakázka!$A:$X,24,FALSE)</f>
        <v>0</v>
      </c>
      <c r="I68" s="193"/>
      <c r="J68" s="193"/>
      <c r="K68" s="6"/>
      <c r="L68" s="9"/>
    </row>
    <row r="69" spans="1:12" ht="13.5" outlineLevel="3" collapsed="1" x14ac:dyDescent="0.25">
      <c r="A69" s="179" t="s">
        <v>371</v>
      </c>
      <c r="B69" s="179"/>
      <c r="C69" s="179"/>
      <c r="D69" s="180" t="s">
        <v>372</v>
      </c>
      <c r="E69" s="181">
        <f>VLOOKUP($A69,Zakázka!$A:$X,15,FALSE)</f>
        <v>0</v>
      </c>
      <c r="F69" s="182">
        <f>VLOOKUP($A69,Zakázka!$A:$X,19,FALSE)</f>
        <v>0</v>
      </c>
      <c r="G69" s="181">
        <f>VLOOKUP($A69,Zakázka!$A:$X,23,FALSE)</f>
        <v>0</v>
      </c>
      <c r="H69" s="181">
        <f>VLOOKUP($A69,Zakázka!$A:$X,24,FALSE)</f>
        <v>0</v>
      </c>
      <c r="I69" s="183"/>
      <c r="J69" s="183"/>
      <c r="K69" s="6"/>
      <c r="L69" s="9"/>
    </row>
    <row r="70" spans="1:12" ht="13.5" hidden="1" outlineLevel="4" x14ac:dyDescent="0.25">
      <c r="A70" s="184" t="s">
        <v>373</v>
      </c>
      <c r="B70" s="184"/>
      <c r="C70" s="184"/>
      <c r="D70" s="185" t="s">
        <v>374</v>
      </c>
      <c r="E70" s="186">
        <f>VLOOKUP($A70,Zakázka!$A:$X,15,FALSE)</f>
        <v>0</v>
      </c>
      <c r="F70" s="187">
        <f>VLOOKUP($A70,Zakázka!$A:$X,19,FALSE)</f>
        <v>0</v>
      </c>
      <c r="G70" s="186">
        <f>VLOOKUP($A70,Zakázka!$A:$X,23,FALSE)</f>
        <v>0</v>
      </c>
      <c r="H70" s="186">
        <f>VLOOKUP($A70,Zakázka!$A:$X,24,FALSE)</f>
        <v>0</v>
      </c>
      <c r="I70" s="188"/>
      <c r="J70" s="188"/>
      <c r="K70" s="6"/>
      <c r="L70" s="9"/>
    </row>
    <row r="71" spans="1:12" ht="13.5" hidden="1" outlineLevel="5" x14ac:dyDescent="0.25">
      <c r="A71" s="189" t="s">
        <v>375</v>
      </c>
      <c r="B71" s="189"/>
      <c r="C71" s="189"/>
      <c r="D71" s="190" t="s">
        <v>376</v>
      </c>
      <c r="E71" s="191">
        <f>VLOOKUP($A71,Zakázka!$A:$X,15,FALSE)</f>
        <v>0</v>
      </c>
      <c r="F71" s="192">
        <f>VLOOKUP($A71,Zakázka!$A:$X,19,FALSE)</f>
        <v>0</v>
      </c>
      <c r="G71" s="191">
        <f>VLOOKUP($A71,Zakázka!$A:$X,23,FALSE)</f>
        <v>0</v>
      </c>
      <c r="H71" s="191">
        <f>VLOOKUP($A71,Zakázka!$A:$X,24,FALSE)</f>
        <v>0</v>
      </c>
      <c r="I71" s="193"/>
      <c r="J71" s="193"/>
      <c r="K71" s="6"/>
      <c r="L71" s="9"/>
    </row>
    <row r="72" spans="1:12" ht="13.5" outlineLevel="3" collapsed="1" x14ac:dyDescent="0.25">
      <c r="A72" s="179" t="s">
        <v>377</v>
      </c>
      <c r="B72" s="179"/>
      <c r="C72" s="179"/>
      <c r="D72" s="180" t="s">
        <v>378</v>
      </c>
      <c r="E72" s="181">
        <f>VLOOKUP($A72,Zakázka!$A:$X,15,FALSE)</f>
        <v>0</v>
      </c>
      <c r="F72" s="182">
        <f>VLOOKUP($A72,Zakázka!$A:$X,19,FALSE)</f>
        <v>0</v>
      </c>
      <c r="G72" s="181">
        <f>VLOOKUP($A72,Zakázka!$A:$X,23,FALSE)</f>
        <v>0</v>
      </c>
      <c r="H72" s="181">
        <f>VLOOKUP($A72,Zakázka!$A:$X,24,FALSE)</f>
        <v>0</v>
      </c>
      <c r="I72" s="183"/>
      <c r="J72" s="183"/>
      <c r="K72" s="6"/>
      <c r="L72" s="9"/>
    </row>
    <row r="73" spans="1:12" ht="13.5" hidden="1" outlineLevel="4" x14ac:dyDescent="0.25">
      <c r="A73" s="184" t="s">
        <v>379</v>
      </c>
      <c r="B73" s="184"/>
      <c r="C73" s="184"/>
      <c r="D73" s="185" t="s">
        <v>380</v>
      </c>
      <c r="E73" s="186">
        <f>VLOOKUP($A73,Zakázka!$A:$X,15,FALSE)</f>
        <v>0</v>
      </c>
      <c r="F73" s="187">
        <f>VLOOKUP($A73,Zakázka!$A:$X,19,FALSE)</f>
        <v>0</v>
      </c>
      <c r="G73" s="186">
        <f>VLOOKUP($A73,Zakázka!$A:$X,23,FALSE)</f>
        <v>0</v>
      </c>
      <c r="H73" s="186">
        <f>VLOOKUP($A73,Zakázka!$A:$X,24,FALSE)</f>
        <v>0</v>
      </c>
      <c r="I73" s="188"/>
      <c r="J73" s="188"/>
      <c r="K73" s="6"/>
      <c r="L73" s="9"/>
    </row>
    <row r="74" spans="1:12" ht="13.5" hidden="1" outlineLevel="5" x14ac:dyDescent="0.25">
      <c r="A74" s="189" t="s">
        <v>381</v>
      </c>
      <c r="B74" s="189"/>
      <c r="C74" s="189"/>
      <c r="D74" s="190" t="s">
        <v>382</v>
      </c>
      <c r="E74" s="191">
        <f>VLOOKUP($A74,Zakázka!$A:$X,15,FALSE)</f>
        <v>0</v>
      </c>
      <c r="F74" s="192">
        <f>VLOOKUP($A74,Zakázka!$A:$X,19,FALSE)</f>
        <v>0</v>
      </c>
      <c r="G74" s="191">
        <f>VLOOKUP($A74,Zakázka!$A:$X,23,FALSE)</f>
        <v>0</v>
      </c>
      <c r="H74" s="191">
        <f>VLOOKUP($A74,Zakázka!$A:$X,24,FALSE)</f>
        <v>0</v>
      </c>
      <c r="I74" s="193"/>
      <c r="J74" s="193"/>
      <c r="K74" s="6"/>
      <c r="L74" s="9"/>
    </row>
    <row r="75" spans="1:12" ht="13.5" outlineLevel="3" collapsed="1" x14ac:dyDescent="0.25">
      <c r="A75" s="179" t="s">
        <v>383</v>
      </c>
      <c r="B75" s="179"/>
      <c r="C75" s="179"/>
      <c r="D75" s="180" t="s">
        <v>384</v>
      </c>
      <c r="E75" s="181">
        <f>VLOOKUP($A75,Zakázka!$A:$X,15,FALSE)</f>
        <v>0</v>
      </c>
      <c r="F75" s="182">
        <f>VLOOKUP($A75,Zakázka!$A:$X,19,FALSE)</f>
        <v>0</v>
      </c>
      <c r="G75" s="181">
        <f>VLOOKUP($A75,Zakázka!$A:$X,23,FALSE)</f>
        <v>0</v>
      </c>
      <c r="H75" s="181">
        <f>VLOOKUP($A75,Zakázka!$A:$X,24,FALSE)</f>
        <v>0</v>
      </c>
      <c r="I75" s="183"/>
      <c r="J75" s="183"/>
      <c r="K75" s="6"/>
      <c r="L75" s="9"/>
    </row>
    <row r="76" spans="1:12" ht="13.5" hidden="1" outlineLevel="4" x14ac:dyDescent="0.25">
      <c r="A76" s="184" t="s">
        <v>385</v>
      </c>
      <c r="B76" s="184"/>
      <c r="C76" s="184"/>
      <c r="D76" s="185" t="s">
        <v>386</v>
      </c>
      <c r="E76" s="186">
        <f>VLOOKUP($A76,Zakázka!$A:$X,15,FALSE)</f>
        <v>0</v>
      </c>
      <c r="F76" s="187">
        <f>VLOOKUP($A76,Zakázka!$A:$X,19,FALSE)</f>
        <v>0</v>
      </c>
      <c r="G76" s="186">
        <f>VLOOKUP($A76,Zakázka!$A:$X,23,FALSE)</f>
        <v>0</v>
      </c>
      <c r="H76" s="186">
        <f>VLOOKUP($A76,Zakázka!$A:$X,24,FALSE)</f>
        <v>0</v>
      </c>
      <c r="I76" s="188"/>
      <c r="J76" s="188"/>
      <c r="K76" s="6"/>
      <c r="L76" s="9"/>
    </row>
    <row r="77" spans="1:12" ht="13.5" hidden="1" outlineLevel="5" x14ac:dyDescent="0.25">
      <c r="A77" s="189" t="s">
        <v>387</v>
      </c>
      <c r="B77" s="189"/>
      <c r="C77" s="189"/>
      <c r="D77" s="190" t="s">
        <v>388</v>
      </c>
      <c r="E77" s="191">
        <f>VLOOKUP($A77,Zakázka!$A:$X,15,FALSE)</f>
        <v>0</v>
      </c>
      <c r="F77" s="192">
        <f>VLOOKUP($A77,Zakázka!$A:$X,19,FALSE)</f>
        <v>0</v>
      </c>
      <c r="G77" s="191">
        <f>VLOOKUP($A77,Zakázka!$A:$X,23,FALSE)</f>
        <v>0</v>
      </c>
      <c r="H77" s="191">
        <f>VLOOKUP($A77,Zakázka!$A:$X,24,FALSE)</f>
        <v>0</v>
      </c>
      <c r="I77" s="193"/>
      <c r="J77" s="193"/>
      <c r="K77" s="6"/>
      <c r="L77" s="9"/>
    </row>
    <row r="78" spans="1:12" ht="13.5" outlineLevel="3" collapsed="1" x14ac:dyDescent="0.25">
      <c r="A78" s="179" t="s">
        <v>389</v>
      </c>
      <c r="B78" s="179"/>
      <c r="C78" s="179"/>
      <c r="D78" s="180" t="s">
        <v>390</v>
      </c>
      <c r="E78" s="181">
        <f>VLOOKUP($A78,Zakázka!$A:$X,15,FALSE)</f>
        <v>0</v>
      </c>
      <c r="F78" s="182">
        <f>VLOOKUP($A78,Zakázka!$A:$X,19,FALSE)</f>
        <v>0</v>
      </c>
      <c r="G78" s="181">
        <f>VLOOKUP($A78,Zakázka!$A:$X,23,FALSE)</f>
        <v>0</v>
      </c>
      <c r="H78" s="181">
        <f>VLOOKUP($A78,Zakázka!$A:$X,24,FALSE)</f>
        <v>0</v>
      </c>
      <c r="I78" s="183"/>
      <c r="J78" s="183"/>
      <c r="K78" s="6"/>
      <c r="L78" s="9"/>
    </row>
    <row r="79" spans="1:12" ht="13.5" hidden="1" outlineLevel="4" x14ac:dyDescent="0.25">
      <c r="A79" s="184" t="s">
        <v>391</v>
      </c>
      <c r="B79" s="184"/>
      <c r="C79" s="184"/>
      <c r="D79" s="185" t="s">
        <v>392</v>
      </c>
      <c r="E79" s="186">
        <f>VLOOKUP($A79,Zakázka!$A:$X,15,FALSE)</f>
        <v>0</v>
      </c>
      <c r="F79" s="187">
        <f>VLOOKUP($A79,Zakázka!$A:$X,19,FALSE)</f>
        <v>0</v>
      </c>
      <c r="G79" s="186">
        <f>VLOOKUP($A79,Zakázka!$A:$X,23,FALSE)</f>
        <v>0</v>
      </c>
      <c r="H79" s="186">
        <f>VLOOKUP($A79,Zakázka!$A:$X,24,FALSE)</f>
        <v>0</v>
      </c>
      <c r="I79" s="188"/>
      <c r="J79" s="188"/>
      <c r="K79" s="6"/>
      <c r="L79" s="9"/>
    </row>
    <row r="80" spans="1:12" ht="13.5" hidden="1" outlineLevel="5" x14ac:dyDescent="0.25">
      <c r="A80" s="189" t="s">
        <v>393</v>
      </c>
      <c r="B80" s="189"/>
      <c r="C80" s="189"/>
      <c r="D80" s="190" t="s">
        <v>394</v>
      </c>
      <c r="E80" s="191">
        <f>VLOOKUP($A80,Zakázka!$A:$X,15,FALSE)</f>
        <v>0</v>
      </c>
      <c r="F80" s="192">
        <f>VLOOKUP($A80,Zakázka!$A:$X,19,FALSE)</f>
        <v>0</v>
      </c>
      <c r="G80" s="191">
        <f>VLOOKUP($A80,Zakázka!$A:$X,23,FALSE)</f>
        <v>0</v>
      </c>
      <c r="H80" s="191">
        <f>VLOOKUP($A80,Zakázka!$A:$X,24,FALSE)</f>
        <v>0</v>
      </c>
      <c r="I80" s="193"/>
      <c r="J80" s="193"/>
      <c r="K80" s="6"/>
      <c r="L80" s="9"/>
    </row>
    <row r="81" spans="1:12" ht="13.5" outlineLevel="3" collapsed="1" x14ac:dyDescent="0.25">
      <c r="A81" s="179" t="s">
        <v>395</v>
      </c>
      <c r="B81" s="179"/>
      <c r="C81" s="179"/>
      <c r="D81" s="180" t="s">
        <v>396</v>
      </c>
      <c r="E81" s="181">
        <f>VLOOKUP($A81,Zakázka!$A:$X,15,FALSE)</f>
        <v>0</v>
      </c>
      <c r="F81" s="182">
        <f>VLOOKUP($A81,Zakázka!$A:$X,19,FALSE)</f>
        <v>0</v>
      </c>
      <c r="G81" s="181">
        <f>VLOOKUP($A81,Zakázka!$A:$X,23,FALSE)</f>
        <v>0</v>
      </c>
      <c r="H81" s="181">
        <f>VLOOKUP($A81,Zakázka!$A:$X,24,FALSE)</f>
        <v>0</v>
      </c>
      <c r="I81" s="183"/>
      <c r="J81" s="183"/>
      <c r="K81" s="6"/>
      <c r="L81" s="9"/>
    </row>
    <row r="82" spans="1:12" ht="13.5" hidden="1" outlineLevel="4" x14ac:dyDescent="0.25">
      <c r="A82" s="184" t="s">
        <v>397</v>
      </c>
      <c r="B82" s="184"/>
      <c r="C82" s="184"/>
      <c r="D82" s="185" t="s">
        <v>398</v>
      </c>
      <c r="E82" s="186">
        <f>VLOOKUP($A82,Zakázka!$A:$X,15,FALSE)</f>
        <v>0</v>
      </c>
      <c r="F82" s="187">
        <f>VLOOKUP($A82,Zakázka!$A:$X,19,FALSE)</f>
        <v>0</v>
      </c>
      <c r="G82" s="186">
        <f>VLOOKUP($A82,Zakázka!$A:$X,23,FALSE)</f>
        <v>0</v>
      </c>
      <c r="H82" s="186">
        <f>VLOOKUP($A82,Zakázka!$A:$X,24,FALSE)</f>
        <v>0</v>
      </c>
      <c r="I82" s="188"/>
      <c r="J82" s="188"/>
      <c r="K82" s="6"/>
      <c r="L82" s="9"/>
    </row>
    <row r="83" spans="1:12" ht="13.5" hidden="1" outlineLevel="5" x14ac:dyDescent="0.25">
      <c r="A83" s="189" t="s">
        <v>399</v>
      </c>
      <c r="B83" s="189"/>
      <c r="C83" s="189"/>
      <c r="D83" s="190" t="s">
        <v>400</v>
      </c>
      <c r="E83" s="191">
        <f>VLOOKUP($A83,Zakázka!$A:$X,15,FALSE)</f>
        <v>0</v>
      </c>
      <c r="F83" s="192">
        <f>VLOOKUP($A83,Zakázka!$A:$X,19,FALSE)</f>
        <v>0</v>
      </c>
      <c r="G83" s="191">
        <f>VLOOKUP($A83,Zakázka!$A:$X,23,FALSE)</f>
        <v>0</v>
      </c>
      <c r="H83" s="191">
        <f>VLOOKUP($A83,Zakázka!$A:$X,24,FALSE)</f>
        <v>0</v>
      </c>
      <c r="I83" s="193"/>
      <c r="J83" s="193"/>
      <c r="K83" s="6"/>
      <c r="L83" s="9"/>
    </row>
    <row r="84" spans="1:12" ht="12.75" outlineLevel="2" x14ac:dyDescent="0.2">
      <c r="A84" s="174" t="s">
        <v>401</v>
      </c>
      <c r="B84" s="174"/>
      <c r="C84" s="174"/>
      <c r="D84" s="175" t="s">
        <v>402</v>
      </c>
      <c r="E84" s="176">
        <f>VLOOKUP($A84,Zakázka!$A:$X,15,FALSE)</f>
        <v>0</v>
      </c>
      <c r="F84" s="177">
        <f>VLOOKUP($A84,Zakázka!$A:$X,19,FALSE)</f>
        <v>0.20924570000000003</v>
      </c>
      <c r="G84" s="176">
        <f>VLOOKUP($A84,Zakázka!$A:$X,23,FALSE)</f>
        <v>0</v>
      </c>
      <c r="H84" s="176">
        <f>VLOOKUP($A84,Zakázka!$A:$X,24,FALSE)</f>
        <v>0</v>
      </c>
      <c r="I84" s="178"/>
      <c r="J84" s="178"/>
      <c r="K84" s="6"/>
      <c r="L84" s="9"/>
    </row>
    <row r="85" spans="1:12" ht="13.5" outlineLevel="3" collapsed="1" x14ac:dyDescent="0.25">
      <c r="A85" s="179" t="s">
        <v>403</v>
      </c>
      <c r="B85" s="179"/>
      <c r="C85" s="179"/>
      <c r="D85" s="180" t="s">
        <v>404</v>
      </c>
      <c r="E85" s="181">
        <f>VLOOKUP($A85,Zakázka!$A:$X,15,FALSE)</f>
        <v>0</v>
      </c>
      <c r="F85" s="182">
        <f>VLOOKUP($A85,Zakázka!$A:$X,19,FALSE)</f>
        <v>0.20924570000000003</v>
      </c>
      <c r="G85" s="181">
        <f>VLOOKUP($A85,Zakázka!$A:$X,23,FALSE)</f>
        <v>0</v>
      </c>
      <c r="H85" s="181">
        <f>VLOOKUP($A85,Zakázka!$A:$X,24,FALSE)</f>
        <v>0</v>
      </c>
      <c r="I85" s="183"/>
      <c r="J85" s="183"/>
      <c r="K85" s="6"/>
      <c r="L85" s="9"/>
    </row>
    <row r="86" spans="1:12" ht="13.5" hidden="1" outlineLevel="4" x14ac:dyDescent="0.25">
      <c r="A86" s="184" t="s">
        <v>405</v>
      </c>
      <c r="B86" s="184"/>
      <c r="C86" s="184"/>
      <c r="D86" s="185" t="s">
        <v>292</v>
      </c>
      <c r="E86" s="186">
        <f>VLOOKUP($A86,Zakázka!$A:$X,15,FALSE)</f>
        <v>0</v>
      </c>
      <c r="F86" s="187">
        <f>VLOOKUP($A86,Zakázka!$A:$X,19,FALSE)</f>
        <v>0</v>
      </c>
      <c r="G86" s="186">
        <f>VLOOKUP($A86,Zakázka!$A:$X,23,FALSE)</f>
        <v>0</v>
      </c>
      <c r="H86" s="186">
        <f>VLOOKUP($A86,Zakázka!$A:$X,24,FALSE)</f>
        <v>0</v>
      </c>
      <c r="I86" s="188"/>
      <c r="J86" s="188"/>
      <c r="K86" s="6"/>
      <c r="L86" s="9"/>
    </row>
    <row r="87" spans="1:12" ht="13.5" hidden="1" outlineLevel="5" x14ac:dyDescent="0.25">
      <c r="A87" s="189" t="s">
        <v>406</v>
      </c>
      <c r="B87" s="189"/>
      <c r="C87" s="189"/>
      <c r="D87" s="190" t="s">
        <v>294</v>
      </c>
      <c r="E87" s="191">
        <f>VLOOKUP($A87,Zakázka!$A:$X,15,FALSE)</f>
        <v>0</v>
      </c>
      <c r="F87" s="192">
        <f>VLOOKUP($A87,Zakázka!$A:$X,19,FALSE)</f>
        <v>0</v>
      </c>
      <c r="G87" s="191">
        <f>VLOOKUP($A87,Zakázka!$A:$X,23,FALSE)</f>
        <v>0</v>
      </c>
      <c r="H87" s="191">
        <f>VLOOKUP($A87,Zakázka!$A:$X,24,FALSE)</f>
        <v>0</v>
      </c>
      <c r="I87" s="193"/>
      <c r="J87" s="193"/>
      <c r="K87" s="6"/>
      <c r="L87" s="9"/>
    </row>
    <row r="88" spans="1:12" ht="13.5" hidden="1" outlineLevel="4" x14ac:dyDescent="0.25">
      <c r="A88" s="184" t="s">
        <v>407</v>
      </c>
      <c r="B88" s="184"/>
      <c r="C88" s="184"/>
      <c r="D88" s="185" t="s">
        <v>256</v>
      </c>
      <c r="E88" s="186">
        <f>VLOOKUP($A88,Zakázka!$A:$X,15,FALSE)</f>
        <v>0</v>
      </c>
      <c r="F88" s="187">
        <f>VLOOKUP($A88,Zakázka!$A:$X,19,FALSE)</f>
        <v>0.20924570000000003</v>
      </c>
      <c r="G88" s="186">
        <f>VLOOKUP($A88,Zakázka!$A:$X,23,FALSE)</f>
        <v>0</v>
      </c>
      <c r="H88" s="186">
        <f>VLOOKUP($A88,Zakázka!$A:$X,24,FALSE)</f>
        <v>0</v>
      </c>
      <c r="I88" s="188"/>
      <c r="J88" s="188"/>
      <c r="K88" s="6"/>
      <c r="L88" s="9"/>
    </row>
    <row r="89" spans="1:12" ht="13.5" hidden="1" outlineLevel="5" x14ac:dyDescent="0.25">
      <c r="A89" s="189" t="s">
        <v>408</v>
      </c>
      <c r="B89" s="189"/>
      <c r="C89" s="189"/>
      <c r="D89" s="190" t="s">
        <v>409</v>
      </c>
      <c r="E89" s="191">
        <f>VLOOKUP($A89,Zakázka!$A:$X,15,FALSE)</f>
        <v>0</v>
      </c>
      <c r="F89" s="192">
        <f>VLOOKUP($A89,Zakázka!$A:$X,19,FALSE)</f>
        <v>0.1600473</v>
      </c>
      <c r="G89" s="191">
        <f>VLOOKUP($A89,Zakázka!$A:$X,23,FALSE)</f>
        <v>0</v>
      </c>
      <c r="H89" s="191">
        <f>VLOOKUP($A89,Zakázka!$A:$X,24,FALSE)</f>
        <v>0</v>
      </c>
      <c r="I89" s="193"/>
      <c r="J89" s="193"/>
      <c r="K89" s="6"/>
      <c r="L89" s="9"/>
    </row>
    <row r="90" spans="1:12" ht="13.5" hidden="1" outlineLevel="5" x14ac:dyDescent="0.25">
      <c r="A90" s="189" t="s">
        <v>410</v>
      </c>
      <c r="B90" s="189"/>
      <c r="C90" s="189"/>
      <c r="D90" s="190" t="s">
        <v>411</v>
      </c>
      <c r="E90" s="191">
        <f>VLOOKUP($A90,Zakázka!$A:$X,15,FALSE)</f>
        <v>0</v>
      </c>
      <c r="F90" s="192">
        <f>VLOOKUP($A90,Zakázka!$A:$X,19,FALSE)</f>
        <v>4.9198400000000017E-2</v>
      </c>
      <c r="G90" s="191">
        <f>VLOOKUP($A90,Zakázka!$A:$X,23,FALSE)</f>
        <v>0</v>
      </c>
      <c r="H90" s="191">
        <f>VLOOKUP($A90,Zakázka!$A:$X,24,FALSE)</f>
        <v>0</v>
      </c>
      <c r="I90" s="193"/>
      <c r="J90" s="193"/>
      <c r="K90" s="6"/>
      <c r="L90" s="9"/>
    </row>
    <row r="91" spans="1:12" ht="14.25" outlineLevel="1" x14ac:dyDescent="0.2">
      <c r="A91" s="169" t="s">
        <v>412</v>
      </c>
      <c r="B91" s="169"/>
      <c r="C91" s="169"/>
      <c r="D91" s="170" t="s">
        <v>413</v>
      </c>
      <c r="E91" s="171">
        <f>VLOOKUP($A91,Zakázka!$A:$X,15,FALSE)</f>
        <v>0</v>
      </c>
      <c r="F91" s="172">
        <f>VLOOKUP($A91,Zakázka!$A:$X,19,FALSE)</f>
        <v>0</v>
      </c>
      <c r="G91" s="171">
        <f>VLOOKUP($A91,Zakázka!$A:$X,23,FALSE)</f>
        <v>0</v>
      </c>
      <c r="H91" s="171">
        <f>VLOOKUP($A91,Zakázka!$A:$X,24,FALSE)</f>
        <v>0</v>
      </c>
      <c r="I91" s="173"/>
      <c r="J91" s="173"/>
      <c r="K91" s="6"/>
      <c r="L91" s="9"/>
    </row>
    <row r="92" spans="1:12" ht="12.75" outlineLevel="2" x14ac:dyDescent="0.2">
      <c r="A92" s="174" t="s">
        <v>414</v>
      </c>
      <c r="B92" s="174"/>
      <c r="C92" s="174"/>
      <c r="D92" s="175" t="s">
        <v>415</v>
      </c>
      <c r="E92" s="176">
        <f>VLOOKUP($A92,Zakázka!$A:$X,15,FALSE)</f>
        <v>0</v>
      </c>
      <c r="F92" s="177">
        <f>VLOOKUP($A92,Zakázka!$A:$X,19,FALSE)</f>
        <v>0</v>
      </c>
      <c r="G92" s="176">
        <f>VLOOKUP($A92,Zakázka!$A:$X,23,FALSE)</f>
        <v>0</v>
      </c>
      <c r="H92" s="176">
        <f>VLOOKUP($A92,Zakázka!$A:$X,24,FALSE)</f>
        <v>0</v>
      </c>
      <c r="I92" s="178"/>
      <c r="J92" s="178"/>
      <c r="K92" s="6"/>
      <c r="L92" s="9"/>
    </row>
    <row r="93" spans="1:12" ht="13.5" outlineLevel="3" collapsed="1" x14ac:dyDescent="0.25">
      <c r="A93" s="179" t="s">
        <v>416</v>
      </c>
      <c r="B93" s="179"/>
      <c r="C93" s="179"/>
      <c r="D93" s="180" t="s">
        <v>417</v>
      </c>
      <c r="E93" s="181">
        <f>VLOOKUP($A93,Zakázka!$A:$X,15,FALSE)</f>
        <v>0</v>
      </c>
      <c r="F93" s="182">
        <f>VLOOKUP($A93,Zakázka!$A:$X,19,FALSE)</f>
        <v>0</v>
      </c>
      <c r="G93" s="181">
        <f>VLOOKUP($A93,Zakázka!$A:$X,23,FALSE)</f>
        <v>0</v>
      </c>
      <c r="H93" s="181">
        <f>VLOOKUP($A93,Zakázka!$A:$X,24,FALSE)</f>
        <v>0</v>
      </c>
      <c r="I93" s="183"/>
      <c r="J93" s="183"/>
      <c r="K93" s="6"/>
      <c r="L93" s="9"/>
    </row>
    <row r="94" spans="1:12" ht="13.5" hidden="1" outlineLevel="4" x14ac:dyDescent="0.25">
      <c r="A94" s="184" t="s">
        <v>418</v>
      </c>
      <c r="B94" s="184"/>
      <c r="C94" s="184"/>
      <c r="D94" s="185" t="s">
        <v>419</v>
      </c>
      <c r="E94" s="186">
        <f>VLOOKUP($A94,Zakázka!$A:$X,15,FALSE)</f>
        <v>0</v>
      </c>
      <c r="F94" s="187">
        <f>VLOOKUP($A94,Zakázka!$A:$X,19,FALSE)</f>
        <v>0</v>
      </c>
      <c r="G94" s="186">
        <f>VLOOKUP($A94,Zakázka!$A:$X,23,FALSE)</f>
        <v>0</v>
      </c>
      <c r="H94" s="186">
        <f>VLOOKUP($A94,Zakázka!$A:$X,24,FALSE)</f>
        <v>0</v>
      </c>
      <c r="I94" s="188"/>
      <c r="J94" s="188"/>
      <c r="K94" s="6"/>
      <c r="L94" s="9"/>
    </row>
    <row r="95" spans="1:12" ht="13.5" hidden="1" outlineLevel="5" x14ac:dyDescent="0.25">
      <c r="A95" s="189" t="s">
        <v>420</v>
      </c>
      <c r="B95" s="189"/>
      <c r="C95" s="189"/>
      <c r="D95" s="190" t="s">
        <v>421</v>
      </c>
      <c r="E95" s="191">
        <f>VLOOKUP($A95,Zakázka!$A:$X,15,FALSE)</f>
        <v>0</v>
      </c>
      <c r="F95" s="192">
        <f>VLOOKUP($A95,Zakázka!$A:$X,19,FALSE)</f>
        <v>0</v>
      </c>
      <c r="G95" s="191">
        <f>VLOOKUP($A95,Zakázka!$A:$X,23,FALSE)</f>
        <v>0</v>
      </c>
      <c r="H95" s="191">
        <f>VLOOKUP($A95,Zakázka!$A:$X,24,FALSE)</f>
        <v>0</v>
      </c>
      <c r="I95" s="193"/>
      <c r="J95" s="193"/>
      <c r="K95" s="6"/>
      <c r="L95" s="9"/>
    </row>
    <row r="96" spans="1:12" ht="13.5" hidden="1" outlineLevel="4" x14ac:dyDescent="0.25">
      <c r="A96" s="184" t="s">
        <v>422</v>
      </c>
      <c r="B96" s="184"/>
      <c r="C96" s="184"/>
      <c r="D96" s="185" t="s">
        <v>423</v>
      </c>
      <c r="E96" s="186">
        <f>VLOOKUP($A96,Zakázka!$A:$X,15,FALSE)</f>
        <v>0</v>
      </c>
      <c r="F96" s="187">
        <f>VLOOKUP($A96,Zakázka!$A:$X,19,FALSE)</f>
        <v>0</v>
      </c>
      <c r="G96" s="186">
        <f>VLOOKUP($A96,Zakázka!$A:$X,23,FALSE)</f>
        <v>0</v>
      </c>
      <c r="H96" s="186">
        <f>VLOOKUP($A96,Zakázka!$A:$X,24,FALSE)</f>
        <v>0</v>
      </c>
      <c r="I96" s="188"/>
      <c r="J96" s="188"/>
      <c r="K96" s="6"/>
      <c r="L96" s="9"/>
    </row>
    <row r="97" spans="1:12" ht="13.5" hidden="1" outlineLevel="5" x14ac:dyDescent="0.25">
      <c r="A97" s="189" t="s">
        <v>424</v>
      </c>
      <c r="B97" s="189"/>
      <c r="C97" s="189"/>
      <c r="D97" s="190" t="s">
        <v>425</v>
      </c>
      <c r="E97" s="191">
        <f>VLOOKUP($A97,Zakázka!$A:$X,15,FALSE)</f>
        <v>0</v>
      </c>
      <c r="F97" s="192">
        <f>VLOOKUP($A97,Zakázka!$A:$X,19,FALSE)</f>
        <v>0</v>
      </c>
      <c r="G97" s="191">
        <f>VLOOKUP($A97,Zakázka!$A:$X,23,FALSE)</f>
        <v>0</v>
      </c>
      <c r="H97" s="191">
        <f>VLOOKUP($A97,Zakázka!$A:$X,24,FALSE)</f>
        <v>0</v>
      </c>
      <c r="I97" s="193"/>
      <c r="J97" s="193"/>
      <c r="K97" s="6"/>
      <c r="L97" s="9"/>
    </row>
    <row r="98" spans="1:12" ht="13.5" hidden="1" outlineLevel="4" x14ac:dyDescent="0.25">
      <c r="A98" s="184" t="s">
        <v>426</v>
      </c>
      <c r="B98" s="184"/>
      <c r="C98" s="184"/>
      <c r="D98" s="185" t="s">
        <v>427</v>
      </c>
      <c r="E98" s="186">
        <f>VLOOKUP($A98,Zakázka!$A:$X,15,FALSE)</f>
        <v>0</v>
      </c>
      <c r="F98" s="187">
        <f>VLOOKUP($A98,Zakázka!$A:$X,19,FALSE)</f>
        <v>0</v>
      </c>
      <c r="G98" s="186">
        <f>VLOOKUP($A98,Zakázka!$A:$X,23,FALSE)</f>
        <v>0</v>
      </c>
      <c r="H98" s="186">
        <f>VLOOKUP($A98,Zakázka!$A:$X,24,FALSE)</f>
        <v>0</v>
      </c>
      <c r="I98" s="188"/>
      <c r="J98" s="188"/>
      <c r="K98" s="6"/>
      <c r="L98" s="9"/>
    </row>
    <row r="99" spans="1:12" ht="13.5" hidden="1" outlineLevel="5" x14ac:dyDescent="0.25">
      <c r="A99" s="189" t="s">
        <v>428</v>
      </c>
      <c r="B99" s="189"/>
      <c r="C99" s="189"/>
      <c r="D99" s="190" t="s">
        <v>427</v>
      </c>
      <c r="E99" s="191">
        <f>VLOOKUP($A99,Zakázka!$A:$X,15,FALSE)</f>
        <v>0</v>
      </c>
      <c r="F99" s="192">
        <f>VLOOKUP($A99,Zakázka!$A:$X,19,FALSE)</f>
        <v>0</v>
      </c>
      <c r="G99" s="191">
        <f>VLOOKUP($A99,Zakázka!$A:$X,23,FALSE)</f>
        <v>0</v>
      </c>
      <c r="H99" s="191">
        <f>VLOOKUP($A99,Zakázka!$A:$X,24,FALSE)</f>
        <v>0</v>
      </c>
      <c r="I99" s="193"/>
      <c r="J99" s="193"/>
      <c r="K99" s="6"/>
      <c r="L99" s="9"/>
    </row>
    <row r="100" spans="1:12" ht="13.5" hidden="1" outlineLevel="4" x14ac:dyDescent="0.25">
      <c r="A100" s="184" t="s">
        <v>429</v>
      </c>
      <c r="B100" s="184"/>
      <c r="C100" s="184"/>
      <c r="D100" s="185" t="s">
        <v>430</v>
      </c>
      <c r="E100" s="186">
        <f>VLOOKUP($A100,Zakázka!$A:$X,15,FALSE)</f>
        <v>0</v>
      </c>
      <c r="F100" s="187">
        <f>VLOOKUP($A100,Zakázka!$A:$X,19,FALSE)</f>
        <v>0</v>
      </c>
      <c r="G100" s="186">
        <f>VLOOKUP($A100,Zakázka!$A:$X,23,FALSE)</f>
        <v>0</v>
      </c>
      <c r="H100" s="186">
        <f>VLOOKUP($A100,Zakázka!$A:$X,24,FALSE)</f>
        <v>0</v>
      </c>
      <c r="I100" s="188"/>
      <c r="J100" s="188"/>
      <c r="K100" s="6"/>
      <c r="L100" s="9"/>
    </row>
    <row r="101" spans="1:12" ht="13.5" hidden="1" outlineLevel="5" x14ac:dyDescent="0.25">
      <c r="A101" s="189" t="s">
        <v>431</v>
      </c>
      <c r="B101" s="189"/>
      <c r="C101" s="189"/>
      <c r="D101" s="190" t="s">
        <v>430</v>
      </c>
      <c r="E101" s="191">
        <f>VLOOKUP($A101,Zakázka!$A:$X,15,FALSE)</f>
        <v>0</v>
      </c>
      <c r="F101" s="192">
        <f>VLOOKUP($A101,Zakázka!$A:$X,19,FALSE)</f>
        <v>0</v>
      </c>
      <c r="G101" s="191">
        <f>VLOOKUP($A101,Zakázka!$A:$X,23,FALSE)</f>
        <v>0</v>
      </c>
      <c r="H101" s="191">
        <f>VLOOKUP($A101,Zakázka!$A:$X,24,FALSE)</f>
        <v>0</v>
      </c>
      <c r="I101" s="193"/>
      <c r="J101" s="193"/>
      <c r="K101" s="6"/>
      <c r="L101" s="9"/>
    </row>
    <row r="102" spans="1:12" ht="13.5" hidden="1" outlineLevel="4" x14ac:dyDescent="0.25">
      <c r="A102" s="184" t="s">
        <v>432</v>
      </c>
      <c r="B102" s="184"/>
      <c r="C102" s="184"/>
      <c r="D102" s="185" t="s">
        <v>433</v>
      </c>
      <c r="E102" s="186">
        <f>VLOOKUP($A102,Zakázka!$A:$X,15,FALSE)</f>
        <v>0</v>
      </c>
      <c r="F102" s="187">
        <f>VLOOKUP($A102,Zakázka!$A:$X,19,FALSE)</f>
        <v>0</v>
      </c>
      <c r="G102" s="186">
        <f>VLOOKUP($A102,Zakázka!$A:$X,23,FALSE)</f>
        <v>0</v>
      </c>
      <c r="H102" s="186">
        <f>VLOOKUP($A102,Zakázka!$A:$X,24,FALSE)</f>
        <v>0</v>
      </c>
      <c r="I102" s="188"/>
      <c r="J102" s="188"/>
      <c r="K102" s="6"/>
      <c r="L102" s="9"/>
    </row>
    <row r="103" spans="1:12" ht="13.5" hidden="1" outlineLevel="5" x14ac:dyDescent="0.25">
      <c r="A103" s="189" t="s">
        <v>434</v>
      </c>
      <c r="B103" s="189"/>
      <c r="C103" s="189"/>
      <c r="D103" s="190" t="s">
        <v>433</v>
      </c>
      <c r="E103" s="191">
        <f>VLOOKUP($A103,Zakázka!$A:$X,15,FALSE)</f>
        <v>0</v>
      </c>
      <c r="F103" s="192">
        <f>VLOOKUP($A103,Zakázka!$A:$X,19,FALSE)</f>
        <v>0</v>
      </c>
      <c r="G103" s="191">
        <f>VLOOKUP($A103,Zakázka!$A:$X,23,FALSE)</f>
        <v>0</v>
      </c>
      <c r="H103" s="191">
        <f>VLOOKUP($A103,Zakázka!$A:$X,24,FALSE)</f>
        <v>0</v>
      </c>
      <c r="I103" s="193"/>
      <c r="J103" s="193"/>
      <c r="K103" s="6"/>
      <c r="L103" s="9"/>
    </row>
    <row r="104" spans="1:12" ht="13.5" hidden="1" outlineLevel="4" x14ac:dyDescent="0.25">
      <c r="A104" s="184" t="s">
        <v>435</v>
      </c>
      <c r="B104" s="184"/>
      <c r="C104" s="184"/>
      <c r="D104" s="185" t="s">
        <v>436</v>
      </c>
      <c r="E104" s="186">
        <f>VLOOKUP($A104,Zakázka!$A:$X,15,FALSE)</f>
        <v>0</v>
      </c>
      <c r="F104" s="187">
        <f>VLOOKUP($A104,Zakázka!$A:$X,19,FALSE)</f>
        <v>0</v>
      </c>
      <c r="G104" s="186">
        <f>VLOOKUP($A104,Zakázka!$A:$X,23,FALSE)</f>
        <v>0</v>
      </c>
      <c r="H104" s="186">
        <f>VLOOKUP($A104,Zakázka!$A:$X,24,FALSE)</f>
        <v>0</v>
      </c>
      <c r="I104" s="188"/>
      <c r="J104" s="188"/>
      <c r="K104" s="6"/>
      <c r="L104" s="9"/>
    </row>
    <row r="105" spans="1:12" ht="13.5" hidden="1" outlineLevel="5" x14ac:dyDescent="0.25">
      <c r="A105" s="189" t="s">
        <v>437</v>
      </c>
      <c r="B105" s="189"/>
      <c r="C105" s="189"/>
      <c r="D105" s="190" t="s">
        <v>436</v>
      </c>
      <c r="E105" s="191">
        <f>VLOOKUP($A105,Zakázka!$A:$X,15,FALSE)</f>
        <v>0</v>
      </c>
      <c r="F105" s="192">
        <f>VLOOKUP($A105,Zakázka!$A:$X,19,FALSE)</f>
        <v>0</v>
      </c>
      <c r="G105" s="191">
        <f>VLOOKUP($A105,Zakázka!$A:$X,23,FALSE)</f>
        <v>0</v>
      </c>
      <c r="H105" s="191">
        <f>VLOOKUP($A105,Zakázka!$A:$X,24,FALSE)</f>
        <v>0</v>
      </c>
      <c r="I105" s="193"/>
      <c r="J105" s="193"/>
      <c r="K105" s="6"/>
      <c r="L105" s="9"/>
    </row>
    <row r="106" spans="1:12" ht="13.5" hidden="1" outlineLevel="4" x14ac:dyDescent="0.25">
      <c r="A106" s="184" t="s">
        <v>438</v>
      </c>
      <c r="B106" s="184"/>
      <c r="C106" s="184"/>
      <c r="D106" s="185" t="s">
        <v>439</v>
      </c>
      <c r="E106" s="186">
        <f>VLOOKUP($A106,Zakázka!$A:$X,15,FALSE)</f>
        <v>0</v>
      </c>
      <c r="F106" s="187">
        <f>VLOOKUP($A106,Zakázka!$A:$X,19,FALSE)</f>
        <v>0</v>
      </c>
      <c r="G106" s="186">
        <f>VLOOKUP($A106,Zakázka!$A:$X,23,FALSE)</f>
        <v>0</v>
      </c>
      <c r="H106" s="186">
        <f>VLOOKUP($A106,Zakázka!$A:$X,24,FALSE)</f>
        <v>0</v>
      </c>
      <c r="I106" s="188"/>
      <c r="J106" s="188"/>
      <c r="K106" s="6"/>
      <c r="L106" s="9"/>
    </row>
    <row r="107" spans="1:12" ht="13.5" hidden="1" outlineLevel="5" x14ac:dyDescent="0.25">
      <c r="A107" s="189" t="s">
        <v>440</v>
      </c>
      <c r="B107" s="189"/>
      <c r="C107" s="189"/>
      <c r="D107" s="190" t="s">
        <v>439</v>
      </c>
      <c r="E107" s="191">
        <f>VLOOKUP($A107,Zakázka!$A:$X,15,FALSE)</f>
        <v>0</v>
      </c>
      <c r="F107" s="192">
        <f>VLOOKUP($A107,Zakázka!$A:$X,19,FALSE)</f>
        <v>0</v>
      </c>
      <c r="G107" s="191">
        <f>VLOOKUP($A107,Zakázka!$A:$X,23,FALSE)</f>
        <v>0</v>
      </c>
      <c r="H107" s="191">
        <f>VLOOKUP($A107,Zakázka!$A:$X,24,FALSE)</f>
        <v>0</v>
      </c>
      <c r="I107" s="193"/>
      <c r="J107" s="193"/>
      <c r="K107" s="6"/>
      <c r="L107" s="9"/>
    </row>
    <row r="108" spans="1:12" ht="13.5" hidden="1" outlineLevel="4" x14ac:dyDescent="0.25">
      <c r="A108" s="184" t="s">
        <v>441</v>
      </c>
      <c r="B108" s="184"/>
      <c r="C108" s="184"/>
      <c r="D108" s="185" t="s">
        <v>442</v>
      </c>
      <c r="E108" s="186">
        <f>VLOOKUP($A108,Zakázka!$A:$X,15,FALSE)</f>
        <v>0</v>
      </c>
      <c r="F108" s="187">
        <f>VLOOKUP($A108,Zakázka!$A:$X,19,FALSE)</f>
        <v>0</v>
      </c>
      <c r="G108" s="186">
        <f>VLOOKUP($A108,Zakázka!$A:$X,23,FALSE)</f>
        <v>0</v>
      </c>
      <c r="H108" s="186">
        <f>VLOOKUP($A108,Zakázka!$A:$X,24,FALSE)</f>
        <v>0</v>
      </c>
      <c r="I108" s="188"/>
      <c r="J108" s="188"/>
      <c r="K108" s="6"/>
      <c r="L108" s="9"/>
    </row>
    <row r="109" spans="1:12" ht="13.5" hidden="1" outlineLevel="5" x14ac:dyDescent="0.25">
      <c r="A109" s="189" t="s">
        <v>443</v>
      </c>
      <c r="B109" s="189"/>
      <c r="C109" s="189"/>
      <c r="D109" s="190" t="s">
        <v>442</v>
      </c>
      <c r="E109" s="191">
        <f>VLOOKUP($A109,Zakázka!$A:$X,15,FALSE)</f>
        <v>0</v>
      </c>
      <c r="F109" s="192">
        <f>VLOOKUP($A109,Zakázka!$A:$X,19,FALSE)</f>
        <v>0</v>
      </c>
      <c r="G109" s="191">
        <f>VLOOKUP($A109,Zakázka!$A:$X,23,FALSE)</f>
        <v>0</v>
      </c>
      <c r="H109" s="191">
        <f>VLOOKUP($A109,Zakázka!$A:$X,24,FALSE)</f>
        <v>0</v>
      </c>
      <c r="I109" s="193"/>
      <c r="J109" s="193"/>
      <c r="K109" s="6"/>
      <c r="L109" s="9"/>
    </row>
    <row r="110" spans="1:12" ht="7.5" customHeight="1" x14ac:dyDescent="0.15">
      <c r="D110" s="149"/>
      <c r="E110" s="154"/>
      <c r="F110" s="160"/>
      <c r="G110" s="154"/>
      <c r="H110" s="154"/>
      <c r="K110" s="9"/>
    </row>
    <row r="111" spans="1:12" ht="12.75" x14ac:dyDescent="0.15">
      <c r="A111" s="8"/>
      <c r="B111" s="8"/>
      <c r="C111" s="8"/>
      <c r="D111" s="107" t="s">
        <v>2</v>
      </c>
      <c r="E111" s="108">
        <f>SUMIF(GROUP_ID,"",ITEM_PRICES)</f>
        <v>0</v>
      </c>
      <c r="F111" s="155"/>
      <c r="G111" s="151"/>
      <c r="H111" s="151"/>
      <c r="K111" s="6"/>
      <c r="L111" s="9"/>
    </row>
    <row r="112" spans="1:12" ht="13.5" x14ac:dyDescent="0.15">
      <c r="A112" s="9"/>
      <c r="B112" s="9"/>
      <c r="C112" s="9"/>
      <c r="D112" s="111" t="s">
        <v>4</v>
      </c>
      <c r="E112" s="109">
        <f>E111*0.21</f>
        <v>0</v>
      </c>
      <c r="F112" s="155"/>
      <c r="G112" s="151"/>
      <c r="H112" s="151"/>
      <c r="K112" s="6"/>
      <c r="L112" s="9"/>
    </row>
    <row r="113" spans="1:12" ht="13.5" x14ac:dyDescent="0.15">
      <c r="A113" s="9"/>
      <c r="B113" s="9"/>
      <c r="C113" s="9"/>
      <c r="D113" s="111"/>
      <c r="E113" s="109"/>
      <c r="F113" s="155"/>
      <c r="G113" s="151"/>
      <c r="H113" s="151"/>
      <c r="K113" s="6"/>
      <c r="L113" s="9"/>
    </row>
    <row r="114" spans="1:12" ht="13.5" x14ac:dyDescent="0.15">
      <c r="A114" s="9"/>
      <c r="B114" s="9"/>
      <c r="C114" s="9"/>
      <c r="D114" s="111"/>
      <c r="E114" s="109"/>
      <c r="F114" s="160"/>
      <c r="G114" s="154"/>
      <c r="H114" s="154"/>
      <c r="K114" s="6"/>
      <c r="L114" s="9"/>
    </row>
    <row r="115" spans="1:12" ht="13.5" x14ac:dyDescent="0.15">
      <c r="A115" s="9"/>
      <c r="B115" s="9"/>
      <c r="C115" s="9"/>
      <c r="D115" s="112" t="s">
        <v>1</v>
      </c>
      <c r="E115" s="110">
        <f>SUM(E111:E112)</f>
        <v>0</v>
      </c>
      <c r="F115" s="155"/>
      <c r="G115" s="151"/>
      <c r="H115" s="151"/>
      <c r="K115" s="6"/>
      <c r="L115" s="9"/>
    </row>
    <row r="116" spans="1:12" x14ac:dyDescent="0.15">
      <c r="D116" s="147"/>
      <c r="E116" s="151"/>
      <c r="F116" s="155"/>
      <c r="G116" s="151"/>
      <c r="H116" s="151"/>
    </row>
    <row r="117" spans="1:12" x14ac:dyDescent="0.15">
      <c r="D117" s="6"/>
      <c r="E117" s="9"/>
      <c r="F117" s="6"/>
      <c r="G117" s="9"/>
      <c r="H117" s="9"/>
    </row>
  </sheetData>
  <sheetProtection algorithmName="SHA-512" hashValue="PnFjucMAMEKrifZjE1MYoNynL04+D3qXlQOJuzSdvdDAAzTkH/5FQLVoycInezWKMAl9Le2oO+68/slQoVbfHA==" saltValue="PxdIVlcQdv82n17H8zO7aw=="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1668"/>
  <sheetViews>
    <sheetView showGridLines="0" view="pageBreakPreview" topLeftCell="D1" zoomScaleNormal="130" zoomScaleSheetLayoutView="100" zoomScalePageLayoutView="19" workbookViewId="0">
      <pane ySplit="5" topLeftCell="A6" activePane="bottomLeft" state="frozen"/>
      <selection pane="bottomLeft" activeCell="I36" sqref="I3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222</v>
      </c>
      <c r="F3" s="106" t="s">
        <v>223</v>
      </c>
      <c r="G3" s="106" t="s">
        <v>8</v>
      </c>
      <c r="H3" s="106" t="s">
        <v>224</v>
      </c>
      <c r="I3" s="202" t="s">
        <v>5</v>
      </c>
      <c r="J3" s="202" t="s">
        <v>9</v>
      </c>
      <c r="K3" s="158" t="s">
        <v>225</v>
      </c>
      <c r="L3" s="158" t="s">
        <v>226</v>
      </c>
      <c r="M3" s="158" t="s">
        <v>10</v>
      </c>
      <c r="N3" s="106" t="s">
        <v>21</v>
      </c>
      <c r="O3" s="163" t="s">
        <v>11</v>
      </c>
      <c r="P3" s="202" t="s">
        <v>7</v>
      </c>
      <c r="Q3" s="202" t="s">
        <v>221</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30" x14ac:dyDescent="0.2">
      <c r="A5" s="164" t="s">
        <v>247</v>
      </c>
      <c r="B5" s="209">
        <v>1</v>
      </c>
      <c r="C5" s="210"/>
      <c r="D5" s="210"/>
      <c r="E5" s="210"/>
      <c r="F5" s="168"/>
      <c r="G5" s="168"/>
      <c r="H5" s="168"/>
      <c r="I5" s="211" t="s">
        <v>248</v>
      </c>
      <c r="J5" s="212"/>
      <c r="K5" s="213"/>
      <c r="L5" s="213"/>
      <c r="M5" s="213"/>
      <c r="N5" s="168"/>
      <c r="O5" s="166">
        <f>SUBTOTAL(9,O6:O1668)</f>
        <v>0</v>
      </c>
      <c r="P5" s="212" t="s">
        <v>444</v>
      </c>
      <c r="Q5" s="212"/>
      <c r="R5" s="213"/>
      <c r="S5" s="167">
        <f>SUBTOTAL(9,S6:S1668)</f>
        <v>170.11762221249947</v>
      </c>
      <c r="T5" s="213"/>
      <c r="U5" s="167">
        <f>SUBTOTAL(9,U6:U1668)</f>
        <v>249.34333499999951</v>
      </c>
      <c r="V5" s="214"/>
      <c r="W5" s="166">
        <f>SUBTOTAL(9,W6:W1668)</f>
        <v>0</v>
      </c>
      <c r="X5" s="166">
        <f>SUBTOTAL(9,X6:X1668)</f>
        <v>0</v>
      </c>
      <c r="Y5" s="164"/>
      <c r="Z5" s="6"/>
      <c r="AA5" s="9"/>
      <c r="AB5" s="9"/>
    </row>
    <row r="6" spans="1:30" ht="14.25" outlineLevel="1" x14ac:dyDescent="0.2">
      <c r="A6" s="169" t="s">
        <v>249</v>
      </c>
      <c r="B6" s="215">
        <v>2</v>
      </c>
      <c r="C6" s="216"/>
      <c r="D6" s="216"/>
      <c r="E6" s="216"/>
      <c r="F6" s="173"/>
      <c r="G6" s="173"/>
      <c r="H6" s="173"/>
      <c r="I6" s="217" t="s">
        <v>250</v>
      </c>
      <c r="J6" s="218"/>
      <c r="K6" s="219"/>
      <c r="L6" s="219"/>
      <c r="M6" s="219"/>
      <c r="N6" s="173"/>
      <c r="O6" s="171">
        <f>SUBTOTAL(9,O7:O1540)</f>
        <v>0</v>
      </c>
      <c r="P6" s="218" t="s">
        <v>445</v>
      </c>
      <c r="Q6" s="218"/>
      <c r="R6" s="219"/>
      <c r="S6" s="172">
        <f>SUBTOTAL(9,S7:S1540)</f>
        <v>170.11762221249947</v>
      </c>
      <c r="T6" s="219"/>
      <c r="U6" s="172">
        <f>SUBTOTAL(9,U7:U1540)</f>
        <v>249.34333499999951</v>
      </c>
      <c r="V6" s="220"/>
      <c r="W6" s="171">
        <f>SUBTOTAL(9,W7:W1540)</f>
        <v>0</v>
      </c>
      <c r="X6" s="171">
        <f>SUBTOTAL(9,X7:X1540)</f>
        <v>0</v>
      </c>
      <c r="Y6" s="169"/>
      <c r="Z6" s="6"/>
      <c r="AA6" s="9"/>
      <c r="AB6" s="9"/>
    </row>
    <row r="7" spans="1:30" ht="12.75" outlineLevel="2" x14ac:dyDescent="0.2">
      <c r="A7" s="174" t="s">
        <v>251</v>
      </c>
      <c r="B7" s="221">
        <v>3</v>
      </c>
      <c r="C7" s="222"/>
      <c r="D7" s="222"/>
      <c r="E7" s="222"/>
      <c r="F7" s="178"/>
      <c r="G7" s="178"/>
      <c r="H7" s="178"/>
      <c r="I7" s="223" t="s">
        <v>252</v>
      </c>
      <c r="J7" s="224"/>
      <c r="K7" s="225"/>
      <c r="L7" s="225"/>
      <c r="M7" s="225"/>
      <c r="N7" s="178"/>
      <c r="O7" s="176">
        <f>SUBTOTAL(9,O8:O1452)</f>
        <v>0</v>
      </c>
      <c r="P7" s="224" t="s">
        <v>446</v>
      </c>
      <c r="Q7" s="224"/>
      <c r="R7" s="225"/>
      <c r="S7" s="177">
        <f>SUBTOTAL(9,S8:S1452)</f>
        <v>169.90837651249947</v>
      </c>
      <c r="T7" s="225"/>
      <c r="U7" s="177">
        <f>SUBTOTAL(9,U8:U1452)</f>
        <v>249.34333499999951</v>
      </c>
      <c r="V7" s="226"/>
      <c r="W7" s="176">
        <f>SUBTOTAL(9,W8:W1452)</f>
        <v>0</v>
      </c>
      <c r="X7" s="176">
        <f>SUBTOTAL(9,X8:X1452)</f>
        <v>0</v>
      </c>
      <c r="Y7" s="174"/>
      <c r="Z7" s="6"/>
      <c r="AA7" s="9"/>
      <c r="AB7" s="9"/>
    </row>
    <row r="8" spans="1:30" ht="13.5" outlineLevel="3" x14ac:dyDescent="0.25">
      <c r="A8" s="179" t="s">
        <v>253</v>
      </c>
      <c r="B8" s="227">
        <v>4</v>
      </c>
      <c r="C8" s="228"/>
      <c r="D8" s="228"/>
      <c r="E8" s="228"/>
      <c r="F8" s="183"/>
      <c r="G8" s="183"/>
      <c r="H8" s="183"/>
      <c r="I8" s="229" t="s">
        <v>254</v>
      </c>
      <c r="J8" s="230"/>
      <c r="K8" s="231"/>
      <c r="L8" s="231"/>
      <c r="M8" s="231"/>
      <c r="N8" s="183"/>
      <c r="O8" s="181">
        <f>SUBTOTAL(9,O9:O391)</f>
        <v>0</v>
      </c>
      <c r="P8" s="230" t="s">
        <v>447</v>
      </c>
      <c r="Q8" s="230"/>
      <c r="R8" s="231"/>
      <c r="S8" s="182">
        <f>SUBTOTAL(9,S9:S391)</f>
        <v>0</v>
      </c>
      <c r="T8" s="231"/>
      <c r="U8" s="182">
        <f>SUBTOTAL(9,U9:U391)</f>
        <v>249.34333499999951</v>
      </c>
      <c r="V8" s="232"/>
      <c r="W8" s="181">
        <f>SUBTOTAL(9,W9:W391)</f>
        <v>0</v>
      </c>
      <c r="X8" s="181">
        <f>SUBTOTAL(9,X9:X391)</f>
        <v>0</v>
      </c>
      <c r="Y8" s="179"/>
      <c r="Z8" s="6"/>
      <c r="AA8" s="9"/>
      <c r="AB8" s="9"/>
    </row>
    <row r="9" spans="1:30" ht="13.5" outlineLevel="4" x14ac:dyDescent="0.25">
      <c r="A9" s="184" t="s">
        <v>255</v>
      </c>
      <c r="B9" s="233">
        <v>5</v>
      </c>
      <c r="C9" s="234"/>
      <c r="D9" s="234"/>
      <c r="E9" s="234"/>
      <c r="F9" s="188"/>
      <c r="G9" s="188"/>
      <c r="H9" s="188"/>
      <c r="I9" s="235" t="s">
        <v>256</v>
      </c>
      <c r="J9" s="236"/>
      <c r="K9" s="237"/>
      <c r="L9" s="237"/>
      <c r="M9" s="237"/>
      <c r="N9" s="188"/>
      <c r="O9" s="186">
        <f>SUBTOTAL(9,O10:O274)</f>
        <v>0</v>
      </c>
      <c r="P9" s="236" t="s">
        <v>448</v>
      </c>
      <c r="Q9" s="236"/>
      <c r="R9" s="237"/>
      <c r="S9" s="187">
        <f>SUBTOTAL(9,S10:S274)</f>
        <v>0</v>
      </c>
      <c r="T9" s="237"/>
      <c r="U9" s="187">
        <f>SUBTOTAL(9,U10:U274)</f>
        <v>229.47033499999949</v>
      </c>
      <c r="V9" s="238"/>
      <c r="W9" s="186">
        <f>SUBTOTAL(9,W10:W274)</f>
        <v>0</v>
      </c>
      <c r="X9" s="186">
        <f>SUBTOTAL(9,X10:X274)</f>
        <v>0</v>
      </c>
      <c r="Y9" s="184"/>
      <c r="Z9" s="6"/>
      <c r="AA9" s="9"/>
      <c r="AB9" s="9"/>
    </row>
    <row r="10" spans="1:30" ht="13.5" outlineLevel="5" x14ac:dyDescent="0.25">
      <c r="A10" s="189" t="s">
        <v>257</v>
      </c>
      <c r="B10" s="239">
        <v>6</v>
      </c>
      <c r="C10" s="240"/>
      <c r="D10" s="240"/>
      <c r="E10" s="240"/>
      <c r="F10" s="193"/>
      <c r="G10" s="193"/>
      <c r="H10" s="193"/>
      <c r="I10" s="241" t="s">
        <v>258</v>
      </c>
      <c r="J10" s="242"/>
      <c r="K10" s="243"/>
      <c r="L10" s="243"/>
      <c r="M10" s="243"/>
      <c r="N10" s="193"/>
      <c r="O10" s="191">
        <f>SUBTOTAL(9,O11:O222)</f>
        <v>0</v>
      </c>
      <c r="P10" s="242" t="s">
        <v>449</v>
      </c>
      <c r="Q10" s="242"/>
      <c r="R10" s="243"/>
      <c r="S10" s="192">
        <f>SUBTOTAL(9,S11:S222)</f>
        <v>0</v>
      </c>
      <c r="T10" s="243"/>
      <c r="U10" s="192">
        <f>SUBTOTAL(9,U11:U222)</f>
        <v>180.37637499999948</v>
      </c>
      <c r="V10" s="244"/>
      <c r="W10" s="191">
        <f>SUBTOTAL(9,W11:W222)</f>
        <v>0</v>
      </c>
      <c r="X10" s="191">
        <f>SUBTOTAL(9,X11:X222)</f>
        <v>0</v>
      </c>
      <c r="Y10" s="189"/>
      <c r="Z10" s="6"/>
      <c r="AA10" s="9"/>
      <c r="AB10" s="9"/>
    </row>
    <row r="11" spans="1:30" ht="28.5" outlineLevel="6" x14ac:dyDescent="0.15">
      <c r="B11" s="197"/>
      <c r="C11" s="198"/>
      <c r="D11" s="114" t="s">
        <v>450</v>
      </c>
      <c r="E11" s="114"/>
      <c r="F11" s="115"/>
      <c r="G11" s="115" t="s">
        <v>451</v>
      </c>
      <c r="H11" s="115"/>
      <c r="I11" s="116" t="s">
        <v>452</v>
      </c>
      <c r="J11" s="117" t="s">
        <v>453</v>
      </c>
      <c r="K11" s="118">
        <v>153.91999999999999</v>
      </c>
      <c r="L11" s="118">
        <v>0</v>
      </c>
      <c r="M11" s="118">
        <v>153.91999999999999</v>
      </c>
      <c r="N11" s="295"/>
      <c r="O11" s="119">
        <f>M11*N11</f>
        <v>0</v>
      </c>
      <c r="P11" s="117" t="s">
        <v>454</v>
      </c>
      <c r="Q11" s="117" t="s">
        <v>1814</v>
      </c>
      <c r="R11" s="118"/>
      <c r="S11" s="118">
        <f>M11*R11</f>
        <v>0</v>
      </c>
      <c r="T11" s="118">
        <v>5.7000000000000002E-2</v>
      </c>
      <c r="U11" s="118">
        <f>M11*T11</f>
        <v>8.773439999999999</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52" t="s">
        <v>18</v>
      </c>
      <c r="H13" s="247"/>
      <c r="I13" s="248" t="s">
        <v>455</v>
      </c>
      <c r="J13" s="249"/>
      <c r="K13" s="250"/>
      <c r="L13" s="250"/>
      <c r="M13" s="251">
        <v>0</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52"/>
      <c r="H14" s="247"/>
      <c r="I14" s="248" t="s">
        <v>456</v>
      </c>
      <c r="J14" s="249"/>
      <c r="K14" s="250"/>
      <c r="L14" s="250"/>
      <c r="M14" s="251">
        <v>1.36</v>
      </c>
      <c r="N14" s="252"/>
      <c r="O14" s="253"/>
      <c r="P14" s="249"/>
      <c r="Q14" s="249"/>
      <c r="R14" s="251"/>
      <c r="S14" s="251"/>
      <c r="T14" s="251"/>
      <c r="U14" s="251"/>
      <c r="V14" s="253"/>
      <c r="W14" s="253"/>
      <c r="X14" s="253"/>
      <c r="Y14" s="252"/>
      <c r="Z14" s="6"/>
      <c r="AA14" s="9"/>
    </row>
    <row r="15" spans="1:30" ht="13.5" outlineLevel="7" x14ac:dyDescent="0.3">
      <c r="A15" s="245"/>
      <c r="B15" s="246"/>
      <c r="C15" s="246"/>
      <c r="D15" s="246"/>
      <c r="E15" s="246"/>
      <c r="F15" s="247"/>
      <c r="G15" s="252"/>
      <c r="H15" s="247"/>
      <c r="I15" s="248" t="s">
        <v>457</v>
      </c>
      <c r="J15" s="249"/>
      <c r="K15" s="250"/>
      <c r="L15" s="250"/>
      <c r="M15" s="251">
        <v>2.42</v>
      </c>
      <c r="N15" s="252"/>
      <c r="O15" s="253"/>
      <c r="P15" s="249"/>
      <c r="Q15" s="249"/>
      <c r="R15" s="251"/>
      <c r="S15" s="251"/>
      <c r="T15" s="251"/>
      <c r="U15" s="251"/>
      <c r="V15" s="253"/>
      <c r="W15" s="253"/>
      <c r="X15" s="253"/>
      <c r="Y15" s="252"/>
      <c r="Z15" s="6"/>
      <c r="AA15" s="9"/>
    </row>
    <row r="16" spans="1:30" ht="13.5" outlineLevel="7" x14ac:dyDescent="0.3">
      <c r="A16" s="245"/>
      <c r="B16" s="246"/>
      <c r="C16" s="246"/>
      <c r="D16" s="246"/>
      <c r="E16" s="246"/>
      <c r="F16" s="247"/>
      <c r="G16" s="252"/>
      <c r="H16" s="247"/>
      <c r="I16" s="248" t="s">
        <v>458</v>
      </c>
      <c r="J16" s="249"/>
      <c r="K16" s="250"/>
      <c r="L16" s="250"/>
      <c r="M16" s="251">
        <v>4.2</v>
      </c>
      <c r="N16" s="252"/>
      <c r="O16" s="253"/>
      <c r="P16" s="249"/>
      <c r="Q16" s="249"/>
      <c r="R16" s="251"/>
      <c r="S16" s="251"/>
      <c r="T16" s="251"/>
      <c r="U16" s="251"/>
      <c r="V16" s="253"/>
      <c r="W16" s="253"/>
      <c r="X16" s="253"/>
      <c r="Y16" s="252"/>
      <c r="Z16" s="6"/>
      <c r="AA16" s="9"/>
    </row>
    <row r="17" spans="1:27" ht="13.5" outlineLevel="7" x14ac:dyDescent="0.3">
      <c r="A17" s="245"/>
      <c r="B17" s="246"/>
      <c r="C17" s="246"/>
      <c r="D17" s="246"/>
      <c r="E17" s="246"/>
      <c r="F17" s="247"/>
      <c r="G17" s="252"/>
      <c r="H17" s="247"/>
      <c r="I17" s="248" t="s">
        <v>459</v>
      </c>
      <c r="J17" s="249"/>
      <c r="K17" s="250"/>
      <c r="L17" s="250"/>
      <c r="M17" s="251">
        <v>1.8</v>
      </c>
      <c r="N17" s="252"/>
      <c r="O17" s="253"/>
      <c r="P17" s="249"/>
      <c r="Q17" s="249"/>
      <c r="R17" s="251"/>
      <c r="S17" s="251"/>
      <c r="T17" s="251"/>
      <c r="U17" s="251"/>
      <c r="V17" s="253"/>
      <c r="W17" s="253"/>
      <c r="X17" s="253"/>
      <c r="Y17" s="252"/>
      <c r="Z17" s="6"/>
      <c r="AA17" s="9"/>
    </row>
    <row r="18" spans="1:27" ht="13.5" outlineLevel="7" x14ac:dyDescent="0.3">
      <c r="A18" s="245"/>
      <c r="B18" s="246"/>
      <c r="C18" s="246"/>
      <c r="D18" s="246"/>
      <c r="E18" s="246"/>
      <c r="F18" s="247"/>
      <c r="G18" s="252"/>
      <c r="H18" s="247"/>
      <c r="I18" s="248" t="s">
        <v>460</v>
      </c>
      <c r="J18" s="249"/>
      <c r="K18" s="250"/>
      <c r="L18" s="250"/>
      <c r="M18" s="251">
        <v>2.2799999999999998</v>
      </c>
      <c r="N18" s="252"/>
      <c r="O18" s="253"/>
      <c r="P18" s="249"/>
      <c r="Q18" s="249"/>
      <c r="R18" s="251"/>
      <c r="S18" s="251"/>
      <c r="T18" s="251"/>
      <c r="U18" s="251"/>
      <c r="V18" s="253"/>
      <c r="W18" s="253"/>
      <c r="X18" s="253"/>
      <c r="Y18" s="252"/>
      <c r="Z18" s="6"/>
      <c r="AA18" s="9"/>
    </row>
    <row r="19" spans="1:27" ht="13.5" outlineLevel="7" x14ac:dyDescent="0.3">
      <c r="A19" s="245"/>
      <c r="B19" s="246"/>
      <c r="C19" s="246"/>
      <c r="D19" s="246"/>
      <c r="E19" s="246"/>
      <c r="F19" s="247"/>
      <c r="G19" s="252"/>
      <c r="H19" s="247"/>
      <c r="I19" s="248" t="s">
        <v>461</v>
      </c>
      <c r="J19" s="249"/>
      <c r="K19" s="250"/>
      <c r="L19" s="250"/>
      <c r="M19" s="251">
        <v>1.8</v>
      </c>
      <c r="N19" s="252"/>
      <c r="O19" s="253"/>
      <c r="P19" s="249"/>
      <c r="Q19" s="249"/>
      <c r="R19" s="251"/>
      <c r="S19" s="251"/>
      <c r="T19" s="251"/>
      <c r="U19" s="251"/>
      <c r="V19" s="253"/>
      <c r="W19" s="253"/>
      <c r="X19" s="253"/>
      <c r="Y19" s="252"/>
      <c r="Z19" s="6"/>
      <c r="AA19" s="9"/>
    </row>
    <row r="20" spans="1:27" ht="13.5" outlineLevel="7" x14ac:dyDescent="0.3">
      <c r="A20" s="245"/>
      <c r="B20" s="246"/>
      <c r="C20" s="246"/>
      <c r="D20" s="246"/>
      <c r="E20" s="246"/>
      <c r="F20" s="247"/>
      <c r="G20" s="252"/>
      <c r="H20" s="247"/>
      <c r="I20" s="248" t="s">
        <v>462</v>
      </c>
      <c r="J20" s="249"/>
      <c r="K20" s="250"/>
      <c r="L20" s="250"/>
      <c r="M20" s="251">
        <v>2.2799999999999998</v>
      </c>
      <c r="N20" s="252"/>
      <c r="O20" s="253"/>
      <c r="P20" s="249"/>
      <c r="Q20" s="249"/>
      <c r="R20" s="251"/>
      <c r="S20" s="251"/>
      <c r="T20" s="251"/>
      <c r="U20" s="251"/>
      <c r="V20" s="253"/>
      <c r="W20" s="253"/>
      <c r="X20" s="253"/>
      <c r="Y20" s="252"/>
      <c r="Z20" s="6"/>
      <c r="AA20" s="9"/>
    </row>
    <row r="21" spans="1:27" ht="13.5" outlineLevel="7" x14ac:dyDescent="0.3">
      <c r="A21" s="245"/>
      <c r="B21" s="246"/>
      <c r="C21" s="246"/>
      <c r="D21" s="246"/>
      <c r="E21" s="246"/>
      <c r="F21" s="247"/>
      <c r="G21" s="252"/>
      <c r="H21" s="247"/>
      <c r="I21" s="248" t="s">
        <v>463</v>
      </c>
      <c r="J21" s="249"/>
      <c r="K21" s="250"/>
      <c r="L21" s="250"/>
      <c r="M21" s="251">
        <v>2.98</v>
      </c>
      <c r="N21" s="252"/>
      <c r="O21" s="253"/>
      <c r="P21" s="249"/>
      <c r="Q21" s="249"/>
      <c r="R21" s="251"/>
      <c r="S21" s="251"/>
      <c r="T21" s="251"/>
      <c r="U21" s="251"/>
      <c r="V21" s="253"/>
      <c r="W21" s="253"/>
      <c r="X21" s="253"/>
      <c r="Y21" s="252"/>
      <c r="Z21" s="6"/>
      <c r="AA21" s="9"/>
    </row>
    <row r="22" spans="1:27" ht="13.5" outlineLevel="7" x14ac:dyDescent="0.3">
      <c r="A22" s="245"/>
      <c r="B22" s="246"/>
      <c r="C22" s="246"/>
      <c r="D22" s="246"/>
      <c r="E22" s="246"/>
      <c r="F22" s="247"/>
      <c r="G22" s="252"/>
      <c r="H22" s="247"/>
      <c r="I22" s="248" t="s">
        <v>464</v>
      </c>
      <c r="J22" s="249"/>
      <c r="K22" s="250"/>
      <c r="L22" s="250"/>
      <c r="M22" s="251">
        <v>2.98</v>
      </c>
      <c r="N22" s="252"/>
      <c r="O22" s="253"/>
      <c r="P22" s="249"/>
      <c r="Q22" s="249"/>
      <c r="R22" s="251"/>
      <c r="S22" s="251"/>
      <c r="T22" s="251"/>
      <c r="U22" s="251"/>
      <c r="V22" s="253"/>
      <c r="W22" s="253"/>
      <c r="X22" s="253"/>
      <c r="Y22" s="252"/>
      <c r="Z22" s="6"/>
      <c r="AA22" s="9"/>
    </row>
    <row r="23" spans="1:27" ht="13.5" outlineLevel="7" x14ac:dyDescent="0.3">
      <c r="A23" s="245"/>
      <c r="B23" s="246"/>
      <c r="C23" s="246"/>
      <c r="D23" s="246"/>
      <c r="E23" s="246"/>
      <c r="F23" s="247"/>
      <c r="G23" s="252"/>
      <c r="H23" s="247"/>
      <c r="I23" s="248" t="s">
        <v>465</v>
      </c>
      <c r="J23" s="249"/>
      <c r="K23" s="250"/>
      <c r="L23" s="250"/>
      <c r="M23" s="251">
        <v>3.14</v>
      </c>
      <c r="N23" s="252"/>
      <c r="O23" s="253"/>
      <c r="P23" s="249"/>
      <c r="Q23" s="249"/>
      <c r="R23" s="251"/>
      <c r="S23" s="251"/>
      <c r="T23" s="251"/>
      <c r="U23" s="251"/>
      <c r="V23" s="253"/>
      <c r="W23" s="253"/>
      <c r="X23" s="253"/>
      <c r="Y23" s="252"/>
      <c r="Z23" s="6"/>
      <c r="AA23" s="9"/>
    </row>
    <row r="24" spans="1:27" ht="13.5" outlineLevel="7" x14ac:dyDescent="0.3">
      <c r="A24" s="245"/>
      <c r="B24" s="246"/>
      <c r="C24" s="246"/>
      <c r="D24" s="246"/>
      <c r="E24" s="246"/>
      <c r="F24" s="247"/>
      <c r="G24" s="252"/>
      <c r="H24" s="247"/>
      <c r="I24" s="248" t="s">
        <v>466</v>
      </c>
      <c r="J24" s="249"/>
      <c r="K24" s="250"/>
      <c r="L24" s="250"/>
      <c r="M24" s="251">
        <v>1.49</v>
      </c>
      <c r="N24" s="252"/>
      <c r="O24" s="253"/>
      <c r="P24" s="249"/>
      <c r="Q24" s="249"/>
      <c r="R24" s="251"/>
      <c r="S24" s="251"/>
      <c r="T24" s="251"/>
      <c r="U24" s="251"/>
      <c r="V24" s="253"/>
      <c r="W24" s="253"/>
      <c r="X24" s="253"/>
      <c r="Y24" s="252"/>
      <c r="Z24" s="6"/>
      <c r="AA24" s="9"/>
    </row>
    <row r="25" spans="1:27" ht="13.5" outlineLevel="7" x14ac:dyDescent="0.3">
      <c r="A25" s="245"/>
      <c r="B25" s="246"/>
      <c r="C25" s="246"/>
      <c r="D25" s="246"/>
      <c r="E25" s="246"/>
      <c r="F25" s="247"/>
      <c r="G25" s="252"/>
      <c r="H25" s="247"/>
      <c r="I25" s="248" t="s">
        <v>467</v>
      </c>
      <c r="J25" s="249"/>
      <c r="K25" s="250"/>
      <c r="L25" s="250"/>
      <c r="M25" s="251">
        <v>3.14</v>
      </c>
      <c r="N25" s="252"/>
      <c r="O25" s="253"/>
      <c r="P25" s="249"/>
      <c r="Q25" s="249"/>
      <c r="R25" s="251"/>
      <c r="S25" s="251"/>
      <c r="T25" s="251"/>
      <c r="U25" s="251"/>
      <c r="V25" s="253"/>
      <c r="W25" s="253"/>
      <c r="X25" s="253"/>
      <c r="Y25" s="252"/>
      <c r="Z25" s="6"/>
      <c r="AA25" s="9"/>
    </row>
    <row r="26" spans="1:27" ht="13.5" outlineLevel="7" x14ac:dyDescent="0.3">
      <c r="A26" s="245"/>
      <c r="B26" s="246"/>
      <c r="C26" s="246"/>
      <c r="D26" s="246"/>
      <c r="E26" s="246"/>
      <c r="F26" s="247"/>
      <c r="G26" s="252"/>
      <c r="H26" s="247"/>
      <c r="I26" s="248" t="s">
        <v>468</v>
      </c>
      <c r="J26" s="249"/>
      <c r="K26" s="250"/>
      <c r="L26" s="250"/>
      <c r="M26" s="251">
        <v>1.23</v>
      </c>
      <c r="N26" s="252"/>
      <c r="O26" s="253"/>
      <c r="P26" s="249"/>
      <c r="Q26" s="249"/>
      <c r="R26" s="251"/>
      <c r="S26" s="251"/>
      <c r="T26" s="251"/>
      <c r="U26" s="251"/>
      <c r="V26" s="253"/>
      <c r="W26" s="253"/>
      <c r="X26" s="253"/>
      <c r="Y26" s="252"/>
      <c r="Z26" s="6"/>
      <c r="AA26" s="9"/>
    </row>
    <row r="27" spans="1:27" ht="13.5" outlineLevel="7" x14ac:dyDescent="0.3">
      <c r="A27" s="245"/>
      <c r="B27" s="246"/>
      <c r="C27" s="246"/>
      <c r="D27" s="246"/>
      <c r="E27" s="246"/>
      <c r="F27" s="247"/>
      <c r="G27" s="252"/>
      <c r="H27" s="247"/>
      <c r="I27" s="248" t="s">
        <v>469</v>
      </c>
      <c r="J27" s="249"/>
      <c r="K27" s="250"/>
      <c r="L27" s="250"/>
      <c r="M27" s="251">
        <v>4.92</v>
      </c>
      <c r="N27" s="252"/>
      <c r="O27" s="253"/>
      <c r="P27" s="249"/>
      <c r="Q27" s="249"/>
      <c r="R27" s="251"/>
      <c r="S27" s="251"/>
      <c r="T27" s="251"/>
      <c r="U27" s="251"/>
      <c r="V27" s="253"/>
      <c r="W27" s="253"/>
      <c r="X27" s="253"/>
      <c r="Y27" s="252"/>
      <c r="Z27" s="6"/>
      <c r="AA27" s="9"/>
    </row>
    <row r="28" spans="1:27" ht="13.5" outlineLevel="7" x14ac:dyDescent="0.3">
      <c r="A28" s="245"/>
      <c r="B28" s="246"/>
      <c r="C28" s="246"/>
      <c r="D28" s="246"/>
      <c r="E28" s="246"/>
      <c r="F28" s="247"/>
      <c r="G28" s="252"/>
      <c r="H28" s="247"/>
      <c r="I28" s="248" t="s">
        <v>470</v>
      </c>
      <c r="J28" s="249"/>
      <c r="K28" s="250"/>
      <c r="L28" s="250"/>
      <c r="M28" s="251">
        <v>11.74</v>
      </c>
      <c r="N28" s="252"/>
      <c r="O28" s="253"/>
      <c r="P28" s="249"/>
      <c r="Q28" s="249"/>
      <c r="R28" s="251"/>
      <c r="S28" s="251"/>
      <c r="T28" s="251"/>
      <c r="U28" s="251"/>
      <c r="V28" s="253"/>
      <c r="W28" s="253"/>
      <c r="X28" s="253"/>
      <c r="Y28" s="252"/>
      <c r="Z28" s="6"/>
      <c r="AA28" s="9"/>
    </row>
    <row r="29" spans="1:27" ht="13.5" outlineLevel="7" x14ac:dyDescent="0.3">
      <c r="A29" s="245"/>
      <c r="B29" s="246"/>
      <c r="C29" s="246"/>
      <c r="D29" s="246"/>
      <c r="E29" s="246"/>
      <c r="F29" s="247"/>
      <c r="G29" s="252"/>
      <c r="H29" s="247"/>
      <c r="I29" s="248" t="s">
        <v>471</v>
      </c>
      <c r="J29" s="249"/>
      <c r="K29" s="250"/>
      <c r="L29" s="250"/>
      <c r="M29" s="251">
        <v>15.13</v>
      </c>
      <c r="N29" s="252"/>
      <c r="O29" s="253"/>
      <c r="P29" s="249"/>
      <c r="Q29" s="249"/>
      <c r="R29" s="251"/>
      <c r="S29" s="251"/>
      <c r="T29" s="251"/>
      <c r="U29" s="251"/>
      <c r="V29" s="253"/>
      <c r="W29" s="253"/>
      <c r="X29" s="253"/>
      <c r="Y29" s="252"/>
      <c r="Z29" s="6"/>
      <c r="AA29" s="9"/>
    </row>
    <row r="30" spans="1:27" ht="13.5" outlineLevel="7" x14ac:dyDescent="0.3">
      <c r="A30" s="245"/>
      <c r="B30" s="246"/>
      <c r="C30" s="246"/>
      <c r="D30" s="246"/>
      <c r="E30" s="246"/>
      <c r="F30" s="247"/>
      <c r="G30" s="252"/>
      <c r="H30" s="247"/>
      <c r="I30" s="248" t="s">
        <v>472</v>
      </c>
      <c r="J30" s="249"/>
      <c r="K30" s="250"/>
      <c r="L30" s="250"/>
      <c r="M30" s="251">
        <v>9.9700000000000006</v>
      </c>
      <c r="N30" s="252"/>
      <c r="O30" s="253"/>
      <c r="P30" s="249"/>
      <c r="Q30" s="249"/>
      <c r="R30" s="251"/>
      <c r="S30" s="251"/>
      <c r="T30" s="251"/>
      <c r="U30" s="251"/>
      <c r="V30" s="253"/>
      <c r="W30" s="253"/>
      <c r="X30" s="253"/>
      <c r="Y30" s="252"/>
      <c r="Z30" s="6"/>
      <c r="AA30" s="9"/>
    </row>
    <row r="31" spans="1:27" ht="13.5" outlineLevel="7" x14ac:dyDescent="0.3">
      <c r="A31" s="245"/>
      <c r="B31" s="246"/>
      <c r="C31" s="246"/>
      <c r="D31" s="246"/>
      <c r="E31" s="246"/>
      <c r="F31" s="247"/>
      <c r="G31" s="252"/>
      <c r="H31" s="247"/>
      <c r="I31" s="248" t="s">
        <v>473</v>
      </c>
      <c r="J31" s="249"/>
      <c r="K31" s="250"/>
      <c r="L31" s="250"/>
      <c r="M31" s="251">
        <v>20.309999999999999</v>
      </c>
      <c r="N31" s="252"/>
      <c r="O31" s="253"/>
      <c r="P31" s="249"/>
      <c r="Q31" s="249"/>
      <c r="R31" s="251"/>
      <c r="S31" s="251"/>
      <c r="T31" s="251"/>
      <c r="U31" s="251"/>
      <c r="V31" s="253"/>
      <c r="W31" s="253"/>
      <c r="X31" s="253"/>
      <c r="Y31" s="252"/>
      <c r="Z31" s="6"/>
      <c r="AA31" s="9"/>
    </row>
    <row r="32" spans="1:27" ht="13.5" outlineLevel="7" x14ac:dyDescent="0.3">
      <c r="A32" s="245"/>
      <c r="B32" s="246"/>
      <c r="C32" s="246"/>
      <c r="D32" s="246"/>
      <c r="E32" s="246"/>
      <c r="F32" s="247"/>
      <c r="G32" s="252"/>
      <c r="H32" s="247"/>
      <c r="I32" s="248" t="s">
        <v>474</v>
      </c>
      <c r="J32" s="249"/>
      <c r="K32" s="250"/>
      <c r="L32" s="250"/>
      <c r="M32" s="251">
        <v>2.65</v>
      </c>
      <c r="N32" s="252"/>
      <c r="O32" s="253"/>
      <c r="P32" s="249"/>
      <c r="Q32" s="249"/>
      <c r="R32" s="251"/>
      <c r="S32" s="251"/>
      <c r="T32" s="251"/>
      <c r="U32" s="251"/>
      <c r="V32" s="253"/>
      <c r="W32" s="253"/>
      <c r="X32" s="253"/>
      <c r="Y32" s="252"/>
      <c r="Z32" s="6"/>
      <c r="AA32" s="9"/>
    </row>
    <row r="33" spans="1:28" ht="13.5" outlineLevel="7" x14ac:dyDescent="0.3">
      <c r="A33" s="245"/>
      <c r="B33" s="246"/>
      <c r="C33" s="246"/>
      <c r="D33" s="246"/>
      <c r="E33" s="246"/>
      <c r="F33" s="247"/>
      <c r="G33" s="252"/>
      <c r="H33" s="247"/>
      <c r="I33" s="248" t="s">
        <v>475</v>
      </c>
      <c r="J33" s="249"/>
      <c r="K33" s="250"/>
      <c r="L33" s="250"/>
      <c r="M33" s="251">
        <v>25.78</v>
      </c>
      <c r="N33" s="252"/>
      <c r="O33" s="253"/>
      <c r="P33" s="249"/>
      <c r="Q33" s="249"/>
      <c r="R33" s="251"/>
      <c r="S33" s="251"/>
      <c r="T33" s="251"/>
      <c r="U33" s="251"/>
      <c r="V33" s="253"/>
      <c r="W33" s="253"/>
      <c r="X33" s="253"/>
      <c r="Y33" s="252"/>
      <c r="Z33" s="6"/>
      <c r="AA33" s="9"/>
    </row>
    <row r="34" spans="1:28" ht="13.5" outlineLevel="7" x14ac:dyDescent="0.3">
      <c r="A34" s="245"/>
      <c r="B34" s="246"/>
      <c r="C34" s="246"/>
      <c r="D34" s="246"/>
      <c r="E34" s="246"/>
      <c r="F34" s="247"/>
      <c r="G34" s="252"/>
      <c r="H34" s="247"/>
      <c r="I34" s="248" t="s">
        <v>476</v>
      </c>
      <c r="J34" s="249"/>
      <c r="K34" s="250"/>
      <c r="L34" s="250"/>
      <c r="M34" s="251">
        <v>32.32</v>
      </c>
      <c r="N34" s="252"/>
      <c r="O34" s="253"/>
      <c r="P34" s="249"/>
      <c r="Q34" s="249"/>
      <c r="R34" s="251"/>
      <c r="S34" s="251"/>
      <c r="T34" s="251"/>
      <c r="U34" s="251"/>
      <c r="V34" s="253"/>
      <c r="W34" s="253"/>
      <c r="X34" s="253"/>
      <c r="Y34" s="252"/>
      <c r="Z34" s="6"/>
      <c r="AA34" s="9"/>
    </row>
    <row r="35" spans="1:28" ht="7.5" customHeight="1" outlineLevel="7" x14ac:dyDescent="0.15">
      <c r="A35" s="9"/>
      <c r="B35" s="197"/>
      <c r="C35" s="196"/>
      <c r="D35" s="196"/>
      <c r="E35" s="196"/>
      <c r="F35" s="12"/>
      <c r="G35" s="12"/>
      <c r="H35" s="12"/>
      <c r="I35" s="204"/>
      <c r="J35" s="205"/>
      <c r="K35" s="206"/>
      <c r="L35" s="206"/>
      <c r="M35" s="207"/>
      <c r="N35" s="10"/>
      <c r="O35" s="153"/>
      <c r="P35" s="205"/>
      <c r="Q35" s="205"/>
      <c r="R35" s="159"/>
      <c r="S35" s="159"/>
      <c r="T35" s="159"/>
      <c r="U35" s="159"/>
      <c r="V35" s="153"/>
      <c r="W35" s="153"/>
      <c r="X35" s="153"/>
      <c r="Y35" s="10"/>
      <c r="Z35" s="6"/>
      <c r="AA35" s="9"/>
    </row>
    <row r="36" spans="1:28" ht="14.25" outlineLevel="6" x14ac:dyDescent="0.15">
      <c r="B36" s="197"/>
      <c r="C36" s="198"/>
      <c r="D36" s="114" t="s">
        <v>217</v>
      </c>
      <c r="E36" s="114"/>
      <c r="F36" s="115"/>
      <c r="G36" s="115" t="s">
        <v>477</v>
      </c>
      <c r="H36" s="115"/>
      <c r="I36" s="116" t="s">
        <v>478</v>
      </c>
      <c r="J36" s="117" t="s">
        <v>479</v>
      </c>
      <c r="K36" s="118">
        <v>10.94</v>
      </c>
      <c r="L36" s="118">
        <v>0</v>
      </c>
      <c r="M36" s="118">
        <v>10.94</v>
      </c>
      <c r="N36" s="295"/>
      <c r="O36" s="119">
        <f>M36*N36</f>
        <v>0</v>
      </c>
      <c r="P36" s="117" t="s">
        <v>454</v>
      </c>
      <c r="Q36" s="117" t="s">
        <v>1811</v>
      </c>
      <c r="R36" s="118"/>
      <c r="S36" s="118">
        <f>M36*R36</f>
        <v>0</v>
      </c>
      <c r="T36" s="118">
        <v>2.4</v>
      </c>
      <c r="U36" s="118">
        <f>M36*T36</f>
        <v>26.255999999999997</v>
      </c>
      <c r="V36" s="119">
        <v>21</v>
      </c>
      <c r="W36" s="119">
        <f>O36*(V36/100)</f>
        <v>0</v>
      </c>
      <c r="X36" s="119">
        <f>O36+W36</f>
        <v>0</v>
      </c>
      <c r="Y36" s="120">
        <v>6</v>
      </c>
      <c r="Z36" s="9"/>
      <c r="AA36" s="9"/>
      <c r="AB36" s="9"/>
    </row>
    <row r="37" spans="1:28" ht="4.5" customHeight="1" outlineLevel="6" x14ac:dyDescent="0.15">
      <c r="B37" s="197"/>
      <c r="C37" s="199"/>
      <c r="D37" s="199"/>
      <c r="E37" s="199"/>
      <c r="F37" s="10"/>
      <c r="G37" s="10"/>
      <c r="H37" s="10"/>
      <c r="I37" s="203"/>
      <c r="J37" s="205"/>
      <c r="K37" s="159"/>
      <c r="L37" s="159"/>
      <c r="M37" s="159"/>
      <c r="N37" s="113"/>
      <c r="O37" s="153"/>
      <c r="P37" s="205"/>
      <c r="Q37" s="205"/>
      <c r="R37" s="159"/>
      <c r="S37" s="159"/>
      <c r="T37" s="159"/>
      <c r="U37" s="159"/>
      <c r="V37" s="153"/>
      <c r="W37" s="153"/>
      <c r="X37" s="153"/>
      <c r="Y37" s="10"/>
      <c r="Z37" s="9"/>
      <c r="AA37" s="9"/>
      <c r="AB37" s="9"/>
    </row>
    <row r="38" spans="1:28" ht="13.5" outlineLevel="7" x14ac:dyDescent="0.3">
      <c r="A38" s="245"/>
      <c r="B38" s="246"/>
      <c r="C38" s="246"/>
      <c r="D38" s="246"/>
      <c r="E38" s="246"/>
      <c r="F38" s="247"/>
      <c r="G38" s="252" t="s">
        <v>18</v>
      </c>
      <c r="H38" s="247"/>
      <c r="I38" s="248" t="s">
        <v>455</v>
      </c>
      <c r="J38" s="249"/>
      <c r="K38" s="250"/>
      <c r="L38" s="250"/>
      <c r="M38" s="251">
        <v>0</v>
      </c>
      <c r="N38" s="252"/>
      <c r="O38" s="253"/>
      <c r="P38" s="249"/>
      <c r="Q38" s="249"/>
      <c r="R38" s="251"/>
      <c r="S38" s="251"/>
      <c r="T38" s="251"/>
      <c r="U38" s="251"/>
      <c r="V38" s="253"/>
      <c r="W38" s="253"/>
      <c r="X38" s="253"/>
      <c r="Y38" s="252"/>
      <c r="Z38" s="6"/>
      <c r="AA38" s="9"/>
    </row>
    <row r="39" spans="1:28" ht="13.5" outlineLevel="7" x14ac:dyDescent="0.3">
      <c r="A39" s="245"/>
      <c r="B39" s="246"/>
      <c r="C39" s="246"/>
      <c r="D39" s="246"/>
      <c r="E39" s="246"/>
      <c r="F39" s="247"/>
      <c r="G39" s="252"/>
      <c r="H39" s="247"/>
      <c r="I39" s="248" t="s">
        <v>480</v>
      </c>
      <c r="J39" s="249"/>
      <c r="K39" s="250"/>
      <c r="L39" s="250"/>
      <c r="M39" s="251">
        <v>0</v>
      </c>
      <c r="N39" s="252"/>
      <c r="O39" s="253"/>
      <c r="P39" s="249"/>
      <c r="Q39" s="249"/>
      <c r="R39" s="251"/>
      <c r="S39" s="251"/>
      <c r="T39" s="251"/>
      <c r="U39" s="251"/>
      <c r="V39" s="253"/>
      <c r="W39" s="253"/>
      <c r="X39" s="253"/>
      <c r="Y39" s="252"/>
      <c r="Z39" s="6"/>
      <c r="AA39" s="9"/>
    </row>
    <row r="40" spans="1:28" ht="13.5" outlineLevel="7" x14ac:dyDescent="0.3">
      <c r="A40" s="245"/>
      <c r="B40" s="246"/>
      <c r="C40" s="246"/>
      <c r="D40" s="246"/>
      <c r="E40" s="246"/>
      <c r="F40" s="247"/>
      <c r="G40" s="252"/>
      <c r="H40" s="247"/>
      <c r="I40" s="248" t="s">
        <v>481</v>
      </c>
      <c r="J40" s="249"/>
      <c r="K40" s="250"/>
      <c r="L40" s="250"/>
      <c r="M40" s="251">
        <v>0.14000000000000001</v>
      </c>
      <c r="N40" s="252"/>
      <c r="O40" s="253"/>
      <c r="P40" s="249"/>
      <c r="Q40" s="249"/>
      <c r="R40" s="251"/>
      <c r="S40" s="251"/>
      <c r="T40" s="251"/>
      <c r="U40" s="251"/>
      <c r="V40" s="253"/>
      <c r="W40" s="253"/>
      <c r="X40" s="253"/>
      <c r="Y40" s="252"/>
      <c r="Z40" s="6"/>
      <c r="AA40" s="9"/>
    </row>
    <row r="41" spans="1:28" ht="13.5" outlineLevel="7" x14ac:dyDescent="0.3">
      <c r="A41" s="245"/>
      <c r="B41" s="246"/>
      <c r="C41" s="246"/>
      <c r="D41" s="246"/>
      <c r="E41" s="246"/>
      <c r="F41" s="247"/>
      <c r="G41" s="252"/>
      <c r="H41" s="247"/>
      <c r="I41" s="248" t="s">
        <v>482</v>
      </c>
      <c r="J41" s="249"/>
      <c r="K41" s="250"/>
      <c r="L41" s="250"/>
      <c r="M41" s="251">
        <v>0.25</v>
      </c>
      <c r="N41" s="252"/>
      <c r="O41" s="253"/>
      <c r="P41" s="249"/>
      <c r="Q41" s="249"/>
      <c r="R41" s="251"/>
      <c r="S41" s="251"/>
      <c r="T41" s="251"/>
      <c r="U41" s="251"/>
      <c r="V41" s="253"/>
      <c r="W41" s="253"/>
      <c r="X41" s="253"/>
      <c r="Y41" s="252"/>
      <c r="Z41" s="6"/>
      <c r="AA41" s="9"/>
    </row>
    <row r="42" spans="1:28" ht="13.5" outlineLevel="7" x14ac:dyDescent="0.3">
      <c r="A42" s="245"/>
      <c r="B42" s="246"/>
      <c r="C42" s="246"/>
      <c r="D42" s="246"/>
      <c r="E42" s="246"/>
      <c r="F42" s="247"/>
      <c r="G42" s="252"/>
      <c r="H42" s="247"/>
      <c r="I42" s="248" t="s">
        <v>482</v>
      </c>
      <c r="J42" s="249"/>
      <c r="K42" s="250"/>
      <c r="L42" s="250"/>
      <c r="M42" s="251">
        <v>0.25</v>
      </c>
      <c r="N42" s="252"/>
      <c r="O42" s="253"/>
      <c r="P42" s="249"/>
      <c r="Q42" s="249"/>
      <c r="R42" s="251"/>
      <c r="S42" s="251"/>
      <c r="T42" s="251"/>
      <c r="U42" s="251"/>
      <c r="V42" s="253"/>
      <c r="W42" s="253"/>
      <c r="X42" s="253"/>
      <c r="Y42" s="252"/>
      <c r="Z42" s="6"/>
      <c r="AA42" s="9"/>
    </row>
    <row r="43" spans="1:28" ht="13.5" outlineLevel="7" x14ac:dyDescent="0.3">
      <c r="A43" s="245"/>
      <c r="B43" s="246"/>
      <c r="C43" s="246"/>
      <c r="D43" s="246"/>
      <c r="E43" s="246"/>
      <c r="F43" s="247"/>
      <c r="G43" s="252"/>
      <c r="H43" s="247"/>
      <c r="I43" s="248" t="s">
        <v>482</v>
      </c>
      <c r="J43" s="249"/>
      <c r="K43" s="250"/>
      <c r="L43" s="250"/>
      <c r="M43" s="251">
        <v>0.25</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52"/>
      <c r="H44" s="247"/>
      <c r="I44" s="248" t="s">
        <v>482</v>
      </c>
      <c r="J44" s="249"/>
      <c r="K44" s="250"/>
      <c r="L44" s="250"/>
      <c r="M44" s="251">
        <v>0.25</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52"/>
      <c r="H45" s="247"/>
      <c r="I45" s="248" t="s">
        <v>481</v>
      </c>
      <c r="J45" s="249"/>
      <c r="K45" s="250"/>
      <c r="L45" s="250"/>
      <c r="M45" s="251">
        <v>0.14000000000000001</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52"/>
      <c r="H46" s="247"/>
      <c r="I46" s="248" t="s">
        <v>483</v>
      </c>
      <c r="J46" s="249"/>
      <c r="K46" s="250"/>
      <c r="L46" s="250"/>
      <c r="M46" s="251">
        <v>0.22</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52"/>
      <c r="H47" s="247"/>
      <c r="I47" s="248" t="s">
        <v>484</v>
      </c>
      <c r="J47" s="249"/>
      <c r="K47" s="250"/>
      <c r="L47" s="250"/>
      <c r="M47" s="251">
        <v>1.65</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52"/>
      <c r="H48" s="247"/>
      <c r="I48" s="248" t="s">
        <v>485</v>
      </c>
      <c r="J48" s="249"/>
      <c r="K48" s="250"/>
      <c r="L48" s="250"/>
      <c r="M48" s="251">
        <v>0.82</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52"/>
      <c r="H49" s="247"/>
      <c r="I49" s="248" t="s">
        <v>486</v>
      </c>
      <c r="J49" s="249"/>
      <c r="K49" s="250"/>
      <c r="L49" s="250"/>
      <c r="M49" s="251">
        <v>0.44</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52"/>
      <c r="H50" s="247"/>
      <c r="I50" s="248" t="s">
        <v>487</v>
      </c>
      <c r="J50" s="249"/>
      <c r="K50" s="250"/>
      <c r="L50" s="250"/>
      <c r="M50" s="251">
        <v>0.26</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52"/>
      <c r="H51" s="247"/>
      <c r="I51" s="248" t="s">
        <v>488</v>
      </c>
      <c r="J51" s="249"/>
      <c r="K51" s="250"/>
      <c r="L51" s="250"/>
      <c r="M51" s="251">
        <v>0.54</v>
      </c>
      <c r="N51" s="252"/>
      <c r="O51" s="253"/>
      <c r="P51" s="249"/>
      <c r="Q51" s="249"/>
      <c r="R51" s="251"/>
      <c r="S51" s="251"/>
      <c r="T51" s="251"/>
      <c r="U51" s="251"/>
      <c r="V51" s="253"/>
      <c r="W51" s="253"/>
      <c r="X51" s="253"/>
      <c r="Y51" s="252"/>
      <c r="Z51" s="6"/>
      <c r="AA51" s="9"/>
    </row>
    <row r="52" spans="1:28" ht="13.5" outlineLevel="7" x14ac:dyDescent="0.3">
      <c r="A52" s="245"/>
      <c r="B52" s="246"/>
      <c r="C52" s="246"/>
      <c r="D52" s="246"/>
      <c r="E52" s="246"/>
      <c r="F52" s="247"/>
      <c r="G52" s="252"/>
      <c r="H52" s="247"/>
      <c r="I52" s="248" t="s">
        <v>489</v>
      </c>
      <c r="J52" s="249"/>
      <c r="K52" s="250"/>
      <c r="L52" s="250"/>
      <c r="M52" s="251">
        <v>0.16</v>
      </c>
      <c r="N52" s="252"/>
      <c r="O52" s="253"/>
      <c r="P52" s="249"/>
      <c r="Q52" s="249"/>
      <c r="R52" s="251"/>
      <c r="S52" s="251"/>
      <c r="T52" s="251"/>
      <c r="U52" s="251"/>
      <c r="V52" s="253"/>
      <c r="W52" s="253"/>
      <c r="X52" s="253"/>
      <c r="Y52" s="252"/>
      <c r="Z52" s="6"/>
      <c r="AA52" s="9"/>
    </row>
    <row r="53" spans="1:28" ht="13.5" outlineLevel="7" x14ac:dyDescent="0.3">
      <c r="A53" s="245"/>
      <c r="B53" s="246"/>
      <c r="C53" s="246"/>
      <c r="D53" s="246"/>
      <c r="E53" s="246"/>
      <c r="F53" s="247"/>
      <c r="G53" s="252"/>
      <c r="H53" s="247"/>
      <c r="I53" s="248" t="s">
        <v>490</v>
      </c>
      <c r="J53" s="249"/>
      <c r="K53" s="250"/>
      <c r="L53" s="250"/>
      <c r="M53" s="251">
        <v>0.1</v>
      </c>
      <c r="N53" s="252"/>
      <c r="O53" s="253"/>
      <c r="P53" s="249"/>
      <c r="Q53" s="249"/>
      <c r="R53" s="251"/>
      <c r="S53" s="251"/>
      <c r="T53" s="251"/>
      <c r="U53" s="251"/>
      <c r="V53" s="253"/>
      <c r="W53" s="253"/>
      <c r="X53" s="253"/>
      <c r="Y53" s="252"/>
      <c r="Z53" s="6"/>
      <c r="AA53" s="9"/>
    </row>
    <row r="54" spans="1:28" ht="13.5" outlineLevel="7" x14ac:dyDescent="0.3">
      <c r="A54" s="245"/>
      <c r="B54" s="246"/>
      <c r="C54" s="246"/>
      <c r="D54" s="246"/>
      <c r="E54" s="246"/>
      <c r="F54" s="247"/>
      <c r="G54" s="252"/>
      <c r="H54" s="247"/>
      <c r="I54" s="248" t="s">
        <v>491</v>
      </c>
      <c r="J54" s="249"/>
      <c r="K54" s="250"/>
      <c r="L54" s="250"/>
      <c r="M54" s="251">
        <v>5.47</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52"/>
      <c r="H55" s="247"/>
      <c r="I55" s="248" t="s">
        <v>492</v>
      </c>
      <c r="J55" s="249"/>
      <c r="K55" s="250"/>
      <c r="L55" s="250"/>
      <c r="M55" s="251">
        <v>5.47</v>
      </c>
      <c r="N55" s="252"/>
      <c r="O55" s="253"/>
      <c r="P55" s="249"/>
      <c r="Q55" s="249"/>
      <c r="R55" s="251"/>
      <c r="S55" s="251"/>
      <c r="T55" s="251"/>
      <c r="U55" s="251"/>
      <c r="V55" s="253"/>
      <c r="W55" s="253"/>
      <c r="X55" s="253"/>
      <c r="Y55" s="252"/>
      <c r="Z55" s="6"/>
      <c r="AA55" s="9"/>
    </row>
    <row r="56" spans="1:28" ht="7.5" customHeight="1" outlineLevel="7" x14ac:dyDescent="0.15">
      <c r="A56" s="9"/>
      <c r="B56" s="197"/>
      <c r="C56" s="196"/>
      <c r="D56" s="196"/>
      <c r="E56" s="196"/>
      <c r="F56" s="12"/>
      <c r="G56" s="12"/>
      <c r="H56" s="12"/>
      <c r="I56" s="204"/>
      <c r="J56" s="205"/>
      <c r="K56" s="206"/>
      <c r="L56" s="206"/>
      <c r="M56" s="207"/>
      <c r="N56" s="10"/>
      <c r="O56" s="153"/>
      <c r="P56" s="205"/>
      <c r="Q56" s="205"/>
      <c r="R56" s="159"/>
      <c r="S56" s="159"/>
      <c r="T56" s="159"/>
      <c r="U56" s="159"/>
      <c r="V56" s="153"/>
      <c r="W56" s="153"/>
      <c r="X56" s="153"/>
      <c r="Y56" s="10"/>
      <c r="Z56" s="6"/>
      <c r="AA56" s="9"/>
    </row>
    <row r="57" spans="1:28" ht="28.5" outlineLevel="6" x14ac:dyDescent="0.15">
      <c r="B57" s="197"/>
      <c r="C57" s="198"/>
      <c r="D57" s="114" t="s">
        <v>219</v>
      </c>
      <c r="E57" s="114"/>
      <c r="F57" s="115"/>
      <c r="G57" s="115" t="s">
        <v>493</v>
      </c>
      <c r="H57" s="115"/>
      <c r="I57" s="116" t="s">
        <v>494</v>
      </c>
      <c r="J57" s="117" t="s">
        <v>479</v>
      </c>
      <c r="K57" s="118">
        <v>8.3418749999997726</v>
      </c>
      <c r="L57" s="118">
        <v>0</v>
      </c>
      <c r="M57" s="118">
        <v>8.3418749999997726</v>
      </c>
      <c r="N57" s="295"/>
      <c r="O57" s="119">
        <f>M57*N57</f>
        <v>0</v>
      </c>
      <c r="P57" s="117" t="s">
        <v>454</v>
      </c>
      <c r="Q57" s="117" t="s">
        <v>1811</v>
      </c>
      <c r="R57" s="118"/>
      <c r="S57" s="118">
        <f>M57*R57</f>
        <v>0</v>
      </c>
      <c r="T57" s="118">
        <v>2.2000000000000002</v>
      </c>
      <c r="U57" s="118">
        <f>M57*T57</f>
        <v>18.3521249999995</v>
      </c>
      <c r="V57" s="119">
        <v>21</v>
      </c>
      <c r="W57" s="119">
        <f>O57*(V57/100)</f>
        <v>0</v>
      </c>
      <c r="X57" s="119">
        <f>O57+W57</f>
        <v>0</v>
      </c>
      <c r="Y57" s="120">
        <v>6</v>
      </c>
      <c r="Z57" s="9"/>
      <c r="AA57" s="9"/>
      <c r="AB57" s="9"/>
    </row>
    <row r="58" spans="1:28" ht="4.5" customHeight="1" outlineLevel="6" x14ac:dyDescent="0.15">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1:28" ht="13.5" outlineLevel="7" x14ac:dyDescent="0.3">
      <c r="A59" s="245"/>
      <c r="B59" s="246"/>
      <c r="C59" s="246"/>
      <c r="D59" s="246"/>
      <c r="E59" s="246"/>
      <c r="F59" s="247"/>
      <c r="G59" s="252" t="s">
        <v>18</v>
      </c>
      <c r="H59" s="247"/>
      <c r="I59" s="248" t="s">
        <v>455</v>
      </c>
      <c r="J59" s="249"/>
      <c r="K59" s="250"/>
      <c r="L59" s="250"/>
      <c r="M59" s="251">
        <v>0</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52"/>
      <c r="H60" s="247"/>
      <c r="I60" s="248" t="s">
        <v>495</v>
      </c>
      <c r="J60" s="249"/>
      <c r="K60" s="250"/>
      <c r="L60" s="250"/>
      <c r="M60" s="251">
        <v>0</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52"/>
      <c r="H61" s="247"/>
      <c r="I61" s="248" t="s">
        <v>496</v>
      </c>
      <c r="J61" s="249"/>
      <c r="K61" s="250"/>
      <c r="L61" s="250"/>
      <c r="M61" s="251">
        <v>5.64</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52"/>
      <c r="H62" s="247"/>
      <c r="I62" s="248" t="s">
        <v>497</v>
      </c>
      <c r="J62" s="249"/>
      <c r="K62" s="250"/>
      <c r="L62" s="250"/>
      <c r="M62" s="251">
        <v>60.57</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52"/>
      <c r="H63" s="247"/>
      <c r="I63" s="248" t="s">
        <v>498</v>
      </c>
      <c r="J63" s="249"/>
      <c r="K63" s="250"/>
      <c r="L63" s="250"/>
      <c r="M63" s="251">
        <v>24.15</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52"/>
      <c r="H64" s="247"/>
      <c r="I64" s="248" t="s">
        <v>499</v>
      </c>
      <c r="J64" s="249"/>
      <c r="K64" s="250"/>
      <c r="L64" s="250"/>
      <c r="M64" s="251">
        <v>7.44</v>
      </c>
      <c r="N64" s="252"/>
      <c r="O64" s="253"/>
      <c r="P64" s="249"/>
      <c r="Q64" s="249"/>
      <c r="R64" s="251"/>
      <c r="S64" s="251"/>
      <c r="T64" s="251"/>
      <c r="U64" s="251"/>
      <c r="V64" s="253"/>
      <c r="W64" s="253"/>
      <c r="X64" s="253"/>
      <c r="Y64" s="252"/>
      <c r="Z64" s="6"/>
      <c r="AA64" s="9"/>
    </row>
    <row r="65" spans="1:27" ht="13.5" outlineLevel="7" x14ac:dyDescent="0.3">
      <c r="A65" s="245"/>
      <c r="B65" s="246"/>
      <c r="C65" s="246"/>
      <c r="D65" s="246"/>
      <c r="E65" s="246"/>
      <c r="F65" s="247"/>
      <c r="G65" s="252"/>
      <c r="H65" s="247"/>
      <c r="I65" s="248" t="s">
        <v>500</v>
      </c>
      <c r="J65" s="249"/>
      <c r="K65" s="250"/>
      <c r="L65" s="250"/>
      <c r="M65" s="251">
        <v>2.85</v>
      </c>
      <c r="N65" s="252"/>
      <c r="O65" s="253"/>
      <c r="P65" s="249"/>
      <c r="Q65" s="249"/>
      <c r="R65" s="251"/>
      <c r="S65" s="251"/>
      <c r="T65" s="251"/>
      <c r="U65" s="251"/>
      <c r="V65" s="253"/>
      <c r="W65" s="253"/>
      <c r="X65" s="253"/>
      <c r="Y65" s="252"/>
      <c r="Z65" s="6"/>
      <c r="AA65" s="9"/>
    </row>
    <row r="66" spans="1:27" ht="13.5" outlineLevel="7" x14ac:dyDescent="0.3">
      <c r="A66" s="245"/>
      <c r="B66" s="246"/>
      <c r="C66" s="246"/>
      <c r="D66" s="246"/>
      <c r="E66" s="246"/>
      <c r="F66" s="247"/>
      <c r="G66" s="252"/>
      <c r="H66" s="247"/>
      <c r="I66" s="248" t="s">
        <v>501</v>
      </c>
      <c r="J66" s="249"/>
      <c r="K66" s="250"/>
      <c r="L66" s="250"/>
      <c r="M66" s="251">
        <v>18</v>
      </c>
      <c r="N66" s="252"/>
      <c r="O66" s="253"/>
      <c r="P66" s="249"/>
      <c r="Q66" s="249"/>
      <c r="R66" s="251"/>
      <c r="S66" s="251"/>
      <c r="T66" s="251"/>
      <c r="U66" s="251"/>
      <c r="V66" s="253"/>
      <c r="W66" s="253"/>
      <c r="X66" s="253"/>
      <c r="Y66" s="252"/>
      <c r="Z66" s="6"/>
      <c r="AA66" s="9"/>
    </row>
    <row r="67" spans="1:27" ht="13.5" outlineLevel="7" x14ac:dyDescent="0.3">
      <c r="A67" s="245"/>
      <c r="B67" s="246"/>
      <c r="C67" s="246"/>
      <c r="D67" s="246"/>
      <c r="E67" s="246"/>
      <c r="F67" s="247"/>
      <c r="G67" s="252"/>
      <c r="H67" s="247"/>
      <c r="I67" s="248" t="s">
        <v>502</v>
      </c>
      <c r="J67" s="249"/>
      <c r="K67" s="250"/>
      <c r="L67" s="250"/>
      <c r="M67" s="251">
        <v>21.78</v>
      </c>
      <c r="N67" s="252"/>
      <c r="O67" s="253"/>
      <c r="P67" s="249"/>
      <c r="Q67" s="249"/>
      <c r="R67" s="251"/>
      <c r="S67" s="251"/>
      <c r="T67" s="251"/>
      <c r="U67" s="251"/>
      <c r="V67" s="253"/>
      <c r="W67" s="253"/>
      <c r="X67" s="253"/>
      <c r="Y67" s="252"/>
      <c r="Z67" s="6"/>
      <c r="AA67" s="9"/>
    </row>
    <row r="68" spans="1:27" ht="13.5" outlineLevel="7" x14ac:dyDescent="0.3">
      <c r="A68" s="245"/>
      <c r="B68" s="246"/>
      <c r="C68" s="246"/>
      <c r="D68" s="246"/>
      <c r="E68" s="246"/>
      <c r="F68" s="247"/>
      <c r="G68" s="252"/>
      <c r="H68" s="247"/>
      <c r="I68" s="248" t="s">
        <v>503</v>
      </c>
      <c r="J68" s="249"/>
      <c r="K68" s="250"/>
      <c r="L68" s="250"/>
      <c r="M68" s="251">
        <v>22.56</v>
      </c>
      <c r="N68" s="252"/>
      <c r="O68" s="253"/>
      <c r="P68" s="249"/>
      <c r="Q68" s="249"/>
      <c r="R68" s="251"/>
      <c r="S68" s="251"/>
      <c r="T68" s="251"/>
      <c r="U68" s="251"/>
      <c r="V68" s="253"/>
      <c r="W68" s="253"/>
      <c r="X68" s="253"/>
      <c r="Y68" s="252"/>
      <c r="Z68" s="6"/>
      <c r="AA68" s="9"/>
    </row>
    <row r="69" spans="1:27" ht="13.5" outlineLevel="7" x14ac:dyDescent="0.3">
      <c r="A69" s="245"/>
      <c r="B69" s="246"/>
      <c r="C69" s="246"/>
      <c r="D69" s="246"/>
      <c r="E69" s="246"/>
      <c r="F69" s="247"/>
      <c r="G69" s="252"/>
      <c r="H69" s="247"/>
      <c r="I69" s="248" t="s">
        <v>504</v>
      </c>
      <c r="J69" s="249"/>
      <c r="K69" s="250"/>
      <c r="L69" s="250"/>
      <c r="M69" s="251">
        <v>21.57</v>
      </c>
      <c r="N69" s="252"/>
      <c r="O69" s="253"/>
      <c r="P69" s="249"/>
      <c r="Q69" s="249"/>
      <c r="R69" s="251"/>
      <c r="S69" s="251"/>
      <c r="T69" s="251"/>
      <c r="U69" s="251"/>
      <c r="V69" s="253"/>
      <c r="W69" s="253"/>
      <c r="X69" s="253"/>
      <c r="Y69" s="252"/>
      <c r="Z69" s="6"/>
      <c r="AA69" s="9"/>
    </row>
    <row r="70" spans="1:27" ht="13.5" outlineLevel="7" x14ac:dyDescent="0.3">
      <c r="A70" s="245"/>
      <c r="B70" s="246"/>
      <c r="C70" s="246"/>
      <c r="D70" s="246"/>
      <c r="E70" s="246"/>
      <c r="F70" s="247"/>
      <c r="G70" s="252"/>
      <c r="H70" s="247"/>
      <c r="I70" s="248" t="s">
        <v>505</v>
      </c>
      <c r="J70" s="249"/>
      <c r="K70" s="250"/>
      <c r="L70" s="250"/>
      <c r="M70" s="251">
        <v>3.88</v>
      </c>
      <c r="N70" s="252"/>
      <c r="O70" s="253"/>
      <c r="P70" s="249"/>
      <c r="Q70" s="249"/>
      <c r="R70" s="251"/>
      <c r="S70" s="251"/>
      <c r="T70" s="251"/>
      <c r="U70" s="251"/>
      <c r="V70" s="253"/>
      <c r="W70" s="253"/>
      <c r="X70" s="253"/>
      <c r="Y70" s="252"/>
      <c r="Z70" s="6"/>
      <c r="AA70" s="9"/>
    </row>
    <row r="71" spans="1:27" ht="13.5" outlineLevel="7" x14ac:dyDescent="0.3">
      <c r="A71" s="245"/>
      <c r="B71" s="246"/>
      <c r="C71" s="246"/>
      <c r="D71" s="246"/>
      <c r="E71" s="246"/>
      <c r="F71" s="247"/>
      <c r="G71" s="252"/>
      <c r="H71" s="247"/>
      <c r="I71" s="248" t="s">
        <v>506</v>
      </c>
      <c r="J71" s="249"/>
      <c r="K71" s="250"/>
      <c r="L71" s="250"/>
      <c r="M71" s="251">
        <v>2</v>
      </c>
      <c r="N71" s="252"/>
      <c r="O71" s="253"/>
      <c r="P71" s="249"/>
      <c r="Q71" s="249"/>
      <c r="R71" s="251"/>
      <c r="S71" s="251"/>
      <c r="T71" s="251"/>
      <c r="U71" s="251"/>
      <c r="V71" s="253"/>
      <c r="W71" s="253"/>
      <c r="X71" s="253"/>
      <c r="Y71" s="252"/>
      <c r="Z71" s="6"/>
      <c r="AA71" s="9"/>
    </row>
    <row r="72" spans="1:27" ht="13.5" outlineLevel="7" x14ac:dyDescent="0.3">
      <c r="A72" s="245"/>
      <c r="B72" s="246"/>
      <c r="C72" s="246"/>
      <c r="D72" s="246"/>
      <c r="E72" s="246"/>
      <c r="F72" s="247"/>
      <c r="G72" s="252"/>
      <c r="H72" s="247"/>
      <c r="I72" s="248" t="s">
        <v>507</v>
      </c>
      <c r="J72" s="249"/>
      <c r="K72" s="250"/>
      <c r="L72" s="250"/>
      <c r="M72" s="251">
        <v>2.48</v>
      </c>
      <c r="N72" s="252"/>
      <c r="O72" s="253"/>
      <c r="P72" s="249"/>
      <c r="Q72" s="249"/>
      <c r="R72" s="251"/>
      <c r="S72" s="251"/>
      <c r="T72" s="251"/>
      <c r="U72" s="251"/>
      <c r="V72" s="253"/>
      <c r="W72" s="253"/>
      <c r="X72" s="253"/>
      <c r="Y72" s="252"/>
      <c r="Z72" s="6"/>
      <c r="AA72" s="9"/>
    </row>
    <row r="73" spans="1:27" ht="13.5" outlineLevel="7" x14ac:dyDescent="0.3">
      <c r="A73" s="245"/>
      <c r="B73" s="246"/>
      <c r="C73" s="246"/>
      <c r="D73" s="246"/>
      <c r="E73" s="246"/>
      <c r="F73" s="247"/>
      <c r="G73" s="252"/>
      <c r="H73" s="247"/>
      <c r="I73" s="248" t="s">
        <v>508</v>
      </c>
      <c r="J73" s="249"/>
      <c r="K73" s="250"/>
      <c r="L73" s="250"/>
      <c r="M73" s="251">
        <v>2.71</v>
      </c>
      <c r="N73" s="252"/>
      <c r="O73" s="253"/>
      <c r="P73" s="249"/>
      <c r="Q73" s="249"/>
      <c r="R73" s="251"/>
      <c r="S73" s="251"/>
      <c r="T73" s="251"/>
      <c r="U73" s="251"/>
      <c r="V73" s="253"/>
      <c r="W73" s="253"/>
      <c r="X73" s="253"/>
      <c r="Y73" s="252"/>
      <c r="Z73" s="6"/>
      <c r="AA73" s="9"/>
    </row>
    <row r="74" spans="1:27" ht="13.5" outlineLevel="7" x14ac:dyDescent="0.3">
      <c r="A74" s="245"/>
      <c r="B74" s="246"/>
      <c r="C74" s="246"/>
      <c r="D74" s="246"/>
      <c r="E74" s="246"/>
      <c r="F74" s="247"/>
      <c r="G74" s="252"/>
      <c r="H74" s="247"/>
      <c r="I74" s="248" t="s">
        <v>509</v>
      </c>
      <c r="J74" s="249"/>
      <c r="K74" s="250"/>
      <c r="L74" s="250"/>
      <c r="M74" s="251">
        <v>11.43</v>
      </c>
      <c r="N74" s="252"/>
      <c r="O74" s="253"/>
      <c r="P74" s="249"/>
      <c r="Q74" s="249"/>
      <c r="R74" s="251"/>
      <c r="S74" s="251"/>
      <c r="T74" s="251"/>
      <c r="U74" s="251"/>
      <c r="V74" s="253"/>
      <c r="W74" s="253"/>
      <c r="X74" s="253"/>
      <c r="Y74" s="252"/>
      <c r="Z74" s="6"/>
      <c r="AA74" s="9"/>
    </row>
    <row r="75" spans="1:27" ht="13.5" outlineLevel="7" x14ac:dyDescent="0.3">
      <c r="A75" s="245"/>
      <c r="B75" s="246"/>
      <c r="C75" s="246"/>
      <c r="D75" s="246"/>
      <c r="E75" s="246"/>
      <c r="F75" s="247"/>
      <c r="G75" s="252"/>
      <c r="H75" s="247"/>
      <c r="I75" s="248" t="s">
        <v>510</v>
      </c>
      <c r="J75" s="249"/>
      <c r="K75" s="250"/>
      <c r="L75" s="250"/>
      <c r="M75" s="251">
        <v>14.79</v>
      </c>
      <c r="N75" s="252"/>
      <c r="O75" s="253"/>
      <c r="P75" s="249"/>
      <c r="Q75" s="249"/>
      <c r="R75" s="251"/>
      <c r="S75" s="251"/>
      <c r="T75" s="251"/>
      <c r="U75" s="251"/>
      <c r="V75" s="253"/>
      <c r="W75" s="253"/>
      <c r="X75" s="253"/>
      <c r="Y75" s="252"/>
      <c r="Z75" s="6"/>
      <c r="AA75" s="9"/>
    </row>
    <row r="76" spans="1:27" ht="13.5" outlineLevel="7" x14ac:dyDescent="0.3">
      <c r="A76" s="245"/>
      <c r="B76" s="246"/>
      <c r="C76" s="246"/>
      <c r="D76" s="246"/>
      <c r="E76" s="246"/>
      <c r="F76" s="247"/>
      <c r="G76" s="252"/>
      <c r="H76" s="247"/>
      <c r="I76" s="248" t="s">
        <v>511</v>
      </c>
      <c r="J76" s="249"/>
      <c r="K76" s="250"/>
      <c r="L76" s="250"/>
      <c r="M76" s="251">
        <v>10.97</v>
      </c>
      <c r="N76" s="252"/>
      <c r="O76" s="253"/>
      <c r="P76" s="249"/>
      <c r="Q76" s="249"/>
      <c r="R76" s="251"/>
      <c r="S76" s="251"/>
      <c r="T76" s="251"/>
      <c r="U76" s="251"/>
      <c r="V76" s="253"/>
      <c r="W76" s="253"/>
      <c r="X76" s="253"/>
      <c r="Y76" s="252"/>
      <c r="Z76" s="6"/>
      <c r="AA76" s="9"/>
    </row>
    <row r="77" spans="1:27" ht="13.5" outlineLevel="7" x14ac:dyDescent="0.3">
      <c r="A77" s="245"/>
      <c r="B77" s="246"/>
      <c r="C77" s="246"/>
      <c r="D77" s="246"/>
      <c r="E77" s="246"/>
      <c r="F77" s="247"/>
      <c r="G77" s="252"/>
      <c r="H77" s="247"/>
      <c r="I77" s="248" t="s">
        <v>512</v>
      </c>
      <c r="J77" s="249"/>
      <c r="K77" s="250"/>
      <c r="L77" s="250"/>
      <c r="M77" s="251">
        <v>6</v>
      </c>
      <c r="N77" s="252"/>
      <c r="O77" s="253"/>
      <c r="P77" s="249"/>
      <c r="Q77" s="249"/>
      <c r="R77" s="251"/>
      <c r="S77" s="251"/>
      <c r="T77" s="251"/>
      <c r="U77" s="251"/>
      <c r="V77" s="253"/>
      <c r="W77" s="253"/>
      <c r="X77" s="253"/>
      <c r="Y77" s="252"/>
      <c r="Z77" s="6"/>
      <c r="AA77" s="9"/>
    </row>
    <row r="78" spans="1:27" ht="13.5" outlineLevel="7" x14ac:dyDescent="0.3">
      <c r="A78" s="245"/>
      <c r="B78" s="246"/>
      <c r="C78" s="246"/>
      <c r="D78" s="246"/>
      <c r="E78" s="246"/>
      <c r="F78" s="247"/>
      <c r="G78" s="252"/>
      <c r="H78" s="247"/>
      <c r="I78" s="248" t="s">
        <v>513</v>
      </c>
      <c r="J78" s="249"/>
      <c r="K78" s="250"/>
      <c r="L78" s="250"/>
      <c r="M78" s="251">
        <v>15.37</v>
      </c>
      <c r="N78" s="252"/>
      <c r="O78" s="253"/>
      <c r="P78" s="249"/>
      <c r="Q78" s="249"/>
      <c r="R78" s="251"/>
      <c r="S78" s="251"/>
      <c r="T78" s="251"/>
      <c r="U78" s="251"/>
      <c r="V78" s="253"/>
      <c r="W78" s="253"/>
      <c r="X78" s="253"/>
      <c r="Y78" s="252"/>
      <c r="Z78" s="6"/>
      <c r="AA78" s="9"/>
    </row>
    <row r="79" spans="1:27" ht="13.5" outlineLevel="7" x14ac:dyDescent="0.3">
      <c r="A79" s="245"/>
      <c r="B79" s="246"/>
      <c r="C79" s="246"/>
      <c r="D79" s="246"/>
      <c r="E79" s="246"/>
      <c r="F79" s="247"/>
      <c r="G79" s="252"/>
      <c r="H79" s="247"/>
      <c r="I79" s="248" t="s">
        <v>514</v>
      </c>
      <c r="J79" s="249"/>
      <c r="K79" s="250"/>
      <c r="L79" s="250"/>
      <c r="M79" s="251">
        <v>4.88</v>
      </c>
      <c r="N79" s="252"/>
      <c r="O79" s="253"/>
      <c r="P79" s="249"/>
      <c r="Q79" s="249"/>
      <c r="R79" s="251"/>
      <c r="S79" s="251"/>
      <c r="T79" s="251"/>
      <c r="U79" s="251"/>
      <c r="V79" s="253"/>
      <c r="W79" s="253"/>
      <c r="X79" s="253"/>
      <c r="Y79" s="252"/>
      <c r="Z79" s="6"/>
      <c r="AA79" s="9"/>
    </row>
    <row r="80" spans="1:27" ht="13.5" outlineLevel="7" x14ac:dyDescent="0.3">
      <c r="A80" s="245"/>
      <c r="B80" s="246"/>
      <c r="C80" s="246"/>
      <c r="D80" s="246"/>
      <c r="E80" s="246"/>
      <c r="F80" s="247"/>
      <c r="G80" s="252"/>
      <c r="H80" s="247"/>
      <c r="I80" s="248" t="s">
        <v>515</v>
      </c>
      <c r="J80" s="249"/>
      <c r="K80" s="250"/>
      <c r="L80" s="250"/>
      <c r="M80" s="251">
        <v>5.96</v>
      </c>
      <c r="N80" s="252"/>
      <c r="O80" s="253"/>
      <c r="P80" s="249"/>
      <c r="Q80" s="249"/>
      <c r="R80" s="251"/>
      <c r="S80" s="251"/>
      <c r="T80" s="251"/>
      <c r="U80" s="251"/>
      <c r="V80" s="253"/>
      <c r="W80" s="253"/>
      <c r="X80" s="253"/>
      <c r="Y80" s="252"/>
      <c r="Z80" s="6"/>
      <c r="AA80" s="9"/>
    </row>
    <row r="81" spans="1:27" ht="13.5" outlineLevel="7" x14ac:dyDescent="0.3">
      <c r="A81" s="245"/>
      <c r="B81" s="246"/>
      <c r="C81" s="246"/>
      <c r="D81" s="246"/>
      <c r="E81" s="246"/>
      <c r="F81" s="247"/>
      <c r="G81" s="252"/>
      <c r="H81" s="247"/>
      <c r="I81" s="248" t="s">
        <v>516</v>
      </c>
      <c r="J81" s="249"/>
      <c r="K81" s="250"/>
      <c r="L81" s="250"/>
      <c r="M81" s="251">
        <v>25.12</v>
      </c>
      <c r="N81" s="252"/>
      <c r="O81" s="253"/>
      <c r="P81" s="249"/>
      <c r="Q81" s="249"/>
      <c r="R81" s="251"/>
      <c r="S81" s="251"/>
      <c r="T81" s="251"/>
      <c r="U81" s="251"/>
      <c r="V81" s="253"/>
      <c r="W81" s="253"/>
      <c r="X81" s="253"/>
      <c r="Y81" s="252"/>
      <c r="Z81" s="6"/>
      <c r="AA81" s="9"/>
    </row>
    <row r="82" spans="1:27" ht="13.5" outlineLevel="7" x14ac:dyDescent="0.3">
      <c r="A82" s="245"/>
      <c r="B82" s="246"/>
      <c r="C82" s="246"/>
      <c r="D82" s="246"/>
      <c r="E82" s="246"/>
      <c r="F82" s="247"/>
      <c r="G82" s="252"/>
      <c r="H82" s="247"/>
      <c r="I82" s="248" t="s">
        <v>517</v>
      </c>
      <c r="J82" s="249"/>
      <c r="K82" s="250"/>
      <c r="L82" s="250"/>
      <c r="M82" s="251">
        <v>41.82</v>
      </c>
      <c r="N82" s="252"/>
      <c r="O82" s="253"/>
      <c r="P82" s="249"/>
      <c r="Q82" s="249"/>
      <c r="R82" s="251"/>
      <c r="S82" s="251"/>
      <c r="T82" s="251"/>
      <c r="U82" s="251"/>
      <c r="V82" s="253"/>
      <c r="W82" s="253"/>
      <c r="X82" s="253"/>
      <c r="Y82" s="252"/>
      <c r="Z82" s="6"/>
      <c r="AA82" s="9"/>
    </row>
    <row r="83" spans="1:27" ht="13.5" outlineLevel="7" x14ac:dyDescent="0.3">
      <c r="A83" s="245"/>
      <c r="B83" s="246"/>
      <c r="C83" s="246"/>
      <c r="D83" s="246"/>
      <c r="E83" s="246"/>
      <c r="F83" s="247"/>
      <c r="G83" s="252"/>
      <c r="H83" s="247"/>
      <c r="I83" s="248" t="s">
        <v>518</v>
      </c>
      <c r="J83" s="249"/>
      <c r="K83" s="250"/>
      <c r="L83" s="250"/>
      <c r="M83" s="251">
        <v>1.88</v>
      </c>
      <c r="N83" s="252"/>
      <c r="O83" s="253"/>
      <c r="P83" s="249"/>
      <c r="Q83" s="249"/>
      <c r="R83" s="251"/>
      <c r="S83" s="251"/>
      <c r="T83" s="251"/>
      <c r="U83" s="251"/>
      <c r="V83" s="253"/>
      <c r="W83" s="253"/>
      <c r="X83" s="253"/>
      <c r="Y83" s="252"/>
      <c r="Z83" s="6"/>
      <c r="AA83" s="9"/>
    </row>
    <row r="84" spans="1:27" ht="13.5" outlineLevel="7" x14ac:dyDescent="0.3">
      <c r="A84" s="245"/>
      <c r="B84" s="246"/>
      <c r="C84" s="246"/>
      <c r="D84" s="246"/>
      <c r="E84" s="246"/>
      <c r="F84" s="247"/>
      <c r="G84" s="252"/>
      <c r="H84" s="247"/>
      <c r="I84" s="248" t="s">
        <v>519</v>
      </c>
      <c r="J84" s="249"/>
      <c r="K84" s="250"/>
      <c r="L84" s="250"/>
      <c r="M84" s="251">
        <v>3.12</v>
      </c>
      <c r="N84" s="252"/>
      <c r="O84" s="253"/>
      <c r="P84" s="249"/>
      <c r="Q84" s="249"/>
      <c r="R84" s="251"/>
      <c r="S84" s="251"/>
      <c r="T84" s="251"/>
      <c r="U84" s="251"/>
      <c r="V84" s="253"/>
      <c r="W84" s="253"/>
      <c r="X84" s="253"/>
      <c r="Y84" s="252"/>
      <c r="Z84" s="6"/>
      <c r="AA84" s="9"/>
    </row>
    <row r="85" spans="1:27" ht="13.5" outlineLevel="7" x14ac:dyDescent="0.3">
      <c r="A85" s="245"/>
      <c r="B85" s="246"/>
      <c r="C85" s="246"/>
      <c r="D85" s="246"/>
      <c r="E85" s="246"/>
      <c r="F85" s="247"/>
      <c r="G85" s="252"/>
      <c r="H85" s="247"/>
      <c r="I85" s="248" t="s">
        <v>520</v>
      </c>
      <c r="J85" s="249"/>
      <c r="K85" s="250"/>
      <c r="L85" s="250"/>
      <c r="M85" s="251">
        <v>4.49</v>
      </c>
      <c r="N85" s="252"/>
      <c r="O85" s="253"/>
      <c r="P85" s="249"/>
      <c r="Q85" s="249"/>
      <c r="R85" s="251"/>
      <c r="S85" s="251"/>
      <c r="T85" s="251"/>
      <c r="U85" s="251"/>
      <c r="V85" s="253"/>
      <c r="W85" s="253"/>
      <c r="X85" s="253"/>
      <c r="Y85" s="252"/>
      <c r="Z85" s="6"/>
      <c r="AA85" s="9"/>
    </row>
    <row r="86" spans="1:27" ht="13.5" outlineLevel="7" x14ac:dyDescent="0.3">
      <c r="A86" s="245"/>
      <c r="B86" s="246"/>
      <c r="C86" s="246"/>
      <c r="D86" s="246"/>
      <c r="E86" s="246"/>
      <c r="F86" s="247"/>
      <c r="G86" s="252"/>
      <c r="H86" s="247"/>
      <c r="I86" s="248" t="s">
        <v>521</v>
      </c>
      <c r="J86" s="249"/>
      <c r="K86" s="250"/>
      <c r="L86" s="250"/>
      <c r="M86" s="251">
        <v>5.26</v>
      </c>
      <c r="N86" s="252"/>
      <c r="O86" s="253"/>
      <c r="P86" s="249"/>
      <c r="Q86" s="249"/>
      <c r="R86" s="251"/>
      <c r="S86" s="251"/>
      <c r="T86" s="251"/>
      <c r="U86" s="251"/>
      <c r="V86" s="253"/>
      <c r="W86" s="253"/>
      <c r="X86" s="253"/>
      <c r="Y86" s="252"/>
      <c r="Z86" s="6"/>
      <c r="AA86" s="9"/>
    </row>
    <row r="87" spans="1:27" ht="13.5" outlineLevel="7" x14ac:dyDescent="0.3">
      <c r="A87" s="245"/>
      <c r="B87" s="246"/>
      <c r="C87" s="246"/>
      <c r="D87" s="246"/>
      <c r="E87" s="246"/>
      <c r="F87" s="247"/>
      <c r="G87" s="252"/>
      <c r="H87" s="247"/>
      <c r="I87" s="248" t="s">
        <v>522</v>
      </c>
      <c r="J87" s="249"/>
      <c r="K87" s="250"/>
      <c r="L87" s="250"/>
      <c r="M87" s="251">
        <v>41.26</v>
      </c>
      <c r="N87" s="252"/>
      <c r="O87" s="253"/>
      <c r="P87" s="249"/>
      <c r="Q87" s="249"/>
      <c r="R87" s="251"/>
      <c r="S87" s="251"/>
      <c r="T87" s="251"/>
      <c r="U87" s="251"/>
      <c r="V87" s="253"/>
      <c r="W87" s="253"/>
      <c r="X87" s="253"/>
      <c r="Y87" s="252"/>
      <c r="Z87" s="6"/>
      <c r="AA87" s="9"/>
    </row>
    <row r="88" spans="1:27" ht="13.5" outlineLevel="7" x14ac:dyDescent="0.3">
      <c r="A88" s="245"/>
      <c r="B88" s="246"/>
      <c r="C88" s="246"/>
      <c r="D88" s="246"/>
      <c r="E88" s="246"/>
      <c r="F88" s="247"/>
      <c r="G88" s="252"/>
      <c r="H88" s="247"/>
      <c r="I88" s="248" t="s">
        <v>523</v>
      </c>
      <c r="J88" s="249"/>
      <c r="K88" s="250"/>
      <c r="L88" s="250"/>
      <c r="M88" s="251">
        <v>4.32</v>
      </c>
      <c r="N88" s="252"/>
      <c r="O88" s="253"/>
      <c r="P88" s="249"/>
      <c r="Q88" s="249"/>
      <c r="R88" s="251"/>
      <c r="S88" s="251"/>
      <c r="T88" s="251"/>
      <c r="U88" s="251"/>
      <c r="V88" s="253"/>
      <c r="W88" s="253"/>
      <c r="X88" s="253"/>
      <c r="Y88" s="252"/>
      <c r="Z88" s="6"/>
      <c r="AA88" s="9"/>
    </row>
    <row r="89" spans="1:27" ht="13.5" outlineLevel="7" x14ac:dyDescent="0.3">
      <c r="A89" s="245"/>
      <c r="B89" s="246"/>
      <c r="C89" s="246"/>
      <c r="D89" s="246"/>
      <c r="E89" s="246"/>
      <c r="F89" s="247"/>
      <c r="G89" s="252"/>
      <c r="H89" s="247"/>
      <c r="I89" s="248" t="s">
        <v>524</v>
      </c>
      <c r="J89" s="249"/>
      <c r="K89" s="250"/>
      <c r="L89" s="250"/>
      <c r="M89" s="251">
        <v>4.9000000000000004</v>
      </c>
      <c r="N89" s="252"/>
      <c r="O89" s="253"/>
      <c r="P89" s="249"/>
      <c r="Q89" s="249"/>
      <c r="R89" s="251"/>
      <c r="S89" s="251"/>
      <c r="T89" s="251"/>
      <c r="U89" s="251"/>
      <c r="V89" s="253"/>
      <c r="W89" s="253"/>
      <c r="X89" s="253"/>
      <c r="Y89" s="252"/>
      <c r="Z89" s="6"/>
      <c r="AA89" s="9"/>
    </row>
    <row r="90" spans="1:27" ht="13.5" outlineLevel="7" x14ac:dyDescent="0.3">
      <c r="A90" s="245"/>
      <c r="B90" s="246"/>
      <c r="C90" s="246"/>
      <c r="D90" s="246"/>
      <c r="E90" s="246"/>
      <c r="F90" s="247"/>
      <c r="G90" s="252"/>
      <c r="H90" s="247"/>
      <c r="I90" s="248" t="s">
        <v>525</v>
      </c>
      <c r="J90" s="249"/>
      <c r="K90" s="250"/>
      <c r="L90" s="250"/>
      <c r="M90" s="251">
        <v>40.06</v>
      </c>
      <c r="N90" s="252"/>
      <c r="O90" s="253"/>
      <c r="P90" s="249"/>
      <c r="Q90" s="249"/>
      <c r="R90" s="251"/>
      <c r="S90" s="251"/>
      <c r="T90" s="251"/>
      <c r="U90" s="251"/>
      <c r="V90" s="253"/>
      <c r="W90" s="253"/>
      <c r="X90" s="253"/>
      <c r="Y90" s="252"/>
      <c r="Z90" s="6"/>
      <c r="AA90" s="9"/>
    </row>
    <row r="91" spans="1:27" ht="13.5" outlineLevel="7" x14ac:dyDescent="0.3">
      <c r="A91" s="245"/>
      <c r="B91" s="246"/>
      <c r="C91" s="246"/>
      <c r="D91" s="246"/>
      <c r="E91" s="246"/>
      <c r="F91" s="247"/>
      <c r="G91" s="252"/>
      <c r="H91" s="247"/>
      <c r="I91" s="248" t="s">
        <v>526</v>
      </c>
      <c r="J91" s="249"/>
      <c r="K91" s="250"/>
      <c r="L91" s="250"/>
      <c r="M91" s="251">
        <v>6.53</v>
      </c>
      <c r="N91" s="252"/>
      <c r="O91" s="253"/>
      <c r="P91" s="249"/>
      <c r="Q91" s="249"/>
      <c r="R91" s="251"/>
      <c r="S91" s="251"/>
      <c r="T91" s="251"/>
      <c r="U91" s="251"/>
      <c r="V91" s="253"/>
      <c r="W91" s="253"/>
      <c r="X91" s="253"/>
      <c r="Y91" s="252"/>
      <c r="Z91" s="6"/>
      <c r="AA91" s="9"/>
    </row>
    <row r="92" spans="1:27" ht="13.5" outlineLevel="7" x14ac:dyDescent="0.3">
      <c r="A92" s="245"/>
      <c r="B92" s="246"/>
      <c r="C92" s="246"/>
      <c r="D92" s="246"/>
      <c r="E92" s="246"/>
      <c r="F92" s="247"/>
      <c r="G92" s="252"/>
      <c r="H92" s="247"/>
      <c r="I92" s="248" t="s">
        <v>527</v>
      </c>
      <c r="J92" s="249"/>
      <c r="K92" s="250"/>
      <c r="L92" s="250"/>
      <c r="M92" s="251">
        <v>2.2200000000000002</v>
      </c>
      <c r="N92" s="252"/>
      <c r="O92" s="253"/>
      <c r="P92" s="249"/>
      <c r="Q92" s="249"/>
      <c r="R92" s="251"/>
      <c r="S92" s="251"/>
      <c r="T92" s="251"/>
      <c r="U92" s="251"/>
      <c r="V92" s="253"/>
      <c r="W92" s="253"/>
      <c r="X92" s="253"/>
      <c r="Y92" s="252"/>
      <c r="Z92" s="6"/>
      <c r="AA92" s="9"/>
    </row>
    <row r="93" spans="1:27" ht="13.5" outlineLevel="7" x14ac:dyDescent="0.3">
      <c r="A93" s="245"/>
      <c r="B93" s="246"/>
      <c r="C93" s="246"/>
      <c r="D93" s="246"/>
      <c r="E93" s="246"/>
      <c r="F93" s="247"/>
      <c r="G93" s="252"/>
      <c r="H93" s="247"/>
      <c r="I93" s="248" t="s">
        <v>528</v>
      </c>
      <c r="J93" s="249"/>
      <c r="K93" s="250"/>
      <c r="L93" s="250"/>
      <c r="M93" s="251">
        <v>5.5</v>
      </c>
      <c r="N93" s="252"/>
      <c r="O93" s="253"/>
      <c r="P93" s="249"/>
      <c r="Q93" s="249"/>
      <c r="R93" s="251"/>
      <c r="S93" s="251"/>
      <c r="T93" s="251"/>
      <c r="U93" s="251"/>
      <c r="V93" s="253"/>
      <c r="W93" s="253"/>
      <c r="X93" s="253"/>
      <c r="Y93" s="252"/>
      <c r="Z93" s="6"/>
      <c r="AA93" s="9"/>
    </row>
    <row r="94" spans="1:27" ht="13.5" outlineLevel="7" x14ac:dyDescent="0.3">
      <c r="A94" s="245"/>
      <c r="B94" s="246"/>
      <c r="C94" s="246"/>
      <c r="D94" s="246"/>
      <c r="E94" s="246"/>
      <c r="F94" s="247"/>
      <c r="G94" s="252"/>
      <c r="H94" s="247"/>
      <c r="I94" s="248" t="s">
        <v>529</v>
      </c>
      <c r="J94" s="249"/>
      <c r="K94" s="250"/>
      <c r="L94" s="250"/>
      <c r="M94" s="251">
        <v>19.7</v>
      </c>
      <c r="N94" s="252"/>
      <c r="O94" s="253"/>
      <c r="P94" s="249"/>
      <c r="Q94" s="249"/>
      <c r="R94" s="251"/>
      <c r="S94" s="251"/>
      <c r="T94" s="251"/>
      <c r="U94" s="251"/>
      <c r="V94" s="253"/>
      <c r="W94" s="253"/>
      <c r="X94" s="253"/>
      <c r="Y94" s="252"/>
      <c r="Z94" s="6"/>
      <c r="AA94" s="9"/>
    </row>
    <row r="95" spans="1:27" ht="13.5" outlineLevel="7" x14ac:dyDescent="0.3">
      <c r="A95" s="245"/>
      <c r="B95" s="246"/>
      <c r="C95" s="246"/>
      <c r="D95" s="246"/>
      <c r="E95" s="246"/>
      <c r="F95" s="247"/>
      <c r="G95" s="252"/>
      <c r="H95" s="247"/>
      <c r="I95" s="248" t="s">
        <v>530</v>
      </c>
      <c r="J95" s="249"/>
      <c r="K95" s="250"/>
      <c r="L95" s="250"/>
      <c r="M95" s="251">
        <v>4.62</v>
      </c>
      <c r="N95" s="252"/>
      <c r="O95" s="253"/>
      <c r="P95" s="249"/>
      <c r="Q95" s="249"/>
      <c r="R95" s="251"/>
      <c r="S95" s="251"/>
      <c r="T95" s="251"/>
      <c r="U95" s="251"/>
      <c r="V95" s="253"/>
      <c r="W95" s="253"/>
      <c r="X95" s="253"/>
      <c r="Y95" s="252"/>
      <c r="Z95" s="6"/>
      <c r="AA95" s="9"/>
    </row>
    <row r="96" spans="1:27" ht="13.5" outlineLevel="7" x14ac:dyDescent="0.3">
      <c r="A96" s="245"/>
      <c r="B96" s="246"/>
      <c r="C96" s="246"/>
      <c r="D96" s="246"/>
      <c r="E96" s="246"/>
      <c r="F96" s="247"/>
      <c r="G96" s="252"/>
      <c r="H96" s="247"/>
      <c r="I96" s="248" t="s">
        <v>531</v>
      </c>
      <c r="J96" s="249"/>
      <c r="K96" s="250"/>
      <c r="L96" s="250"/>
      <c r="M96" s="251">
        <v>2.5</v>
      </c>
      <c r="N96" s="252"/>
      <c r="O96" s="253"/>
      <c r="P96" s="249"/>
      <c r="Q96" s="249"/>
      <c r="R96" s="251"/>
      <c r="S96" s="251"/>
      <c r="T96" s="251"/>
      <c r="U96" s="251"/>
      <c r="V96" s="253"/>
      <c r="W96" s="253"/>
      <c r="X96" s="253"/>
      <c r="Y96" s="252"/>
      <c r="Z96" s="6"/>
      <c r="AA96" s="9"/>
    </row>
    <row r="97" spans="1:27" ht="13.5" outlineLevel="7" x14ac:dyDescent="0.3">
      <c r="A97" s="245"/>
      <c r="B97" s="246"/>
      <c r="C97" s="246"/>
      <c r="D97" s="246"/>
      <c r="E97" s="246"/>
      <c r="F97" s="247"/>
      <c r="G97" s="252"/>
      <c r="H97" s="247"/>
      <c r="I97" s="248" t="s">
        <v>532</v>
      </c>
      <c r="J97" s="249"/>
      <c r="K97" s="250"/>
      <c r="L97" s="250"/>
      <c r="M97" s="251">
        <v>7.45</v>
      </c>
      <c r="N97" s="252"/>
      <c r="O97" s="253"/>
      <c r="P97" s="249"/>
      <c r="Q97" s="249"/>
      <c r="R97" s="251"/>
      <c r="S97" s="251"/>
      <c r="T97" s="251"/>
      <c r="U97" s="251"/>
      <c r="V97" s="253"/>
      <c r="W97" s="253"/>
      <c r="X97" s="253"/>
      <c r="Y97" s="252"/>
      <c r="Z97" s="6"/>
      <c r="AA97" s="9"/>
    </row>
    <row r="98" spans="1:27" ht="13.5" outlineLevel="7" x14ac:dyDescent="0.3">
      <c r="A98" s="245"/>
      <c r="B98" s="246"/>
      <c r="C98" s="246"/>
      <c r="D98" s="246"/>
      <c r="E98" s="246"/>
      <c r="F98" s="247"/>
      <c r="G98" s="252"/>
      <c r="H98" s="247"/>
      <c r="I98" s="248" t="s">
        <v>533</v>
      </c>
      <c r="J98" s="249"/>
      <c r="K98" s="250"/>
      <c r="L98" s="250"/>
      <c r="M98" s="251">
        <v>6.88</v>
      </c>
      <c r="N98" s="252"/>
      <c r="O98" s="253"/>
      <c r="P98" s="249"/>
      <c r="Q98" s="249"/>
      <c r="R98" s="251"/>
      <c r="S98" s="251"/>
      <c r="T98" s="251"/>
      <c r="U98" s="251"/>
      <c r="V98" s="253"/>
      <c r="W98" s="253"/>
      <c r="X98" s="253"/>
      <c r="Y98" s="252"/>
      <c r="Z98" s="6"/>
      <c r="AA98" s="9"/>
    </row>
    <row r="99" spans="1:27" ht="13.5" outlineLevel="7" x14ac:dyDescent="0.3">
      <c r="A99" s="245"/>
      <c r="B99" s="246"/>
      <c r="C99" s="246"/>
      <c r="D99" s="246"/>
      <c r="E99" s="246"/>
      <c r="F99" s="247"/>
      <c r="G99" s="252"/>
      <c r="H99" s="247"/>
      <c r="I99" s="248" t="s">
        <v>534</v>
      </c>
      <c r="J99" s="249"/>
      <c r="K99" s="250"/>
      <c r="L99" s="250"/>
      <c r="M99" s="251">
        <v>22.39</v>
      </c>
      <c r="N99" s="252"/>
      <c r="O99" s="253"/>
      <c r="P99" s="249"/>
      <c r="Q99" s="249"/>
      <c r="R99" s="251"/>
      <c r="S99" s="251"/>
      <c r="T99" s="251"/>
      <c r="U99" s="251"/>
      <c r="V99" s="253"/>
      <c r="W99" s="253"/>
      <c r="X99" s="253"/>
      <c r="Y99" s="252"/>
      <c r="Z99" s="6"/>
      <c r="AA99" s="9"/>
    </row>
    <row r="100" spans="1:27" ht="13.5" outlineLevel="7" x14ac:dyDescent="0.3">
      <c r="A100" s="245"/>
      <c r="B100" s="246"/>
      <c r="C100" s="246"/>
      <c r="D100" s="246"/>
      <c r="E100" s="246"/>
      <c r="F100" s="247"/>
      <c r="G100" s="252"/>
      <c r="H100" s="247"/>
      <c r="I100" s="248" t="s">
        <v>535</v>
      </c>
      <c r="J100" s="249"/>
      <c r="K100" s="250"/>
      <c r="L100" s="250"/>
      <c r="M100" s="251">
        <v>2.4</v>
      </c>
      <c r="N100" s="252"/>
      <c r="O100" s="253"/>
      <c r="P100" s="249"/>
      <c r="Q100" s="249"/>
      <c r="R100" s="251"/>
      <c r="S100" s="251"/>
      <c r="T100" s="251"/>
      <c r="U100" s="251"/>
      <c r="V100" s="253"/>
      <c r="W100" s="253"/>
      <c r="X100" s="253"/>
      <c r="Y100" s="252"/>
      <c r="Z100" s="6"/>
      <c r="AA100" s="9"/>
    </row>
    <row r="101" spans="1:27" ht="13.5" outlineLevel="7" x14ac:dyDescent="0.3">
      <c r="A101" s="245"/>
      <c r="B101" s="246"/>
      <c r="C101" s="246"/>
      <c r="D101" s="246"/>
      <c r="E101" s="246"/>
      <c r="F101" s="247"/>
      <c r="G101" s="252"/>
      <c r="H101" s="247"/>
      <c r="I101" s="248" t="s">
        <v>536</v>
      </c>
      <c r="J101" s="249"/>
      <c r="K101" s="250"/>
      <c r="L101" s="250"/>
      <c r="M101" s="251">
        <v>4.43</v>
      </c>
      <c r="N101" s="252"/>
      <c r="O101" s="253"/>
      <c r="P101" s="249"/>
      <c r="Q101" s="249"/>
      <c r="R101" s="251"/>
      <c r="S101" s="251"/>
      <c r="T101" s="251"/>
      <c r="U101" s="251"/>
      <c r="V101" s="253"/>
      <c r="W101" s="253"/>
      <c r="X101" s="253"/>
      <c r="Y101" s="252"/>
      <c r="Z101" s="6"/>
      <c r="AA101" s="9"/>
    </row>
    <row r="102" spans="1:27" ht="13.5" outlineLevel="7" x14ac:dyDescent="0.3">
      <c r="A102" s="245"/>
      <c r="B102" s="246"/>
      <c r="C102" s="246"/>
      <c r="D102" s="246"/>
      <c r="E102" s="246"/>
      <c r="F102" s="247"/>
      <c r="G102" s="252"/>
      <c r="H102" s="247"/>
      <c r="I102" s="248" t="s">
        <v>537</v>
      </c>
      <c r="J102" s="249"/>
      <c r="K102" s="250"/>
      <c r="L102" s="250"/>
      <c r="M102" s="251">
        <v>20.55</v>
      </c>
      <c r="N102" s="252"/>
      <c r="O102" s="253"/>
      <c r="P102" s="249"/>
      <c r="Q102" s="249"/>
      <c r="R102" s="251"/>
      <c r="S102" s="251"/>
      <c r="T102" s="251"/>
      <c r="U102" s="251"/>
      <c r="V102" s="253"/>
      <c r="W102" s="253"/>
      <c r="X102" s="253"/>
      <c r="Y102" s="252"/>
      <c r="Z102" s="6"/>
      <c r="AA102" s="9"/>
    </row>
    <row r="103" spans="1:27" ht="13.5" outlineLevel="7" x14ac:dyDescent="0.3">
      <c r="A103" s="245"/>
      <c r="B103" s="246"/>
      <c r="C103" s="246"/>
      <c r="D103" s="246"/>
      <c r="E103" s="246"/>
      <c r="F103" s="247"/>
      <c r="G103" s="252"/>
      <c r="H103" s="247"/>
      <c r="I103" s="248" t="s">
        <v>538</v>
      </c>
      <c r="J103" s="249"/>
      <c r="K103" s="250"/>
      <c r="L103" s="250"/>
      <c r="M103" s="251">
        <v>14.91</v>
      </c>
      <c r="N103" s="252"/>
      <c r="O103" s="253"/>
      <c r="P103" s="249"/>
      <c r="Q103" s="249"/>
      <c r="R103" s="251"/>
      <c r="S103" s="251"/>
      <c r="T103" s="251"/>
      <c r="U103" s="251"/>
      <c r="V103" s="253"/>
      <c r="W103" s="253"/>
      <c r="X103" s="253"/>
      <c r="Y103" s="252"/>
      <c r="Z103" s="6"/>
      <c r="AA103" s="9"/>
    </row>
    <row r="104" spans="1:27" ht="13.5" outlineLevel="7" x14ac:dyDescent="0.3">
      <c r="A104" s="245"/>
      <c r="B104" s="246"/>
      <c r="C104" s="246"/>
      <c r="D104" s="246"/>
      <c r="E104" s="246"/>
      <c r="F104" s="247"/>
      <c r="G104" s="252"/>
      <c r="H104" s="247"/>
      <c r="I104" s="248" t="s">
        <v>539</v>
      </c>
      <c r="J104" s="249"/>
      <c r="K104" s="250"/>
      <c r="L104" s="250"/>
      <c r="M104" s="251">
        <v>2.83</v>
      </c>
      <c r="N104" s="252"/>
      <c r="O104" s="253"/>
      <c r="P104" s="249"/>
      <c r="Q104" s="249"/>
      <c r="R104" s="251"/>
      <c r="S104" s="251"/>
      <c r="T104" s="251"/>
      <c r="U104" s="251"/>
      <c r="V104" s="253"/>
      <c r="W104" s="253"/>
      <c r="X104" s="253"/>
      <c r="Y104" s="252"/>
      <c r="Z104" s="6"/>
      <c r="AA104" s="9"/>
    </row>
    <row r="105" spans="1:27" ht="13.5" outlineLevel="7" x14ac:dyDescent="0.3">
      <c r="A105" s="245"/>
      <c r="B105" s="246"/>
      <c r="C105" s="246"/>
      <c r="D105" s="246"/>
      <c r="E105" s="246"/>
      <c r="F105" s="247"/>
      <c r="G105" s="252"/>
      <c r="H105" s="247"/>
      <c r="I105" s="248" t="s">
        <v>540</v>
      </c>
      <c r="J105" s="249"/>
      <c r="K105" s="250"/>
      <c r="L105" s="250"/>
      <c r="M105" s="251">
        <v>7.75</v>
      </c>
      <c r="N105" s="252"/>
      <c r="O105" s="253"/>
      <c r="P105" s="249"/>
      <c r="Q105" s="249"/>
      <c r="R105" s="251"/>
      <c r="S105" s="251"/>
      <c r="T105" s="251"/>
      <c r="U105" s="251"/>
      <c r="V105" s="253"/>
      <c r="W105" s="253"/>
      <c r="X105" s="253"/>
      <c r="Y105" s="252"/>
      <c r="Z105" s="6"/>
      <c r="AA105" s="9"/>
    </row>
    <row r="106" spans="1:27" ht="13.5" outlineLevel="7" x14ac:dyDescent="0.3">
      <c r="A106" s="245"/>
      <c r="B106" s="246"/>
      <c r="C106" s="246"/>
      <c r="D106" s="246"/>
      <c r="E106" s="246"/>
      <c r="F106" s="247"/>
      <c r="G106" s="252"/>
      <c r="H106" s="247"/>
      <c r="I106" s="248" t="s">
        <v>541</v>
      </c>
      <c r="J106" s="249"/>
      <c r="K106" s="250"/>
      <c r="L106" s="250"/>
      <c r="M106" s="251">
        <v>4.3499999999999996</v>
      </c>
      <c r="N106" s="252"/>
      <c r="O106" s="253"/>
      <c r="P106" s="249"/>
      <c r="Q106" s="249"/>
      <c r="R106" s="251"/>
      <c r="S106" s="251"/>
      <c r="T106" s="251"/>
      <c r="U106" s="251"/>
      <c r="V106" s="253"/>
      <c r="W106" s="253"/>
      <c r="X106" s="253"/>
      <c r="Y106" s="252"/>
      <c r="Z106" s="6"/>
      <c r="AA106" s="9"/>
    </row>
    <row r="107" spans="1:27" ht="13.5" outlineLevel="7" x14ac:dyDescent="0.3">
      <c r="A107" s="245"/>
      <c r="B107" s="246"/>
      <c r="C107" s="246"/>
      <c r="D107" s="246"/>
      <c r="E107" s="246"/>
      <c r="F107" s="247"/>
      <c r="G107" s="252"/>
      <c r="H107" s="247"/>
      <c r="I107" s="248" t="s">
        <v>542</v>
      </c>
      <c r="J107" s="249"/>
      <c r="K107" s="250"/>
      <c r="L107" s="250"/>
      <c r="M107" s="251">
        <v>17.05</v>
      </c>
      <c r="N107" s="252"/>
      <c r="O107" s="253"/>
      <c r="P107" s="249"/>
      <c r="Q107" s="249"/>
      <c r="R107" s="251"/>
      <c r="S107" s="251"/>
      <c r="T107" s="251"/>
      <c r="U107" s="251"/>
      <c r="V107" s="253"/>
      <c r="W107" s="253"/>
      <c r="X107" s="253"/>
      <c r="Y107" s="252"/>
      <c r="Z107" s="6"/>
      <c r="AA107" s="9"/>
    </row>
    <row r="108" spans="1:27" ht="13.5" outlineLevel="7" x14ac:dyDescent="0.3">
      <c r="A108" s="245"/>
      <c r="B108" s="246"/>
      <c r="C108" s="246"/>
      <c r="D108" s="246"/>
      <c r="E108" s="246"/>
      <c r="F108" s="247"/>
      <c r="G108" s="252"/>
      <c r="H108" s="247"/>
      <c r="I108" s="248" t="s">
        <v>543</v>
      </c>
      <c r="J108" s="249"/>
      <c r="K108" s="250"/>
      <c r="L108" s="250"/>
      <c r="M108" s="251">
        <v>120.78</v>
      </c>
      <c r="N108" s="252"/>
      <c r="O108" s="253"/>
      <c r="P108" s="249"/>
      <c r="Q108" s="249"/>
      <c r="R108" s="251"/>
      <c r="S108" s="251"/>
      <c r="T108" s="251"/>
      <c r="U108" s="251"/>
      <c r="V108" s="253"/>
      <c r="W108" s="253"/>
      <c r="X108" s="253"/>
      <c r="Y108" s="252"/>
      <c r="Z108" s="6"/>
      <c r="AA108" s="9"/>
    </row>
    <row r="109" spans="1:27" ht="13.5" outlineLevel="7" x14ac:dyDescent="0.3">
      <c r="A109" s="245"/>
      <c r="B109" s="246"/>
      <c r="C109" s="246"/>
      <c r="D109" s="246"/>
      <c r="E109" s="246"/>
      <c r="F109" s="247"/>
      <c r="G109" s="252"/>
      <c r="H109" s="247"/>
      <c r="I109" s="248" t="s">
        <v>544</v>
      </c>
      <c r="J109" s="249"/>
      <c r="K109" s="250"/>
      <c r="L109" s="250"/>
      <c r="M109" s="251">
        <v>12.89</v>
      </c>
      <c r="N109" s="252"/>
      <c r="O109" s="253"/>
      <c r="P109" s="249"/>
      <c r="Q109" s="249"/>
      <c r="R109" s="251"/>
      <c r="S109" s="251"/>
      <c r="T109" s="251"/>
      <c r="U109" s="251"/>
      <c r="V109" s="253"/>
      <c r="W109" s="253"/>
      <c r="X109" s="253"/>
      <c r="Y109" s="252"/>
      <c r="Z109" s="6"/>
      <c r="AA109" s="9"/>
    </row>
    <row r="110" spans="1:27" ht="13.5" outlineLevel="7" x14ac:dyDescent="0.3">
      <c r="A110" s="245"/>
      <c r="B110" s="246"/>
      <c r="C110" s="246"/>
      <c r="D110" s="246"/>
      <c r="E110" s="246"/>
      <c r="F110" s="247"/>
      <c r="G110" s="252"/>
      <c r="H110" s="247"/>
      <c r="I110" s="248" t="s">
        <v>545</v>
      </c>
      <c r="J110" s="249"/>
      <c r="K110" s="250"/>
      <c r="L110" s="250"/>
      <c r="M110" s="251">
        <v>18.510000000000002</v>
      </c>
      <c r="N110" s="252"/>
      <c r="O110" s="253"/>
      <c r="P110" s="249"/>
      <c r="Q110" s="249"/>
      <c r="R110" s="251"/>
      <c r="S110" s="251"/>
      <c r="T110" s="251"/>
      <c r="U110" s="251"/>
      <c r="V110" s="253"/>
      <c r="W110" s="253"/>
      <c r="X110" s="253"/>
      <c r="Y110" s="252"/>
      <c r="Z110" s="6"/>
      <c r="AA110" s="9"/>
    </row>
    <row r="111" spans="1:27" ht="13.5" outlineLevel="7" x14ac:dyDescent="0.3">
      <c r="A111" s="245"/>
      <c r="B111" s="246"/>
      <c r="C111" s="246"/>
      <c r="D111" s="246"/>
      <c r="E111" s="246"/>
      <c r="F111" s="247"/>
      <c r="G111" s="252"/>
      <c r="H111" s="247"/>
      <c r="I111" s="248" t="s">
        <v>491</v>
      </c>
      <c r="J111" s="249"/>
      <c r="K111" s="250"/>
      <c r="L111" s="250"/>
      <c r="M111" s="251">
        <v>741.49999999999977</v>
      </c>
      <c r="N111" s="252"/>
      <c r="O111" s="253"/>
      <c r="P111" s="249"/>
      <c r="Q111" s="249"/>
      <c r="R111" s="251"/>
      <c r="S111" s="251"/>
      <c r="T111" s="251"/>
      <c r="U111" s="251"/>
      <c r="V111" s="253"/>
      <c r="W111" s="253"/>
      <c r="X111" s="253"/>
      <c r="Y111" s="252"/>
      <c r="Z111" s="6"/>
      <c r="AA111" s="9"/>
    </row>
    <row r="112" spans="1:27" ht="13.5" outlineLevel="7" x14ac:dyDescent="0.3">
      <c r="A112" s="245"/>
      <c r="B112" s="246"/>
      <c r="C112" s="246"/>
      <c r="D112" s="246"/>
      <c r="E112" s="246"/>
      <c r="F112" s="247"/>
      <c r="G112" s="252"/>
      <c r="H112" s="247"/>
      <c r="I112" s="248" t="s">
        <v>546</v>
      </c>
      <c r="J112" s="249"/>
      <c r="K112" s="250"/>
      <c r="L112" s="250"/>
      <c r="M112" s="251">
        <v>-741.5</v>
      </c>
      <c r="N112" s="252"/>
      <c r="O112" s="253"/>
      <c r="P112" s="249"/>
      <c r="Q112" s="249"/>
      <c r="R112" s="251"/>
      <c r="S112" s="251"/>
      <c r="T112" s="251"/>
      <c r="U112" s="251"/>
      <c r="V112" s="253"/>
      <c r="W112" s="253"/>
      <c r="X112" s="253"/>
      <c r="Y112" s="252"/>
      <c r="Z112" s="6"/>
      <c r="AA112" s="9"/>
    </row>
    <row r="113" spans="1:28" ht="13.5" outlineLevel="7" x14ac:dyDescent="0.3">
      <c r="A113" s="245"/>
      <c r="B113" s="246"/>
      <c r="C113" s="246"/>
      <c r="D113" s="246"/>
      <c r="E113" s="246"/>
      <c r="F113" s="247"/>
      <c r="G113" s="252"/>
      <c r="H113" s="247"/>
      <c r="I113" s="248" t="s">
        <v>547</v>
      </c>
      <c r="J113" s="249"/>
      <c r="K113" s="250"/>
      <c r="L113" s="250"/>
      <c r="M113" s="251">
        <v>8.3418749999999999</v>
      </c>
      <c r="N113" s="252"/>
      <c r="O113" s="253"/>
      <c r="P113" s="249"/>
      <c r="Q113" s="249"/>
      <c r="R113" s="251"/>
      <c r="S113" s="251"/>
      <c r="T113" s="251"/>
      <c r="U113" s="251"/>
      <c r="V113" s="253"/>
      <c r="W113" s="253"/>
      <c r="X113" s="253"/>
      <c r="Y113" s="252"/>
      <c r="Z113" s="6"/>
      <c r="AA113" s="9"/>
    </row>
    <row r="114" spans="1:28" ht="7.5" customHeight="1" outlineLevel="7" x14ac:dyDescent="0.15">
      <c r="A114" s="9"/>
      <c r="B114" s="197"/>
      <c r="C114" s="196"/>
      <c r="D114" s="196"/>
      <c r="E114" s="196"/>
      <c r="F114" s="12"/>
      <c r="G114" s="12"/>
      <c r="H114" s="12"/>
      <c r="I114" s="204"/>
      <c r="J114" s="205"/>
      <c r="K114" s="206"/>
      <c r="L114" s="206"/>
      <c r="M114" s="207"/>
      <c r="N114" s="10"/>
      <c r="O114" s="153"/>
      <c r="P114" s="205"/>
      <c r="Q114" s="205"/>
      <c r="R114" s="159"/>
      <c r="S114" s="159"/>
      <c r="T114" s="159"/>
      <c r="U114" s="159"/>
      <c r="V114" s="153"/>
      <c r="W114" s="153"/>
      <c r="X114" s="153"/>
      <c r="Y114" s="10"/>
      <c r="Z114" s="6"/>
      <c r="AA114" s="9"/>
    </row>
    <row r="115" spans="1:28" ht="14.25" outlineLevel="6" x14ac:dyDescent="0.15">
      <c r="B115" s="197"/>
      <c r="C115" s="198"/>
      <c r="D115" s="114" t="s">
        <v>548</v>
      </c>
      <c r="E115" s="114"/>
      <c r="F115" s="115"/>
      <c r="G115" s="115" t="s">
        <v>549</v>
      </c>
      <c r="H115" s="115"/>
      <c r="I115" s="116" t="s">
        <v>550</v>
      </c>
      <c r="J115" s="117" t="s">
        <v>453</v>
      </c>
      <c r="K115" s="118">
        <v>7.91</v>
      </c>
      <c r="L115" s="118">
        <v>0</v>
      </c>
      <c r="M115" s="118">
        <v>7.91</v>
      </c>
      <c r="N115" s="295"/>
      <c r="O115" s="119">
        <f>M115*N115</f>
        <v>0</v>
      </c>
      <c r="P115" s="117" t="s">
        <v>454</v>
      </c>
      <c r="Q115" s="117" t="s">
        <v>1811</v>
      </c>
      <c r="R115" s="118"/>
      <c r="S115" s="118">
        <f>M115*R115</f>
        <v>0</v>
      </c>
      <c r="T115" s="118">
        <v>0.13100000000000001</v>
      </c>
      <c r="U115" s="118">
        <f>M115*T115</f>
        <v>1.0362100000000001</v>
      </c>
      <c r="V115" s="119">
        <v>21</v>
      </c>
      <c r="W115" s="119">
        <f>O115*(V115/100)</f>
        <v>0</v>
      </c>
      <c r="X115" s="119">
        <f>O115+W115</f>
        <v>0</v>
      </c>
      <c r="Y115" s="120">
        <v>6</v>
      </c>
      <c r="Z115" s="9"/>
      <c r="AA115" s="9"/>
      <c r="AB115" s="9"/>
    </row>
    <row r="116" spans="1:28" ht="4.5" customHeight="1" outlineLevel="6" x14ac:dyDescent="0.15">
      <c r="B116" s="197"/>
      <c r="C116" s="199"/>
      <c r="D116" s="199"/>
      <c r="E116" s="199"/>
      <c r="F116" s="10"/>
      <c r="G116" s="10"/>
      <c r="H116" s="10"/>
      <c r="I116" s="203"/>
      <c r="J116" s="205"/>
      <c r="K116" s="159"/>
      <c r="L116" s="159"/>
      <c r="M116" s="159"/>
      <c r="N116" s="113"/>
      <c r="O116" s="153"/>
      <c r="P116" s="205"/>
      <c r="Q116" s="205"/>
      <c r="R116" s="159"/>
      <c r="S116" s="159"/>
      <c r="T116" s="159"/>
      <c r="U116" s="159"/>
      <c r="V116" s="153"/>
      <c r="W116" s="153"/>
      <c r="X116" s="153"/>
      <c r="Y116" s="10"/>
      <c r="Z116" s="9"/>
      <c r="AA116" s="9"/>
      <c r="AB116" s="9"/>
    </row>
    <row r="117" spans="1:28" ht="13.5" outlineLevel="7" x14ac:dyDescent="0.3">
      <c r="A117" s="245"/>
      <c r="B117" s="246"/>
      <c r="C117" s="246"/>
      <c r="D117" s="246"/>
      <c r="E117" s="246"/>
      <c r="F117" s="247"/>
      <c r="G117" s="252" t="s">
        <v>18</v>
      </c>
      <c r="H117" s="247"/>
      <c r="I117" s="248" t="s">
        <v>455</v>
      </c>
      <c r="J117" s="249"/>
      <c r="K117" s="250"/>
      <c r="L117" s="250"/>
      <c r="M117" s="251">
        <v>0</v>
      </c>
      <c r="N117" s="252"/>
      <c r="O117" s="253"/>
      <c r="P117" s="249"/>
      <c r="Q117" s="249"/>
      <c r="R117" s="251"/>
      <c r="S117" s="251"/>
      <c r="T117" s="251"/>
      <c r="U117" s="251"/>
      <c r="V117" s="253"/>
      <c r="W117" s="253"/>
      <c r="X117" s="253"/>
      <c r="Y117" s="252"/>
      <c r="Z117" s="6"/>
      <c r="AA117" s="9"/>
    </row>
    <row r="118" spans="1:28" ht="13.5" outlineLevel="7" x14ac:dyDescent="0.3">
      <c r="A118" s="245"/>
      <c r="B118" s="246"/>
      <c r="C118" s="246"/>
      <c r="D118" s="246"/>
      <c r="E118" s="246"/>
      <c r="F118" s="247"/>
      <c r="G118" s="252"/>
      <c r="H118" s="247"/>
      <c r="I118" s="248" t="s">
        <v>551</v>
      </c>
      <c r="J118" s="249"/>
      <c r="K118" s="250"/>
      <c r="L118" s="250"/>
      <c r="M118" s="251">
        <v>5</v>
      </c>
      <c r="N118" s="252"/>
      <c r="O118" s="253"/>
      <c r="P118" s="249"/>
      <c r="Q118" s="249"/>
      <c r="R118" s="251"/>
      <c r="S118" s="251"/>
      <c r="T118" s="251"/>
      <c r="U118" s="251"/>
      <c r="V118" s="253"/>
      <c r="W118" s="253"/>
      <c r="X118" s="253"/>
      <c r="Y118" s="252"/>
      <c r="Z118" s="6"/>
      <c r="AA118" s="9"/>
    </row>
    <row r="119" spans="1:28" ht="13.5" outlineLevel="7" x14ac:dyDescent="0.3">
      <c r="A119" s="245"/>
      <c r="B119" s="246"/>
      <c r="C119" s="246"/>
      <c r="D119" s="246"/>
      <c r="E119" s="246"/>
      <c r="F119" s="247"/>
      <c r="G119" s="252"/>
      <c r="H119" s="247"/>
      <c r="I119" s="248" t="s">
        <v>552</v>
      </c>
      <c r="J119" s="249"/>
      <c r="K119" s="250"/>
      <c r="L119" s="250"/>
      <c r="M119" s="251">
        <v>1.75</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52"/>
      <c r="H120" s="247"/>
      <c r="I120" s="248" t="s">
        <v>553</v>
      </c>
      <c r="J120" s="249"/>
      <c r="K120" s="250"/>
      <c r="L120" s="250"/>
      <c r="M120" s="251">
        <v>1.1599999999999999</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4.25" outlineLevel="6" x14ac:dyDescent="0.15">
      <c r="B122" s="197"/>
      <c r="C122" s="198"/>
      <c r="D122" s="114" t="s">
        <v>554</v>
      </c>
      <c r="E122" s="114"/>
      <c r="F122" s="115"/>
      <c r="G122" s="115" t="s">
        <v>555</v>
      </c>
      <c r="H122" s="115"/>
      <c r="I122" s="116" t="s">
        <v>556</v>
      </c>
      <c r="J122" s="117" t="s">
        <v>453</v>
      </c>
      <c r="K122" s="118">
        <v>439.35999999999996</v>
      </c>
      <c r="L122" s="118">
        <v>0</v>
      </c>
      <c r="M122" s="118">
        <v>439.35999999999996</v>
      </c>
      <c r="N122" s="295"/>
      <c r="O122" s="119">
        <f>M122*N122</f>
        <v>0</v>
      </c>
      <c r="P122" s="117" t="s">
        <v>454</v>
      </c>
      <c r="Q122" s="117" t="s">
        <v>1811</v>
      </c>
      <c r="R122" s="118"/>
      <c r="S122" s="118">
        <f>M122*R122</f>
        <v>0</v>
      </c>
      <c r="T122" s="118">
        <v>0.26100000000000001</v>
      </c>
      <c r="U122" s="118">
        <f>M122*T122</f>
        <v>114.67295999999999</v>
      </c>
      <c r="V122" s="119">
        <v>21</v>
      </c>
      <c r="W122" s="119">
        <f>O122*(V122/100)</f>
        <v>0</v>
      </c>
      <c r="X122" s="119">
        <f>O122+W122</f>
        <v>0</v>
      </c>
      <c r="Y122" s="120">
        <v>6</v>
      </c>
      <c r="Z122" s="9"/>
      <c r="AA122" s="9"/>
      <c r="AB122" s="9"/>
    </row>
    <row r="123" spans="1:28" ht="4.5" customHeight="1" outlineLevel="6" x14ac:dyDescent="0.15">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3.5" outlineLevel="7" x14ac:dyDescent="0.3">
      <c r="A124" s="245"/>
      <c r="B124" s="246"/>
      <c r="C124" s="246"/>
      <c r="D124" s="246"/>
      <c r="E124" s="246"/>
      <c r="F124" s="247"/>
      <c r="G124" s="252" t="s">
        <v>18</v>
      </c>
      <c r="H124" s="247"/>
      <c r="I124" s="248" t="s">
        <v>455</v>
      </c>
      <c r="J124" s="249"/>
      <c r="K124" s="250"/>
      <c r="L124" s="250"/>
      <c r="M124" s="251">
        <v>0</v>
      </c>
      <c r="N124" s="252"/>
      <c r="O124" s="253"/>
      <c r="P124" s="249"/>
      <c r="Q124" s="249"/>
      <c r="R124" s="251"/>
      <c r="S124" s="251"/>
      <c r="T124" s="251"/>
      <c r="U124" s="251"/>
      <c r="V124" s="253"/>
      <c r="W124" s="253"/>
      <c r="X124" s="253"/>
      <c r="Y124" s="252"/>
      <c r="Z124" s="6"/>
      <c r="AA124" s="9"/>
    </row>
    <row r="125" spans="1:28" ht="13.5" outlineLevel="7" x14ac:dyDescent="0.3">
      <c r="A125" s="245"/>
      <c r="B125" s="246"/>
      <c r="C125" s="246"/>
      <c r="D125" s="246"/>
      <c r="E125" s="246"/>
      <c r="F125" s="247"/>
      <c r="G125" s="252"/>
      <c r="H125" s="247"/>
      <c r="I125" s="248" t="s">
        <v>557</v>
      </c>
      <c r="J125" s="249"/>
      <c r="K125" s="250"/>
      <c r="L125" s="250"/>
      <c r="M125" s="251">
        <v>6.88</v>
      </c>
      <c r="N125" s="252"/>
      <c r="O125" s="253"/>
      <c r="P125" s="249"/>
      <c r="Q125" s="249"/>
      <c r="R125" s="251"/>
      <c r="S125" s="251"/>
      <c r="T125" s="251"/>
      <c r="U125" s="251"/>
      <c r="V125" s="253"/>
      <c r="W125" s="253"/>
      <c r="X125" s="253"/>
      <c r="Y125" s="252"/>
      <c r="Z125" s="6"/>
      <c r="AA125" s="9"/>
    </row>
    <row r="126" spans="1:28" ht="13.5" outlineLevel="7" x14ac:dyDescent="0.3">
      <c r="A126" s="245"/>
      <c r="B126" s="246"/>
      <c r="C126" s="246"/>
      <c r="D126" s="246"/>
      <c r="E126" s="246"/>
      <c r="F126" s="247"/>
      <c r="G126" s="252"/>
      <c r="H126" s="247"/>
      <c r="I126" s="248" t="s">
        <v>558</v>
      </c>
      <c r="J126" s="249"/>
      <c r="K126" s="250"/>
      <c r="L126" s="250"/>
      <c r="M126" s="251">
        <v>13.06</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52"/>
      <c r="H127" s="247"/>
      <c r="I127" s="248" t="s">
        <v>559</v>
      </c>
      <c r="J127" s="249"/>
      <c r="K127" s="250"/>
      <c r="L127" s="250"/>
      <c r="M127" s="251">
        <v>2.3199999999999998</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52"/>
      <c r="H128" s="247"/>
      <c r="I128" s="248" t="s">
        <v>560</v>
      </c>
      <c r="J128" s="249"/>
      <c r="K128" s="250"/>
      <c r="L128" s="250"/>
      <c r="M128" s="251">
        <v>6.41</v>
      </c>
      <c r="N128" s="252"/>
      <c r="O128" s="253"/>
      <c r="P128" s="249"/>
      <c r="Q128" s="249"/>
      <c r="R128" s="251"/>
      <c r="S128" s="251"/>
      <c r="T128" s="251"/>
      <c r="U128" s="251"/>
      <c r="V128" s="253"/>
      <c r="W128" s="253"/>
      <c r="X128" s="253"/>
      <c r="Y128" s="252"/>
      <c r="Z128" s="6"/>
      <c r="AA128" s="9"/>
    </row>
    <row r="129" spans="1:27" ht="13.5" outlineLevel="7" x14ac:dyDescent="0.3">
      <c r="A129" s="245"/>
      <c r="B129" s="246"/>
      <c r="C129" s="246"/>
      <c r="D129" s="246"/>
      <c r="E129" s="246"/>
      <c r="F129" s="247"/>
      <c r="G129" s="252"/>
      <c r="H129" s="247"/>
      <c r="I129" s="248" t="s">
        <v>561</v>
      </c>
      <c r="J129" s="249"/>
      <c r="K129" s="250"/>
      <c r="L129" s="250"/>
      <c r="M129" s="251">
        <v>6.83</v>
      </c>
      <c r="N129" s="252"/>
      <c r="O129" s="253"/>
      <c r="P129" s="249"/>
      <c r="Q129" s="249"/>
      <c r="R129" s="251"/>
      <c r="S129" s="251"/>
      <c r="T129" s="251"/>
      <c r="U129" s="251"/>
      <c r="V129" s="253"/>
      <c r="W129" s="253"/>
      <c r="X129" s="253"/>
      <c r="Y129" s="252"/>
      <c r="Z129" s="6"/>
      <c r="AA129" s="9"/>
    </row>
    <row r="130" spans="1:27" ht="13.5" outlineLevel="7" x14ac:dyDescent="0.3">
      <c r="A130" s="245"/>
      <c r="B130" s="246"/>
      <c r="C130" s="246"/>
      <c r="D130" s="246"/>
      <c r="E130" s="246"/>
      <c r="F130" s="247"/>
      <c r="G130" s="252"/>
      <c r="H130" s="247"/>
      <c r="I130" s="248" t="s">
        <v>562</v>
      </c>
      <c r="J130" s="249"/>
      <c r="K130" s="250"/>
      <c r="L130" s="250"/>
      <c r="M130" s="251">
        <v>9.4499999999999993</v>
      </c>
      <c r="N130" s="252"/>
      <c r="O130" s="253"/>
      <c r="P130" s="249"/>
      <c r="Q130" s="249"/>
      <c r="R130" s="251"/>
      <c r="S130" s="251"/>
      <c r="T130" s="251"/>
      <c r="U130" s="251"/>
      <c r="V130" s="253"/>
      <c r="W130" s="253"/>
      <c r="X130" s="253"/>
      <c r="Y130" s="252"/>
      <c r="Z130" s="6"/>
      <c r="AA130" s="9"/>
    </row>
    <row r="131" spans="1:27" ht="13.5" outlineLevel="7" x14ac:dyDescent="0.3">
      <c r="A131" s="245"/>
      <c r="B131" s="246"/>
      <c r="C131" s="246"/>
      <c r="D131" s="246"/>
      <c r="E131" s="246"/>
      <c r="F131" s="247"/>
      <c r="G131" s="252"/>
      <c r="H131" s="247"/>
      <c r="I131" s="248" t="s">
        <v>563</v>
      </c>
      <c r="J131" s="249"/>
      <c r="K131" s="250"/>
      <c r="L131" s="250"/>
      <c r="M131" s="251">
        <v>1.68</v>
      </c>
      <c r="N131" s="252"/>
      <c r="O131" s="253"/>
      <c r="P131" s="249"/>
      <c r="Q131" s="249"/>
      <c r="R131" s="251"/>
      <c r="S131" s="251"/>
      <c r="T131" s="251"/>
      <c r="U131" s="251"/>
      <c r="V131" s="253"/>
      <c r="W131" s="253"/>
      <c r="X131" s="253"/>
      <c r="Y131" s="252"/>
      <c r="Z131" s="6"/>
      <c r="AA131" s="9"/>
    </row>
    <row r="132" spans="1:27" ht="13.5" outlineLevel="7" x14ac:dyDescent="0.3">
      <c r="A132" s="245"/>
      <c r="B132" s="246"/>
      <c r="C132" s="246"/>
      <c r="D132" s="246"/>
      <c r="E132" s="246"/>
      <c r="F132" s="247"/>
      <c r="G132" s="252"/>
      <c r="H132" s="247"/>
      <c r="I132" s="248" t="s">
        <v>564</v>
      </c>
      <c r="J132" s="249"/>
      <c r="K132" s="250"/>
      <c r="L132" s="250"/>
      <c r="M132" s="251">
        <v>1.97</v>
      </c>
      <c r="N132" s="252"/>
      <c r="O132" s="253"/>
      <c r="P132" s="249"/>
      <c r="Q132" s="249"/>
      <c r="R132" s="251"/>
      <c r="S132" s="251"/>
      <c r="T132" s="251"/>
      <c r="U132" s="251"/>
      <c r="V132" s="253"/>
      <c r="W132" s="253"/>
      <c r="X132" s="253"/>
      <c r="Y132" s="252"/>
      <c r="Z132" s="6"/>
      <c r="AA132" s="9"/>
    </row>
    <row r="133" spans="1:27" ht="13.5" outlineLevel="7" x14ac:dyDescent="0.3">
      <c r="A133" s="245"/>
      <c r="B133" s="246"/>
      <c r="C133" s="246"/>
      <c r="D133" s="246"/>
      <c r="E133" s="246"/>
      <c r="F133" s="247"/>
      <c r="G133" s="252"/>
      <c r="H133" s="247"/>
      <c r="I133" s="248" t="s">
        <v>565</v>
      </c>
      <c r="J133" s="249"/>
      <c r="K133" s="250"/>
      <c r="L133" s="250"/>
      <c r="M133" s="251">
        <v>1.29</v>
      </c>
      <c r="N133" s="252"/>
      <c r="O133" s="253"/>
      <c r="P133" s="249"/>
      <c r="Q133" s="249"/>
      <c r="R133" s="251"/>
      <c r="S133" s="251"/>
      <c r="T133" s="251"/>
      <c r="U133" s="251"/>
      <c r="V133" s="253"/>
      <c r="W133" s="253"/>
      <c r="X133" s="253"/>
      <c r="Y133" s="252"/>
      <c r="Z133" s="6"/>
      <c r="AA133" s="9"/>
    </row>
    <row r="134" spans="1:27" ht="13.5" outlineLevel="7" x14ac:dyDescent="0.3">
      <c r="A134" s="245"/>
      <c r="B134" s="246"/>
      <c r="C134" s="246"/>
      <c r="D134" s="246"/>
      <c r="E134" s="246"/>
      <c r="F134" s="247"/>
      <c r="G134" s="252"/>
      <c r="H134" s="247"/>
      <c r="I134" s="248" t="s">
        <v>566</v>
      </c>
      <c r="J134" s="249"/>
      <c r="K134" s="250"/>
      <c r="L134" s="250"/>
      <c r="M134" s="251">
        <v>18.71</v>
      </c>
      <c r="N134" s="252"/>
      <c r="O134" s="253"/>
      <c r="P134" s="249"/>
      <c r="Q134" s="249"/>
      <c r="R134" s="251"/>
      <c r="S134" s="251"/>
      <c r="T134" s="251"/>
      <c r="U134" s="251"/>
      <c r="V134" s="253"/>
      <c r="W134" s="253"/>
      <c r="X134" s="253"/>
      <c r="Y134" s="252"/>
      <c r="Z134" s="6"/>
      <c r="AA134" s="9"/>
    </row>
    <row r="135" spans="1:27" ht="13.5" outlineLevel="7" x14ac:dyDescent="0.3">
      <c r="A135" s="245"/>
      <c r="B135" s="246"/>
      <c r="C135" s="246"/>
      <c r="D135" s="246"/>
      <c r="E135" s="246"/>
      <c r="F135" s="247"/>
      <c r="G135" s="252"/>
      <c r="H135" s="247"/>
      <c r="I135" s="248" t="s">
        <v>567</v>
      </c>
      <c r="J135" s="249"/>
      <c r="K135" s="250"/>
      <c r="L135" s="250"/>
      <c r="M135" s="251">
        <v>9.8000000000000007</v>
      </c>
      <c r="N135" s="252"/>
      <c r="O135" s="253"/>
      <c r="P135" s="249"/>
      <c r="Q135" s="249"/>
      <c r="R135" s="251"/>
      <c r="S135" s="251"/>
      <c r="T135" s="251"/>
      <c r="U135" s="251"/>
      <c r="V135" s="253"/>
      <c r="W135" s="253"/>
      <c r="X135" s="253"/>
      <c r="Y135" s="252"/>
      <c r="Z135" s="6"/>
      <c r="AA135" s="9"/>
    </row>
    <row r="136" spans="1:27" ht="13.5" outlineLevel="7" x14ac:dyDescent="0.3">
      <c r="A136" s="245"/>
      <c r="B136" s="246"/>
      <c r="C136" s="246"/>
      <c r="D136" s="246"/>
      <c r="E136" s="246"/>
      <c r="F136" s="247"/>
      <c r="G136" s="252"/>
      <c r="H136" s="247"/>
      <c r="I136" s="248" t="s">
        <v>568</v>
      </c>
      <c r="J136" s="249"/>
      <c r="K136" s="250"/>
      <c r="L136" s="250"/>
      <c r="M136" s="251">
        <v>3.27</v>
      </c>
      <c r="N136" s="252"/>
      <c r="O136" s="253"/>
      <c r="P136" s="249"/>
      <c r="Q136" s="249"/>
      <c r="R136" s="251"/>
      <c r="S136" s="251"/>
      <c r="T136" s="251"/>
      <c r="U136" s="251"/>
      <c r="V136" s="253"/>
      <c r="W136" s="253"/>
      <c r="X136" s="253"/>
      <c r="Y136" s="252"/>
      <c r="Z136" s="6"/>
      <c r="AA136" s="9"/>
    </row>
    <row r="137" spans="1:27" ht="13.5" outlineLevel="7" x14ac:dyDescent="0.3">
      <c r="A137" s="245"/>
      <c r="B137" s="246"/>
      <c r="C137" s="246"/>
      <c r="D137" s="246"/>
      <c r="E137" s="246"/>
      <c r="F137" s="247"/>
      <c r="G137" s="252"/>
      <c r="H137" s="247"/>
      <c r="I137" s="248" t="s">
        <v>566</v>
      </c>
      <c r="J137" s="249"/>
      <c r="K137" s="250"/>
      <c r="L137" s="250"/>
      <c r="M137" s="251">
        <v>18.71</v>
      </c>
      <c r="N137" s="252"/>
      <c r="O137" s="253"/>
      <c r="P137" s="249"/>
      <c r="Q137" s="249"/>
      <c r="R137" s="251"/>
      <c r="S137" s="251"/>
      <c r="T137" s="251"/>
      <c r="U137" s="251"/>
      <c r="V137" s="253"/>
      <c r="W137" s="253"/>
      <c r="X137" s="253"/>
      <c r="Y137" s="252"/>
      <c r="Z137" s="6"/>
      <c r="AA137" s="9"/>
    </row>
    <row r="138" spans="1:27" ht="13.5" outlineLevel="7" x14ac:dyDescent="0.3">
      <c r="A138" s="245"/>
      <c r="B138" s="246"/>
      <c r="C138" s="246"/>
      <c r="D138" s="246"/>
      <c r="E138" s="246"/>
      <c r="F138" s="247"/>
      <c r="G138" s="252"/>
      <c r="H138" s="247"/>
      <c r="I138" s="248" t="s">
        <v>569</v>
      </c>
      <c r="J138" s="249"/>
      <c r="K138" s="250"/>
      <c r="L138" s="250"/>
      <c r="M138" s="251">
        <v>12.61</v>
      </c>
      <c r="N138" s="252"/>
      <c r="O138" s="253"/>
      <c r="P138" s="249"/>
      <c r="Q138" s="249"/>
      <c r="R138" s="251"/>
      <c r="S138" s="251"/>
      <c r="T138" s="251"/>
      <c r="U138" s="251"/>
      <c r="V138" s="253"/>
      <c r="W138" s="253"/>
      <c r="X138" s="253"/>
      <c r="Y138" s="252"/>
      <c r="Z138" s="6"/>
      <c r="AA138" s="9"/>
    </row>
    <row r="139" spans="1:27" ht="13.5" outlineLevel="7" x14ac:dyDescent="0.3">
      <c r="A139" s="245"/>
      <c r="B139" s="246"/>
      <c r="C139" s="246"/>
      <c r="D139" s="246"/>
      <c r="E139" s="246"/>
      <c r="F139" s="247"/>
      <c r="G139" s="252"/>
      <c r="H139" s="247"/>
      <c r="I139" s="248" t="s">
        <v>570</v>
      </c>
      <c r="J139" s="249"/>
      <c r="K139" s="250"/>
      <c r="L139" s="250"/>
      <c r="M139" s="251">
        <v>5.0999999999999996</v>
      </c>
      <c r="N139" s="252"/>
      <c r="O139" s="253"/>
      <c r="P139" s="249"/>
      <c r="Q139" s="249"/>
      <c r="R139" s="251"/>
      <c r="S139" s="251"/>
      <c r="T139" s="251"/>
      <c r="U139" s="251"/>
      <c r="V139" s="253"/>
      <c r="W139" s="253"/>
      <c r="X139" s="253"/>
      <c r="Y139" s="252"/>
      <c r="Z139" s="6"/>
      <c r="AA139" s="9"/>
    </row>
    <row r="140" spans="1:27" ht="13.5" outlineLevel="7" x14ac:dyDescent="0.3">
      <c r="A140" s="245"/>
      <c r="B140" s="246"/>
      <c r="C140" s="246"/>
      <c r="D140" s="246"/>
      <c r="E140" s="246"/>
      <c r="F140" s="247"/>
      <c r="G140" s="252"/>
      <c r="H140" s="247"/>
      <c r="I140" s="248" t="s">
        <v>571</v>
      </c>
      <c r="J140" s="249"/>
      <c r="K140" s="250"/>
      <c r="L140" s="250"/>
      <c r="M140" s="251">
        <v>15.23</v>
      </c>
      <c r="N140" s="252"/>
      <c r="O140" s="253"/>
      <c r="P140" s="249"/>
      <c r="Q140" s="249"/>
      <c r="R140" s="251"/>
      <c r="S140" s="251"/>
      <c r="T140" s="251"/>
      <c r="U140" s="251"/>
      <c r="V140" s="253"/>
      <c r="W140" s="253"/>
      <c r="X140" s="253"/>
      <c r="Y140" s="252"/>
      <c r="Z140" s="6"/>
      <c r="AA140" s="9"/>
    </row>
    <row r="141" spans="1:27" ht="13.5" outlineLevel="7" x14ac:dyDescent="0.3">
      <c r="A141" s="245"/>
      <c r="B141" s="246"/>
      <c r="C141" s="246"/>
      <c r="D141" s="246"/>
      <c r="E141" s="246"/>
      <c r="F141" s="247"/>
      <c r="G141" s="252"/>
      <c r="H141" s="247"/>
      <c r="I141" s="248" t="s">
        <v>487</v>
      </c>
      <c r="J141" s="249"/>
      <c r="K141" s="250"/>
      <c r="L141" s="250"/>
      <c r="M141" s="251">
        <v>0.26</v>
      </c>
      <c r="N141" s="252"/>
      <c r="O141" s="253"/>
      <c r="P141" s="249"/>
      <c r="Q141" s="249"/>
      <c r="R141" s="251"/>
      <c r="S141" s="251"/>
      <c r="T141" s="251"/>
      <c r="U141" s="251"/>
      <c r="V141" s="253"/>
      <c r="W141" s="253"/>
      <c r="X141" s="253"/>
      <c r="Y141" s="252"/>
      <c r="Z141" s="6"/>
      <c r="AA141" s="9"/>
    </row>
    <row r="142" spans="1:27" ht="13.5" outlineLevel="7" x14ac:dyDescent="0.3">
      <c r="A142" s="245"/>
      <c r="B142" s="246"/>
      <c r="C142" s="246"/>
      <c r="D142" s="246"/>
      <c r="E142" s="246"/>
      <c r="F142" s="247"/>
      <c r="G142" s="252"/>
      <c r="H142" s="247"/>
      <c r="I142" s="248" t="s">
        <v>572</v>
      </c>
      <c r="J142" s="249"/>
      <c r="K142" s="250"/>
      <c r="L142" s="250"/>
      <c r="M142" s="251">
        <v>2.13</v>
      </c>
      <c r="N142" s="252"/>
      <c r="O142" s="253"/>
      <c r="P142" s="249"/>
      <c r="Q142" s="249"/>
      <c r="R142" s="251"/>
      <c r="S142" s="251"/>
      <c r="T142" s="251"/>
      <c r="U142" s="251"/>
      <c r="V142" s="253"/>
      <c r="W142" s="253"/>
      <c r="X142" s="253"/>
      <c r="Y142" s="252"/>
      <c r="Z142" s="6"/>
      <c r="AA142" s="9"/>
    </row>
    <row r="143" spans="1:27" ht="13.5" outlineLevel="7" x14ac:dyDescent="0.3">
      <c r="A143" s="245"/>
      <c r="B143" s="246"/>
      <c r="C143" s="246"/>
      <c r="D143" s="246"/>
      <c r="E143" s="246"/>
      <c r="F143" s="247"/>
      <c r="G143" s="252"/>
      <c r="H143" s="247"/>
      <c r="I143" s="248" t="s">
        <v>573</v>
      </c>
      <c r="J143" s="249"/>
      <c r="K143" s="250"/>
      <c r="L143" s="250"/>
      <c r="M143" s="251">
        <v>16.93</v>
      </c>
      <c r="N143" s="252"/>
      <c r="O143" s="253"/>
      <c r="P143" s="249"/>
      <c r="Q143" s="249"/>
      <c r="R143" s="251"/>
      <c r="S143" s="251"/>
      <c r="T143" s="251"/>
      <c r="U143" s="251"/>
      <c r="V143" s="253"/>
      <c r="W143" s="253"/>
      <c r="X143" s="253"/>
      <c r="Y143" s="252"/>
      <c r="Z143" s="6"/>
      <c r="AA143" s="9"/>
    </row>
    <row r="144" spans="1:27" ht="13.5" outlineLevel="7" x14ac:dyDescent="0.3">
      <c r="A144" s="245"/>
      <c r="B144" s="246"/>
      <c r="C144" s="246"/>
      <c r="D144" s="246"/>
      <c r="E144" s="246"/>
      <c r="F144" s="247"/>
      <c r="G144" s="252"/>
      <c r="H144" s="247"/>
      <c r="I144" s="248" t="s">
        <v>574</v>
      </c>
      <c r="J144" s="249"/>
      <c r="K144" s="250"/>
      <c r="L144" s="250"/>
      <c r="M144" s="251">
        <v>3.32</v>
      </c>
      <c r="N144" s="252"/>
      <c r="O144" s="253"/>
      <c r="P144" s="249"/>
      <c r="Q144" s="249"/>
      <c r="R144" s="251"/>
      <c r="S144" s="251"/>
      <c r="T144" s="251"/>
      <c r="U144" s="251"/>
      <c r="V144" s="253"/>
      <c r="W144" s="253"/>
      <c r="X144" s="253"/>
      <c r="Y144" s="252"/>
      <c r="Z144" s="6"/>
      <c r="AA144" s="9"/>
    </row>
    <row r="145" spans="1:27" ht="13.5" outlineLevel="7" x14ac:dyDescent="0.3">
      <c r="A145" s="245"/>
      <c r="B145" s="246"/>
      <c r="C145" s="246"/>
      <c r="D145" s="246"/>
      <c r="E145" s="246"/>
      <c r="F145" s="247"/>
      <c r="G145" s="252"/>
      <c r="H145" s="247"/>
      <c r="I145" s="248" t="s">
        <v>575</v>
      </c>
      <c r="J145" s="249"/>
      <c r="K145" s="250"/>
      <c r="L145" s="250"/>
      <c r="M145" s="251">
        <v>10.86</v>
      </c>
      <c r="N145" s="252"/>
      <c r="O145" s="253"/>
      <c r="P145" s="249"/>
      <c r="Q145" s="249"/>
      <c r="R145" s="251"/>
      <c r="S145" s="251"/>
      <c r="T145" s="251"/>
      <c r="U145" s="251"/>
      <c r="V145" s="253"/>
      <c r="W145" s="253"/>
      <c r="X145" s="253"/>
      <c r="Y145" s="252"/>
      <c r="Z145" s="6"/>
      <c r="AA145" s="9"/>
    </row>
    <row r="146" spans="1:27" ht="13.5" outlineLevel="7" x14ac:dyDescent="0.3">
      <c r="A146" s="245"/>
      <c r="B146" s="246"/>
      <c r="C146" s="246"/>
      <c r="D146" s="246"/>
      <c r="E146" s="246"/>
      <c r="F146" s="247"/>
      <c r="G146" s="252"/>
      <c r="H146" s="247"/>
      <c r="I146" s="248" t="s">
        <v>576</v>
      </c>
      <c r="J146" s="249"/>
      <c r="K146" s="250"/>
      <c r="L146" s="250"/>
      <c r="M146" s="251">
        <v>1.64</v>
      </c>
      <c r="N146" s="252"/>
      <c r="O146" s="253"/>
      <c r="P146" s="249"/>
      <c r="Q146" s="249"/>
      <c r="R146" s="251"/>
      <c r="S146" s="251"/>
      <c r="T146" s="251"/>
      <c r="U146" s="251"/>
      <c r="V146" s="253"/>
      <c r="W146" s="253"/>
      <c r="X146" s="253"/>
      <c r="Y146" s="252"/>
      <c r="Z146" s="6"/>
      <c r="AA146" s="9"/>
    </row>
    <row r="147" spans="1:27" ht="13.5" outlineLevel="7" x14ac:dyDescent="0.3">
      <c r="A147" s="245"/>
      <c r="B147" s="246"/>
      <c r="C147" s="246"/>
      <c r="D147" s="246"/>
      <c r="E147" s="246"/>
      <c r="F147" s="247"/>
      <c r="G147" s="252"/>
      <c r="H147" s="247"/>
      <c r="I147" s="248" t="s">
        <v>577</v>
      </c>
      <c r="J147" s="249"/>
      <c r="K147" s="250"/>
      <c r="L147" s="250"/>
      <c r="M147" s="251">
        <v>7.98</v>
      </c>
      <c r="N147" s="252"/>
      <c r="O147" s="253"/>
      <c r="P147" s="249"/>
      <c r="Q147" s="249"/>
      <c r="R147" s="251"/>
      <c r="S147" s="251"/>
      <c r="T147" s="251"/>
      <c r="U147" s="251"/>
      <c r="V147" s="253"/>
      <c r="W147" s="253"/>
      <c r="X147" s="253"/>
      <c r="Y147" s="252"/>
      <c r="Z147" s="6"/>
      <c r="AA147" s="9"/>
    </row>
    <row r="148" spans="1:27" ht="13.5" outlineLevel="7" x14ac:dyDescent="0.3">
      <c r="A148" s="245"/>
      <c r="B148" s="246"/>
      <c r="C148" s="246"/>
      <c r="D148" s="246"/>
      <c r="E148" s="246"/>
      <c r="F148" s="247"/>
      <c r="G148" s="252"/>
      <c r="H148" s="247"/>
      <c r="I148" s="248" t="s">
        <v>578</v>
      </c>
      <c r="J148" s="249"/>
      <c r="K148" s="250"/>
      <c r="L148" s="250"/>
      <c r="M148" s="251">
        <v>0.81</v>
      </c>
      <c r="N148" s="252"/>
      <c r="O148" s="253"/>
      <c r="P148" s="249"/>
      <c r="Q148" s="249"/>
      <c r="R148" s="251"/>
      <c r="S148" s="251"/>
      <c r="T148" s="251"/>
      <c r="U148" s="251"/>
      <c r="V148" s="253"/>
      <c r="W148" s="253"/>
      <c r="X148" s="253"/>
      <c r="Y148" s="252"/>
      <c r="Z148" s="6"/>
      <c r="AA148" s="9"/>
    </row>
    <row r="149" spans="1:27" ht="13.5" outlineLevel="7" x14ac:dyDescent="0.3">
      <c r="A149" s="245"/>
      <c r="B149" s="246"/>
      <c r="C149" s="246"/>
      <c r="D149" s="246"/>
      <c r="E149" s="246"/>
      <c r="F149" s="247"/>
      <c r="G149" s="252"/>
      <c r="H149" s="247"/>
      <c r="I149" s="248" t="s">
        <v>579</v>
      </c>
      <c r="J149" s="249"/>
      <c r="K149" s="250"/>
      <c r="L149" s="250"/>
      <c r="M149" s="251">
        <v>4.88</v>
      </c>
      <c r="N149" s="252"/>
      <c r="O149" s="253"/>
      <c r="P149" s="249"/>
      <c r="Q149" s="249"/>
      <c r="R149" s="251"/>
      <c r="S149" s="251"/>
      <c r="T149" s="251"/>
      <c r="U149" s="251"/>
      <c r="V149" s="253"/>
      <c r="W149" s="253"/>
      <c r="X149" s="253"/>
      <c r="Y149" s="252"/>
      <c r="Z149" s="6"/>
      <c r="AA149" s="9"/>
    </row>
    <row r="150" spans="1:27" ht="13.5" outlineLevel="7" x14ac:dyDescent="0.3">
      <c r="A150" s="245"/>
      <c r="B150" s="246"/>
      <c r="C150" s="246"/>
      <c r="D150" s="246"/>
      <c r="E150" s="246"/>
      <c r="F150" s="247"/>
      <c r="G150" s="252"/>
      <c r="H150" s="247"/>
      <c r="I150" s="248" t="s">
        <v>580</v>
      </c>
      <c r="J150" s="249"/>
      <c r="K150" s="250"/>
      <c r="L150" s="250"/>
      <c r="M150" s="251">
        <v>2.62</v>
      </c>
      <c r="N150" s="252"/>
      <c r="O150" s="253"/>
      <c r="P150" s="249"/>
      <c r="Q150" s="249"/>
      <c r="R150" s="251"/>
      <c r="S150" s="251"/>
      <c r="T150" s="251"/>
      <c r="U150" s="251"/>
      <c r="V150" s="253"/>
      <c r="W150" s="253"/>
      <c r="X150" s="253"/>
      <c r="Y150" s="252"/>
      <c r="Z150" s="6"/>
      <c r="AA150" s="9"/>
    </row>
    <row r="151" spans="1:27" ht="13.5" outlineLevel="7" x14ac:dyDescent="0.3">
      <c r="A151" s="245"/>
      <c r="B151" s="246"/>
      <c r="C151" s="246"/>
      <c r="D151" s="246"/>
      <c r="E151" s="246"/>
      <c r="F151" s="247"/>
      <c r="G151" s="252"/>
      <c r="H151" s="247"/>
      <c r="I151" s="248" t="s">
        <v>581</v>
      </c>
      <c r="J151" s="249"/>
      <c r="K151" s="250"/>
      <c r="L151" s="250"/>
      <c r="M151" s="251">
        <v>3.19</v>
      </c>
      <c r="N151" s="252"/>
      <c r="O151" s="253"/>
      <c r="P151" s="249"/>
      <c r="Q151" s="249"/>
      <c r="R151" s="251"/>
      <c r="S151" s="251"/>
      <c r="T151" s="251"/>
      <c r="U151" s="251"/>
      <c r="V151" s="253"/>
      <c r="W151" s="253"/>
      <c r="X151" s="253"/>
      <c r="Y151" s="252"/>
      <c r="Z151" s="6"/>
      <c r="AA151" s="9"/>
    </row>
    <row r="152" spans="1:27" ht="13.5" outlineLevel="7" x14ac:dyDescent="0.3">
      <c r="A152" s="245"/>
      <c r="B152" s="246"/>
      <c r="C152" s="246"/>
      <c r="D152" s="246"/>
      <c r="E152" s="246"/>
      <c r="F152" s="247"/>
      <c r="G152" s="252"/>
      <c r="H152" s="247"/>
      <c r="I152" s="248" t="s">
        <v>582</v>
      </c>
      <c r="J152" s="249"/>
      <c r="K152" s="250"/>
      <c r="L152" s="250"/>
      <c r="M152" s="251">
        <v>0.5</v>
      </c>
      <c r="N152" s="252"/>
      <c r="O152" s="253"/>
      <c r="P152" s="249"/>
      <c r="Q152" s="249"/>
      <c r="R152" s="251"/>
      <c r="S152" s="251"/>
      <c r="T152" s="251"/>
      <c r="U152" s="251"/>
      <c r="V152" s="253"/>
      <c r="W152" s="253"/>
      <c r="X152" s="253"/>
      <c r="Y152" s="252"/>
      <c r="Z152" s="6"/>
      <c r="AA152" s="9"/>
    </row>
    <row r="153" spans="1:27" ht="13.5" outlineLevel="7" x14ac:dyDescent="0.3">
      <c r="A153" s="245"/>
      <c r="B153" s="246"/>
      <c r="C153" s="246"/>
      <c r="D153" s="246"/>
      <c r="E153" s="246"/>
      <c r="F153" s="247"/>
      <c r="G153" s="252"/>
      <c r="H153" s="247"/>
      <c r="I153" s="248" t="s">
        <v>583</v>
      </c>
      <c r="J153" s="249"/>
      <c r="K153" s="250"/>
      <c r="L153" s="250"/>
      <c r="M153" s="251">
        <v>3.72</v>
      </c>
      <c r="N153" s="252"/>
      <c r="O153" s="253"/>
      <c r="P153" s="249"/>
      <c r="Q153" s="249"/>
      <c r="R153" s="251"/>
      <c r="S153" s="251"/>
      <c r="T153" s="251"/>
      <c r="U153" s="251"/>
      <c r="V153" s="253"/>
      <c r="W153" s="253"/>
      <c r="X153" s="253"/>
      <c r="Y153" s="252"/>
      <c r="Z153" s="6"/>
      <c r="AA153" s="9"/>
    </row>
    <row r="154" spans="1:27" ht="13.5" outlineLevel="7" x14ac:dyDescent="0.3">
      <c r="A154" s="245"/>
      <c r="B154" s="246"/>
      <c r="C154" s="246"/>
      <c r="D154" s="246"/>
      <c r="E154" s="246"/>
      <c r="F154" s="247"/>
      <c r="G154" s="252"/>
      <c r="H154" s="247"/>
      <c r="I154" s="248" t="s">
        <v>584</v>
      </c>
      <c r="J154" s="249"/>
      <c r="K154" s="250"/>
      <c r="L154" s="250"/>
      <c r="M154" s="251">
        <v>11.55</v>
      </c>
      <c r="N154" s="252"/>
      <c r="O154" s="253"/>
      <c r="P154" s="249"/>
      <c r="Q154" s="249"/>
      <c r="R154" s="251"/>
      <c r="S154" s="251"/>
      <c r="T154" s="251"/>
      <c r="U154" s="251"/>
      <c r="V154" s="253"/>
      <c r="W154" s="253"/>
      <c r="X154" s="253"/>
      <c r="Y154" s="252"/>
      <c r="Z154" s="6"/>
      <c r="AA154" s="9"/>
    </row>
    <row r="155" spans="1:27" ht="13.5" outlineLevel="7" x14ac:dyDescent="0.3">
      <c r="A155" s="245"/>
      <c r="B155" s="246"/>
      <c r="C155" s="246"/>
      <c r="D155" s="246"/>
      <c r="E155" s="246"/>
      <c r="F155" s="247"/>
      <c r="G155" s="252"/>
      <c r="H155" s="247"/>
      <c r="I155" s="248" t="s">
        <v>585</v>
      </c>
      <c r="J155" s="249"/>
      <c r="K155" s="250"/>
      <c r="L155" s="250"/>
      <c r="M155" s="251">
        <v>3.92</v>
      </c>
      <c r="N155" s="252"/>
      <c r="O155" s="253"/>
      <c r="P155" s="249"/>
      <c r="Q155" s="249"/>
      <c r="R155" s="251"/>
      <c r="S155" s="251"/>
      <c r="T155" s="251"/>
      <c r="U155" s="251"/>
      <c r="V155" s="253"/>
      <c r="W155" s="253"/>
      <c r="X155" s="253"/>
      <c r="Y155" s="252"/>
      <c r="Z155" s="6"/>
      <c r="AA155" s="9"/>
    </row>
    <row r="156" spans="1:27" ht="13.5" outlineLevel="7" x14ac:dyDescent="0.3">
      <c r="A156" s="245"/>
      <c r="B156" s="246"/>
      <c r="C156" s="246"/>
      <c r="D156" s="246"/>
      <c r="E156" s="246"/>
      <c r="F156" s="247"/>
      <c r="G156" s="252"/>
      <c r="H156" s="247"/>
      <c r="I156" s="248" t="s">
        <v>586</v>
      </c>
      <c r="J156" s="249"/>
      <c r="K156" s="250"/>
      <c r="L156" s="250"/>
      <c r="M156" s="251">
        <v>7.99</v>
      </c>
      <c r="N156" s="252"/>
      <c r="O156" s="253"/>
      <c r="P156" s="249"/>
      <c r="Q156" s="249"/>
      <c r="R156" s="251"/>
      <c r="S156" s="251"/>
      <c r="T156" s="251"/>
      <c r="U156" s="251"/>
      <c r="V156" s="253"/>
      <c r="W156" s="253"/>
      <c r="X156" s="253"/>
      <c r="Y156" s="252"/>
      <c r="Z156" s="6"/>
      <c r="AA156" s="9"/>
    </row>
    <row r="157" spans="1:27" ht="13.5" outlineLevel="7" x14ac:dyDescent="0.3">
      <c r="A157" s="245"/>
      <c r="B157" s="246"/>
      <c r="C157" s="246"/>
      <c r="D157" s="246"/>
      <c r="E157" s="246"/>
      <c r="F157" s="247"/>
      <c r="G157" s="252"/>
      <c r="H157" s="247"/>
      <c r="I157" s="248" t="s">
        <v>587</v>
      </c>
      <c r="J157" s="249"/>
      <c r="K157" s="250"/>
      <c r="L157" s="250"/>
      <c r="M157" s="251">
        <v>2.0499999999999998</v>
      </c>
      <c r="N157" s="252"/>
      <c r="O157" s="253"/>
      <c r="P157" s="249"/>
      <c r="Q157" s="249"/>
      <c r="R157" s="251"/>
      <c r="S157" s="251"/>
      <c r="T157" s="251"/>
      <c r="U157" s="251"/>
      <c r="V157" s="253"/>
      <c r="W157" s="253"/>
      <c r="X157" s="253"/>
      <c r="Y157" s="252"/>
      <c r="Z157" s="6"/>
      <c r="AA157" s="9"/>
    </row>
    <row r="158" spans="1:27" ht="13.5" outlineLevel="7" x14ac:dyDescent="0.3">
      <c r="A158" s="245"/>
      <c r="B158" s="246"/>
      <c r="C158" s="246"/>
      <c r="D158" s="246"/>
      <c r="E158" s="246"/>
      <c r="F158" s="247"/>
      <c r="G158" s="252"/>
      <c r="H158" s="247"/>
      <c r="I158" s="248" t="s">
        <v>581</v>
      </c>
      <c r="J158" s="249"/>
      <c r="K158" s="250"/>
      <c r="L158" s="250"/>
      <c r="M158" s="251">
        <v>3.19</v>
      </c>
      <c r="N158" s="252"/>
      <c r="O158" s="253"/>
      <c r="P158" s="249"/>
      <c r="Q158" s="249"/>
      <c r="R158" s="251"/>
      <c r="S158" s="251"/>
      <c r="T158" s="251"/>
      <c r="U158" s="251"/>
      <c r="V158" s="253"/>
      <c r="W158" s="253"/>
      <c r="X158" s="253"/>
      <c r="Y158" s="252"/>
      <c r="Z158" s="6"/>
      <c r="AA158" s="9"/>
    </row>
    <row r="159" spans="1:27" ht="13.5" outlineLevel="7" x14ac:dyDescent="0.3">
      <c r="A159" s="245"/>
      <c r="B159" s="246"/>
      <c r="C159" s="246"/>
      <c r="D159" s="246"/>
      <c r="E159" s="246"/>
      <c r="F159" s="247"/>
      <c r="G159" s="252"/>
      <c r="H159" s="247"/>
      <c r="I159" s="248" t="s">
        <v>579</v>
      </c>
      <c r="J159" s="249"/>
      <c r="K159" s="250"/>
      <c r="L159" s="250"/>
      <c r="M159" s="251">
        <v>4.88</v>
      </c>
      <c r="N159" s="252"/>
      <c r="O159" s="253"/>
      <c r="P159" s="249"/>
      <c r="Q159" s="249"/>
      <c r="R159" s="251"/>
      <c r="S159" s="251"/>
      <c r="T159" s="251"/>
      <c r="U159" s="251"/>
      <c r="V159" s="253"/>
      <c r="W159" s="253"/>
      <c r="X159" s="253"/>
      <c r="Y159" s="252"/>
      <c r="Z159" s="6"/>
      <c r="AA159" s="9"/>
    </row>
    <row r="160" spans="1:27" ht="13.5" outlineLevel="7" x14ac:dyDescent="0.3">
      <c r="A160" s="245"/>
      <c r="B160" s="246"/>
      <c r="C160" s="246"/>
      <c r="D160" s="246"/>
      <c r="E160" s="246"/>
      <c r="F160" s="247"/>
      <c r="G160" s="252"/>
      <c r="H160" s="247"/>
      <c r="I160" s="248" t="s">
        <v>588</v>
      </c>
      <c r="J160" s="249"/>
      <c r="K160" s="250"/>
      <c r="L160" s="250"/>
      <c r="M160" s="251">
        <v>12.5</v>
      </c>
      <c r="N160" s="252"/>
      <c r="O160" s="253"/>
      <c r="P160" s="249"/>
      <c r="Q160" s="249"/>
      <c r="R160" s="251"/>
      <c r="S160" s="251"/>
      <c r="T160" s="251"/>
      <c r="U160" s="251"/>
      <c r="V160" s="253"/>
      <c r="W160" s="253"/>
      <c r="X160" s="253"/>
      <c r="Y160" s="252"/>
      <c r="Z160" s="6"/>
      <c r="AA160" s="9"/>
    </row>
    <row r="161" spans="1:27" ht="13.5" outlineLevel="7" x14ac:dyDescent="0.3">
      <c r="A161" s="245"/>
      <c r="B161" s="246"/>
      <c r="C161" s="246"/>
      <c r="D161" s="246"/>
      <c r="E161" s="246"/>
      <c r="F161" s="247"/>
      <c r="G161" s="252"/>
      <c r="H161" s="247"/>
      <c r="I161" s="248" t="s">
        <v>485</v>
      </c>
      <c r="J161" s="249"/>
      <c r="K161" s="250"/>
      <c r="L161" s="250"/>
      <c r="M161" s="251">
        <v>0.82</v>
      </c>
      <c r="N161" s="252"/>
      <c r="O161" s="253"/>
      <c r="P161" s="249"/>
      <c r="Q161" s="249"/>
      <c r="R161" s="251"/>
      <c r="S161" s="251"/>
      <c r="T161" s="251"/>
      <c r="U161" s="251"/>
      <c r="V161" s="253"/>
      <c r="W161" s="253"/>
      <c r="X161" s="253"/>
      <c r="Y161" s="252"/>
      <c r="Z161" s="6"/>
      <c r="AA161" s="9"/>
    </row>
    <row r="162" spans="1:27" ht="13.5" outlineLevel="7" x14ac:dyDescent="0.3">
      <c r="A162" s="245"/>
      <c r="B162" s="246"/>
      <c r="C162" s="246"/>
      <c r="D162" s="246"/>
      <c r="E162" s="246"/>
      <c r="F162" s="247"/>
      <c r="G162" s="252"/>
      <c r="H162" s="247"/>
      <c r="I162" s="248" t="s">
        <v>589</v>
      </c>
      <c r="J162" s="249"/>
      <c r="K162" s="250"/>
      <c r="L162" s="250"/>
      <c r="M162" s="251">
        <v>3.89</v>
      </c>
      <c r="N162" s="252"/>
      <c r="O162" s="253"/>
      <c r="P162" s="249"/>
      <c r="Q162" s="249"/>
      <c r="R162" s="251"/>
      <c r="S162" s="251"/>
      <c r="T162" s="251"/>
      <c r="U162" s="251"/>
      <c r="V162" s="253"/>
      <c r="W162" s="253"/>
      <c r="X162" s="253"/>
      <c r="Y162" s="252"/>
      <c r="Z162" s="6"/>
      <c r="AA162" s="9"/>
    </row>
    <row r="163" spans="1:27" ht="13.5" outlineLevel="7" x14ac:dyDescent="0.3">
      <c r="A163" s="245"/>
      <c r="B163" s="246"/>
      <c r="C163" s="246"/>
      <c r="D163" s="246"/>
      <c r="E163" s="246"/>
      <c r="F163" s="247"/>
      <c r="G163" s="252"/>
      <c r="H163" s="247"/>
      <c r="I163" s="248" t="s">
        <v>590</v>
      </c>
      <c r="J163" s="249"/>
      <c r="K163" s="250"/>
      <c r="L163" s="250"/>
      <c r="M163" s="251">
        <v>6.25</v>
      </c>
      <c r="N163" s="252"/>
      <c r="O163" s="253"/>
      <c r="P163" s="249"/>
      <c r="Q163" s="249"/>
      <c r="R163" s="251"/>
      <c r="S163" s="251"/>
      <c r="T163" s="251"/>
      <c r="U163" s="251"/>
      <c r="V163" s="253"/>
      <c r="W163" s="253"/>
      <c r="X163" s="253"/>
      <c r="Y163" s="252"/>
      <c r="Z163" s="6"/>
      <c r="AA163" s="9"/>
    </row>
    <row r="164" spans="1:27" ht="13.5" outlineLevel="7" x14ac:dyDescent="0.3">
      <c r="A164" s="245"/>
      <c r="B164" s="246"/>
      <c r="C164" s="246"/>
      <c r="D164" s="246"/>
      <c r="E164" s="246"/>
      <c r="F164" s="247"/>
      <c r="G164" s="252"/>
      <c r="H164" s="247"/>
      <c r="I164" s="248" t="s">
        <v>591</v>
      </c>
      <c r="J164" s="249"/>
      <c r="K164" s="250"/>
      <c r="L164" s="250"/>
      <c r="M164" s="251">
        <v>2.2000000000000002</v>
      </c>
      <c r="N164" s="252"/>
      <c r="O164" s="253"/>
      <c r="P164" s="249"/>
      <c r="Q164" s="249"/>
      <c r="R164" s="251"/>
      <c r="S164" s="251"/>
      <c r="T164" s="251"/>
      <c r="U164" s="251"/>
      <c r="V164" s="253"/>
      <c r="W164" s="253"/>
      <c r="X164" s="253"/>
      <c r="Y164" s="252"/>
      <c r="Z164" s="6"/>
      <c r="AA164" s="9"/>
    </row>
    <row r="165" spans="1:27" ht="13.5" outlineLevel="7" x14ac:dyDescent="0.3">
      <c r="A165" s="245"/>
      <c r="B165" s="246"/>
      <c r="C165" s="246"/>
      <c r="D165" s="246"/>
      <c r="E165" s="246"/>
      <c r="F165" s="247"/>
      <c r="G165" s="252"/>
      <c r="H165" s="247"/>
      <c r="I165" s="248" t="s">
        <v>592</v>
      </c>
      <c r="J165" s="249"/>
      <c r="K165" s="250"/>
      <c r="L165" s="250"/>
      <c r="M165" s="251">
        <v>0.77</v>
      </c>
      <c r="N165" s="252"/>
      <c r="O165" s="253"/>
      <c r="P165" s="249"/>
      <c r="Q165" s="249"/>
      <c r="R165" s="251"/>
      <c r="S165" s="251"/>
      <c r="T165" s="251"/>
      <c r="U165" s="251"/>
      <c r="V165" s="253"/>
      <c r="W165" s="253"/>
      <c r="X165" s="253"/>
      <c r="Y165" s="252"/>
      <c r="Z165" s="6"/>
      <c r="AA165" s="9"/>
    </row>
    <row r="166" spans="1:27" ht="13.5" outlineLevel="7" x14ac:dyDescent="0.3">
      <c r="A166" s="245"/>
      <c r="B166" s="246"/>
      <c r="C166" s="246"/>
      <c r="D166" s="246"/>
      <c r="E166" s="246"/>
      <c r="F166" s="247"/>
      <c r="G166" s="252"/>
      <c r="H166" s="247"/>
      <c r="I166" s="248" t="s">
        <v>593</v>
      </c>
      <c r="J166" s="249"/>
      <c r="K166" s="250"/>
      <c r="L166" s="250"/>
      <c r="M166" s="251">
        <v>3.21</v>
      </c>
      <c r="N166" s="252"/>
      <c r="O166" s="253"/>
      <c r="P166" s="249"/>
      <c r="Q166" s="249"/>
      <c r="R166" s="251"/>
      <c r="S166" s="251"/>
      <c r="T166" s="251"/>
      <c r="U166" s="251"/>
      <c r="V166" s="253"/>
      <c r="W166" s="253"/>
      <c r="X166" s="253"/>
      <c r="Y166" s="252"/>
      <c r="Z166" s="6"/>
      <c r="AA166" s="9"/>
    </row>
    <row r="167" spans="1:27" ht="13.5" outlineLevel="7" x14ac:dyDescent="0.3">
      <c r="A167" s="245"/>
      <c r="B167" s="246"/>
      <c r="C167" s="246"/>
      <c r="D167" s="246"/>
      <c r="E167" s="246"/>
      <c r="F167" s="247"/>
      <c r="G167" s="252"/>
      <c r="H167" s="247"/>
      <c r="I167" s="248" t="s">
        <v>594</v>
      </c>
      <c r="J167" s="249"/>
      <c r="K167" s="250"/>
      <c r="L167" s="250"/>
      <c r="M167" s="251">
        <v>0.36</v>
      </c>
      <c r="N167" s="252"/>
      <c r="O167" s="253"/>
      <c r="P167" s="249"/>
      <c r="Q167" s="249"/>
      <c r="R167" s="251"/>
      <c r="S167" s="251"/>
      <c r="T167" s="251"/>
      <c r="U167" s="251"/>
      <c r="V167" s="253"/>
      <c r="W167" s="253"/>
      <c r="X167" s="253"/>
      <c r="Y167" s="252"/>
      <c r="Z167" s="6"/>
      <c r="AA167" s="9"/>
    </row>
    <row r="168" spans="1:27" ht="13.5" outlineLevel="7" x14ac:dyDescent="0.3">
      <c r="A168" s="245"/>
      <c r="B168" s="246"/>
      <c r="C168" s="246"/>
      <c r="D168" s="246"/>
      <c r="E168" s="246"/>
      <c r="F168" s="247"/>
      <c r="G168" s="252"/>
      <c r="H168" s="247"/>
      <c r="I168" s="248" t="s">
        <v>595</v>
      </c>
      <c r="J168" s="249"/>
      <c r="K168" s="250"/>
      <c r="L168" s="250"/>
      <c r="M168" s="251">
        <v>1.38</v>
      </c>
      <c r="N168" s="252"/>
      <c r="O168" s="253"/>
      <c r="P168" s="249"/>
      <c r="Q168" s="249"/>
      <c r="R168" s="251"/>
      <c r="S168" s="251"/>
      <c r="T168" s="251"/>
      <c r="U168" s="251"/>
      <c r="V168" s="253"/>
      <c r="W168" s="253"/>
      <c r="X168" s="253"/>
      <c r="Y168" s="252"/>
      <c r="Z168" s="6"/>
      <c r="AA168" s="9"/>
    </row>
    <row r="169" spans="1:27" ht="13.5" outlineLevel="7" x14ac:dyDescent="0.3">
      <c r="A169" s="245"/>
      <c r="B169" s="246"/>
      <c r="C169" s="246"/>
      <c r="D169" s="246"/>
      <c r="E169" s="246"/>
      <c r="F169" s="247"/>
      <c r="G169" s="252"/>
      <c r="H169" s="247"/>
      <c r="I169" s="248" t="s">
        <v>596</v>
      </c>
      <c r="J169" s="249"/>
      <c r="K169" s="250"/>
      <c r="L169" s="250"/>
      <c r="M169" s="251">
        <v>2.34</v>
      </c>
      <c r="N169" s="252"/>
      <c r="O169" s="253"/>
      <c r="P169" s="249"/>
      <c r="Q169" s="249"/>
      <c r="R169" s="251"/>
      <c r="S169" s="251"/>
      <c r="T169" s="251"/>
      <c r="U169" s="251"/>
      <c r="V169" s="253"/>
      <c r="W169" s="253"/>
      <c r="X169" s="253"/>
      <c r="Y169" s="252"/>
      <c r="Z169" s="6"/>
      <c r="AA169" s="9"/>
    </row>
    <row r="170" spans="1:27" ht="13.5" outlineLevel="7" x14ac:dyDescent="0.3">
      <c r="A170" s="245"/>
      <c r="B170" s="246"/>
      <c r="C170" s="246"/>
      <c r="D170" s="246"/>
      <c r="E170" s="246"/>
      <c r="F170" s="247"/>
      <c r="G170" s="252"/>
      <c r="H170" s="247"/>
      <c r="I170" s="248" t="s">
        <v>597</v>
      </c>
      <c r="J170" s="249"/>
      <c r="K170" s="250"/>
      <c r="L170" s="250"/>
      <c r="M170" s="251">
        <v>3.74</v>
      </c>
      <c r="N170" s="252"/>
      <c r="O170" s="253"/>
      <c r="P170" s="249"/>
      <c r="Q170" s="249"/>
      <c r="R170" s="251"/>
      <c r="S170" s="251"/>
      <c r="T170" s="251"/>
      <c r="U170" s="251"/>
      <c r="V170" s="253"/>
      <c r="W170" s="253"/>
      <c r="X170" s="253"/>
      <c r="Y170" s="252"/>
      <c r="Z170" s="6"/>
      <c r="AA170" s="9"/>
    </row>
    <row r="171" spans="1:27" ht="13.5" outlineLevel="7" x14ac:dyDescent="0.3">
      <c r="A171" s="245"/>
      <c r="B171" s="246"/>
      <c r="C171" s="246"/>
      <c r="D171" s="246"/>
      <c r="E171" s="246"/>
      <c r="F171" s="247"/>
      <c r="G171" s="252"/>
      <c r="H171" s="247"/>
      <c r="I171" s="248" t="s">
        <v>598</v>
      </c>
      <c r="J171" s="249"/>
      <c r="K171" s="250"/>
      <c r="L171" s="250"/>
      <c r="M171" s="251">
        <v>9.11</v>
      </c>
      <c r="N171" s="252"/>
      <c r="O171" s="253"/>
      <c r="P171" s="249"/>
      <c r="Q171" s="249"/>
      <c r="R171" s="251"/>
      <c r="S171" s="251"/>
      <c r="T171" s="251"/>
      <c r="U171" s="251"/>
      <c r="V171" s="253"/>
      <c r="W171" s="253"/>
      <c r="X171" s="253"/>
      <c r="Y171" s="252"/>
      <c r="Z171" s="6"/>
      <c r="AA171" s="9"/>
    </row>
    <row r="172" spans="1:27" ht="13.5" outlineLevel="7" x14ac:dyDescent="0.3">
      <c r="A172" s="245"/>
      <c r="B172" s="246"/>
      <c r="C172" s="246"/>
      <c r="D172" s="246"/>
      <c r="E172" s="246"/>
      <c r="F172" s="247"/>
      <c r="G172" s="252"/>
      <c r="H172" s="247"/>
      <c r="I172" s="248" t="s">
        <v>599</v>
      </c>
      <c r="J172" s="249"/>
      <c r="K172" s="250"/>
      <c r="L172" s="250"/>
      <c r="M172" s="251">
        <v>6.15</v>
      </c>
      <c r="N172" s="252"/>
      <c r="O172" s="253"/>
      <c r="P172" s="249"/>
      <c r="Q172" s="249"/>
      <c r="R172" s="251"/>
      <c r="S172" s="251"/>
      <c r="T172" s="251"/>
      <c r="U172" s="251"/>
      <c r="V172" s="253"/>
      <c r="W172" s="253"/>
      <c r="X172" s="253"/>
      <c r="Y172" s="252"/>
      <c r="Z172" s="6"/>
      <c r="AA172" s="9"/>
    </row>
    <row r="173" spans="1:27" ht="13.5" outlineLevel="7" x14ac:dyDescent="0.3">
      <c r="A173" s="245"/>
      <c r="B173" s="246"/>
      <c r="C173" s="246"/>
      <c r="D173" s="246"/>
      <c r="E173" s="246"/>
      <c r="F173" s="247"/>
      <c r="G173" s="252"/>
      <c r="H173" s="247"/>
      <c r="I173" s="248" t="s">
        <v>600</v>
      </c>
      <c r="J173" s="249"/>
      <c r="K173" s="250"/>
      <c r="L173" s="250"/>
      <c r="M173" s="251">
        <v>7.34</v>
      </c>
      <c r="N173" s="252"/>
      <c r="O173" s="253"/>
      <c r="P173" s="249"/>
      <c r="Q173" s="249"/>
      <c r="R173" s="251"/>
      <c r="S173" s="251"/>
      <c r="T173" s="251"/>
      <c r="U173" s="251"/>
      <c r="V173" s="253"/>
      <c r="W173" s="253"/>
      <c r="X173" s="253"/>
      <c r="Y173" s="252"/>
      <c r="Z173" s="6"/>
      <c r="AA173" s="9"/>
    </row>
    <row r="174" spans="1:27" ht="13.5" outlineLevel="7" x14ac:dyDescent="0.3">
      <c r="A174" s="245"/>
      <c r="B174" s="246"/>
      <c r="C174" s="246"/>
      <c r="D174" s="246"/>
      <c r="E174" s="246"/>
      <c r="F174" s="247"/>
      <c r="G174" s="252"/>
      <c r="H174" s="247"/>
      <c r="I174" s="248" t="s">
        <v>601</v>
      </c>
      <c r="J174" s="249"/>
      <c r="K174" s="250"/>
      <c r="L174" s="250"/>
      <c r="M174" s="251">
        <v>1.28</v>
      </c>
      <c r="N174" s="252"/>
      <c r="O174" s="253"/>
      <c r="P174" s="249"/>
      <c r="Q174" s="249"/>
      <c r="R174" s="251"/>
      <c r="S174" s="251"/>
      <c r="T174" s="251"/>
      <c r="U174" s="251"/>
      <c r="V174" s="253"/>
      <c r="W174" s="253"/>
      <c r="X174" s="253"/>
      <c r="Y174" s="252"/>
      <c r="Z174" s="6"/>
      <c r="AA174" s="9"/>
    </row>
    <row r="175" spans="1:27" ht="13.5" outlineLevel="7" x14ac:dyDescent="0.3">
      <c r="A175" s="245"/>
      <c r="B175" s="246"/>
      <c r="C175" s="246"/>
      <c r="D175" s="246"/>
      <c r="E175" s="246"/>
      <c r="F175" s="247"/>
      <c r="G175" s="252"/>
      <c r="H175" s="247"/>
      <c r="I175" s="248" t="s">
        <v>602</v>
      </c>
      <c r="J175" s="249"/>
      <c r="K175" s="250"/>
      <c r="L175" s="250"/>
      <c r="M175" s="251">
        <v>17.22</v>
      </c>
      <c r="N175" s="252"/>
      <c r="O175" s="253"/>
      <c r="P175" s="249"/>
      <c r="Q175" s="249"/>
      <c r="R175" s="251"/>
      <c r="S175" s="251"/>
      <c r="T175" s="251"/>
      <c r="U175" s="251"/>
      <c r="V175" s="253"/>
      <c r="W175" s="253"/>
      <c r="X175" s="253"/>
      <c r="Y175" s="252"/>
      <c r="Z175" s="6"/>
      <c r="AA175" s="9"/>
    </row>
    <row r="176" spans="1:27" ht="13.5" outlineLevel="7" x14ac:dyDescent="0.3">
      <c r="A176" s="245"/>
      <c r="B176" s="246"/>
      <c r="C176" s="246"/>
      <c r="D176" s="246"/>
      <c r="E176" s="246"/>
      <c r="F176" s="247"/>
      <c r="G176" s="252"/>
      <c r="H176" s="247"/>
      <c r="I176" s="248" t="s">
        <v>603</v>
      </c>
      <c r="J176" s="249"/>
      <c r="K176" s="250"/>
      <c r="L176" s="250"/>
      <c r="M176" s="251">
        <v>0.67</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52"/>
      <c r="H177" s="247"/>
      <c r="I177" s="248" t="s">
        <v>604</v>
      </c>
      <c r="J177" s="249"/>
      <c r="K177" s="250"/>
      <c r="L177" s="250"/>
      <c r="M177" s="251">
        <v>21.23</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52"/>
      <c r="H178" s="247"/>
      <c r="I178" s="248" t="s">
        <v>605</v>
      </c>
      <c r="J178" s="249"/>
      <c r="K178" s="250"/>
      <c r="L178" s="250"/>
      <c r="M178" s="251">
        <v>2.57</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52"/>
      <c r="H179" s="247"/>
      <c r="I179" s="248" t="s">
        <v>606</v>
      </c>
      <c r="J179" s="249"/>
      <c r="K179" s="250"/>
      <c r="L179" s="250"/>
      <c r="M179" s="251">
        <v>3.75</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52"/>
      <c r="H180" s="247"/>
      <c r="I180" s="248" t="s">
        <v>607</v>
      </c>
      <c r="J180" s="249"/>
      <c r="K180" s="250"/>
      <c r="L180" s="250"/>
      <c r="M180" s="251">
        <v>4.8899999999999997</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52"/>
      <c r="H181" s="247"/>
      <c r="I181" s="248" t="s">
        <v>605</v>
      </c>
      <c r="J181" s="249"/>
      <c r="K181" s="250"/>
      <c r="L181" s="250"/>
      <c r="M181" s="251">
        <v>2.57</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52"/>
      <c r="H182" s="247"/>
      <c r="I182" s="248" t="s">
        <v>608</v>
      </c>
      <c r="J182" s="249"/>
      <c r="K182" s="250"/>
      <c r="L182" s="250"/>
      <c r="M182" s="251">
        <v>10.46</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52"/>
      <c r="H183" s="247"/>
      <c r="I183" s="248" t="s">
        <v>609</v>
      </c>
      <c r="J183" s="249"/>
      <c r="K183" s="250"/>
      <c r="L183" s="250"/>
      <c r="M183" s="251">
        <v>10.69</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52"/>
      <c r="H184" s="247"/>
      <c r="I184" s="248" t="s">
        <v>610</v>
      </c>
      <c r="J184" s="249"/>
      <c r="K184" s="250"/>
      <c r="L184" s="250"/>
      <c r="M184" s="251">
        <v>4.3899999999999997</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52"/>
      <c r="H185" s="247"/>
      <c r="I185" s="248" t="s">
        <v>611</v>
      </c>
      <c r="J185" s="249"/>
      <c r="K185" s="250"/>
      <c r="L185" s="250"/>
      <c r="M185" s="251">
        <v>4.1399999999999997</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52"/>
      <c r="H186" s="247"/>
      <c r="I186" s="248" t="s">
        <v>612</v>
      </c>
      <c r="J186" s="249"/>
      <c r="K186" s="250"/>
      <c r="L186" s="250"/>
      <c r="M186" s="251">
        <v>1.24</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52"/>
      <c r="H187" s="247"/>
      <c r="I187" s="248" t="s">
        <v>613</v>
      </c>
      <c r="J187" s="249"/>
      <c r="K187" s="250"/>
      <c r="L187" s="250"/>
      <c r="M187" s="251">
        <v>7.88</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52"/>
      <c r="H188" s="247"/>
      <c r="I188" s="248" t="s">
        <v>614</v>
      </c>
      <c r="J188" s="249"/>
      <c r="K188" s="250"/>
      <c r="L188" s="250"/>
      <c r="M188" s="251">
        <v>5.2</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52"/>
      <c r="H189" s="247"/>
      <c r="I189" s="248" t="s">
        <v>581</v>
      </c>
      <c r="J189" s="249"/>
      <c r="K189" s="250"/>
      <c r="L189" s="250"/>
      <c r="M189" s="251">
        <v>3.19</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52"/>
      <c r="H190" s="247"/>
      <c r="I190" s="248" t="s">
        <v>615</v>
      </c>
      <c r="J190" s="249"/>
      <c r="K190" s="250"/>
      <c r="L190" s="250"/>
      <c r="M190" s="251">
        <v>14.62</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52"/>
      <c r="H191" s="247"/>
      <c r="I191" s="248" t="s">
        <v>616</v>
      </c>
      <c r="J191" s="249"/>
      <c r="K191" s="250"/>
      <c r="L191" s="250"/>
      <c r="M191" s="251">
        <v>8.7899999999999991</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52"/>
      <c r="H192" s="247"/>
      <c r="I192" s="248" t="s">
        <v>617</v>
      </c>
      <c r="J192" s="249"/>
      <c r="K192" s="250"/>
      <c r="L192" s="250"/>
      <c r="M192" s="251">
        <v>3.55</v>
      </c>
      <c r="N192" s="252"/>
      <c r="O192" s="253"/>
      <c r="P192" s="249"/>
      <c r="Q192" s="249"/>
      <c r="R192" s="251"/>
      <c r="S192" s="251"/>
      <c r="T192" s="251"/>
      <c r="U192" s="251"/>
      <c r="V192" s="253"/>
      <c r="W192" s="253"/>
      <c r="X192" s="253"/>
      <c r="Y192" s="252"/>
      <c r="Z192" s="6"/>
      <c r="AA192" s="9"/>
    </row>
    <row r="193" spans="1:28" ht="13.5" outlineLevel="7" x14ac:dyDescent="0.3">
      <c r="A193" s="245"/>
      <c r="B193" s="246"/>
      <c r="C193" s="246"/>
      <c r="D193" s="246"/>
      <c r="E193" s="246"/>
      <c r="F193" s="247"/>
      <c r="G193" s="252"/>
      <c r="H193" s="247"/>
      <c r="I193" s="248" t="s">
        <v>618</v>
      </c>
      <c r="J193" s="249"/>
      <c r="K193" s="250"/>
      <c r="L193" s="250"/>
      <c r="M193" s="251">
        <v>10.119999999999999</v>
      </c>
      <c r="N193" s="252"/>
      <c r="O193" s="253"/>
      <c r="P193" s="249"/>
      <c r="Q193" s="249"/>
      <c r="R193" s="251"/>
      <c r="S193" s="251"/>
      <c r="T193" s="251"/>
      <c r="U193" s="251"/>
      <c r="V193" s="253"/>
      <c r="W193" s="253"/>
      <c r="X193" s="253"/>
      <c r="Y193" s="252"/>
      <c r="Z193" s="6"/>
      <c r="AA193" s="9"/>
    </row>
    <row r="194" spans="1:28" ht="13.5" outlineLevel="7" x14ac:dyDescent="0.3">
      <c r="A194" s="245"/>
      <c r="B194" s="246"/>
      <c r="C194" s="246"/>
      <c r="D194" s="246"/>
      <c r="E194" s="246"/>
      <c r="F194" s="247"/>
      <c r="G194" s="252"/>
      <c r="H194" s="247"/>
      <c r="I194" s="248" t="s">
        <v>619</v>
      </c>
      <c r="J194" s="249"/>
      <c r="K194" s="250"/>
      <c r="L194" s="250"/>
      <c r="M194" s="251">
        <v>7.55</v>
      </c>
      <c r="N194" s="252"/>
      <c r="O194" s="253"/>
      <c r="P194" s="249"/>
      <c r="Q194" s="249"/>
      <c r="R194" s="251"/>
      <c r="S194" s="251"/>
      <c r="T194" s="251"/>
      <c r="U194" s="251"/>
      <c r="V194" s="253"/>
      <c r="W194" s="253"/>
      <c r="X194" s="253"/>
      <c r="Y194" s="252"/>
      <c r="Z194" s="6"/>
      <c r="AA194" s="9"/>
    </row>
    <row r="195" spans="1:28" ht="13.5" outlineLevel="7" x14ac:dyDescent="0.3">
      <c r="A195" s="245"/>
      <c r="B195" s="246"/>
      <c r="C195" s="246"/>
      <c r="D195" s="246"/>
      <c r="E195" s="246"/>
      <c r="F195" s="247"/>
      <c r="G195" s="252"/>
      <c r="H195" s="247"/>
      <c r="I195" s="248" t="s">
        <v>620</v>
      </c>
      <c r="J195" s="249"/>
      <c r="K195" s="250"/>
      <c r="L195" s="250"/>
      <c r="M195" s="251">
        <v>6.27</v>
      </c>
      <c r="N195" s="252"/>
      <c r="O195" s="253"/>
      <c r="P195" s="249"/>
      <c r="Q195" s="249"/>
      <c r="R195" s="251"/>
      <c r="S195" s="251"/>
      <c r="T195" s="251"/>
      <c r="U195" s="251"/>
      <c r="V195" s="253"/>
      <c r="W195" s="253"/>
      <c r="X195" s="253"/>
      <c r="Y195" s="252"/>
      <c r="Z195" s="6"/>
      <c r="AA195" s="9"/>
    </row>
    <row r="196" spans="1:28" ht="13.5" outlineLevel="7" x14ac:dyDescent="0.3">
      <c r="A196" s="245"/>
      <c r="B196" s="246"/>
      <c r="C196" s="246"/>
      <c r="D196" s="246"/>
      <c r="E196" s="246"/>
      <c r="F196" s="247"/>
      <c r="G196" s="252"/>
      <c r="H196" s="247"/>
      <c r="I196" s="248" t="s">
        <v>565</v>
      </c>
      <c r="J196" s="249"/>
      <c r="K196" s="250"/>
      <c r="L196" s="250"/>
      <c r="M196" s="251">
        <v>1.29</v>
      </c>
      <c r="N196" s="252"/>
      <c r="O196" s="253"/>
      <c r="P196" s="249"/>
      <c r="Q196" s="249"/>
      <c r="R196" s="251"/>
      <c r="S196" s="251"/>
      <c r="T196" s="251"/>
      <c r="U196" s="251"/>
      <c r="V196" s="253"/>
      <c r="W196" s="253"/>
      <c r="X196" s="253"/>
      <c r="Y196" s="252"/>
      <c r="Z196" s="6"/>
      <c r="AA196" s="9"/>
    </row>
    <row r="197" spans="1:28" ht="7.5" customHeight="1" outlineLevel="7" x14ac:dyDescent="0.15">
      <c r="A197" s="9"/>
      <c r="B197" s="197"/>
      <c r="C197" s="196"/>
      <c r="D197" s="196"/>
      <c r="E197" s="196"/>
      <c r="F197" s="12"/>
      <c r="G197" s="12"/>
      <c r="H197" s="12"/>
      <c r="I197" s="204"/>
      <c r="J197" s="205"/>
      <c r="K197" s="206"/>
      <c r="L197" s="206"/>
      <c r="M197" s="207"/>
      <c r="N197" s="10"/>
      <c r="O197" s="153"/>
      <c r="P197" s="205"/>
      <c r="Q197" s="205"/>
      <c r="R197" s="159"/>
      <c r="S197" s="159"/>
      <c r="T197" s="159"/>
      <c r="U197" s="159"/>
      <c r="V197" s="153"/>
      <c r="W197" s="153"/>
      <c r="X197" s="153"/>
      <c r="Y197" s="10"/>
      <c r="Z197" s="6"/>
      <c r="AA197" s="9"/>
    </row>
    <row r="198" spans="1:28" ht="14.25" outlineLevel="6" x14ac:dyDescent="0.15">
      <c r="B198" s="197"/>
      <c r="C198" s="198"/>
      <c r="D198" s="114" t="s">
        <v>621</v>
      </c>
      <c r="E198" s="114"/>
      <c r="F198" s="115"/>
      <c r="G198" s="115" t="s">
        <v>622</v>
      </c>
      <c r="H198" s="115"/>
      <c r="I198" s="116" t="s">
        <v>623</v>
      </c>
      <c r="J198" s="117" t="s">
        <v>453</v>
      </c>
      <c r="K198" s="118">
        <v>62.55</v>
      </c>
      <c r="L198" s="118">
        <v>0</v>
      </c>
      <c r="M198" s="118">
        <v>62.55</v>
      </c>
      <c r="N198" s="295"/>
      <c r="O198" s="119">
        <f>M198*N198</f>
        <v>0</v>
      </c>
      <c r="P198" s="117" t="s">
        <v>454</v>
      </c>
      <c r="Q198" s="117" t="s">
        <v>1811</v>
      </c>
      <c r="R198" s="118"/>
      <c r="S198" s="118">
        <f>M198*R198</f>
        <v>0</v>
      </c>
      <c r="T198" s="118">
        <v>7.5999999999999998E-2</v>
      </c>
      <c r="U198" s="118">
        <f>M198*T198</f>
        <v>4.7538</v>
      </c>
      <c r="V198" s="119">
        <v>21</v>
      </c>
      <c r="W198" s="119">
        <f>O198*(V198/100)</f>
        <v>0</v>
      </c>
      <c r="X198" s="119">
        <f>O198+W198</f>
        <v>0</v>
      </c>
      <c r="Y198" s="120">
        <v>6</v>
      </c>
      <c r="Z198" s="9"/>
      <c r="AA198" s="9"/>
      <c r="AB198" s="9"/>
    </row>
    <row r="199" spans="1:28" ht="4.5" customHeight="1" outlineLevel="6" x14ac:dyDescent="0.15">
      <c r="B199" s="197"/>
      <c r="C199" s="199"/>
      <c r="D199" s="199"/>
      <c r="E199" s="199"/>
      <c r="F199" s="10"/>
      <c r="G199" s="10"/>
      <c r="H199" s="10"/>
      <c r="I199" s="203"/>
      <c r="J199" s="205"/>
      <c r="K199" s="159"/>
      <c r="L199" s="159"/>
      <c r="M199" s="159"/>
      <c r="N199" s="113"/>
      <c r="O199" s="153"/>
      <c r="P199" s="205"/>
      <c r="Q199" s="205"/>
      <c r="R199" s="159"/>
      <c r="S199" s="159"/>
      <c r="T199" s="159"/>
      <c r="U199" s="159"/>
      <c r="V199" s="153"/>
      <c r="W199" s="153"/>
      <c r="X199" s="153"/>
      <c r="Y199" s="10"/>
      <c r="Z199" s="9"/>
      <c r="AA199" s="9"/>
      <c r="AB199" s="9"/>
    </row>
    <row r="200" spans="1:28" ht="13.5" outlineLevel="7" x14ac:dyDescent="0.3">
      <c r="A200" s="245"/>
      <c r="B200" s="246"/>
      <c r="C200" s="246"/>
      <c r="D200" s="246"/>
      <c r="E200" s="246"/>
      <c r="F200" s="247"/>
      <c r="G200" s="252" t="s">
        <v>18</v>
      </c>
      <c r="H200" s="247"/>
      <c r="I200" s="248" t="s">
        <v>455</v>
      </c>
      <c r="J200" s="249"/>
      <c r="K200" s="250"/>
      <c r="L200" s="250"/>
      <c r="M200" s="251">
        <v>0</v>
      </c>
      <c r="N200" s="252"/>
      <c r="O200" s="253"/>
      <c r="P200" s="249"/>
      <c r="Q200" s="249"/>
      <c r="R200" s="251"/>
      <c r="S200" s="251"/>
      <c r="T200" s="251"/>
      <c r="U200" s="251"/>
      <c r="V200" s="253"/>
      <c r="W200" s="253"/>
      <c r="X200" s="253"/>
      <c r="Y200" s="252"/>
      <c r="Z200" s="6"/>
      <c r="AA200" s="9"/>
    </row>
    <row r="201" spans="1:28" ht="13.5" outlineLevel="7" x14ac:dyDescent="0.3">
      <c r="A201" s="245"/>
      <c r="B201" s="246"/>
      <c r="C201" s="246"/>
      <c r="D201" s="246"/>
      <c r="E201" s="246"/>
      <c r="F201" s="247"/>
      <c r="G201" s="252"/>
      <c r="H201" s="247"/>
      <c r="I201" s="248" t="s">
        <v>624</v>
      </c>
      <c r="J201" s="249"/>
      <c r="K201" s="250"/>
      <c r="L201" s="250"/>
      <c r="M201" s="251">
        <v>24.82</v>
      </c>
      <c r="N201" s="252"/>
      <c r="O201" s="253"/>
      <c r="P201" s="249"/>
      <c r="Q201" s="249"/>
      <c r="R201" s="251"/>
      <c r="S201" s="251"/>
      <c r="T201" s="251"/>
      <c r="U201" s="251"/>
      <c r="V201" s="253"/>
      <c r="W201" s="253"/>
      <c r="X201" s="253"/>
      <c r="Y201" s="252"/>
      <c r="Z201" s="6"/>
      <c r="AA201" s="9"/>
    </row>
    <row r="202" spans="1:28" ht="13.5" outlineLevel="7" x14ac:dyDescent="0.3">
      <c r="A202" s="245"/>
      <c r="B202" s="246"/>
      <c r="C202" s="246"/>
      <c r="D202" s="246"/>
      <c r="E202" s="246"/>
      <c r="F202" s="247"/>
      <c r="G202" s="252"/>
      <c r="H202" s="247"/>
      <c r="I202" s="248" t="s">
        <v>625</v>
      </c>
      <c r="J202" s="249"/>
      <c r="K202" s="250"/>
      <c r="L202" s="250"/>
      <c r="M202" s="251">
        <v>30.73</v>
      </c>
      <c r="N202" s="252"/>
      <c r="O202" s="253"/>
      <c r="P202" s="249"/>
      <c r="Q202" s="249"/>
      <c r="R202" s="251"/>
      <c r="S202" s="251"/>
      <c r="T202" s="251"/>
      <c r="U202" s="251"/>
      <c r="V202" s="253"/>
      <c r="W202" s="253"/>
      <c r="X202" s="253"/>
      <c r="Y202" s="252"/>
      <c r="Z202" s="6"/>
      <c r="AA202" s="9"/>
    </row>
    <row r="203" spans="1:28" ht="13.5" outlineLevel="7" x14ac:dyDescent="0.3">
      <c r="A203" s="245"/>
      <c r="B203" s="246"/>
      <c r="C203" s="246"/>
      <c r="D203" s="246"/>
      <c r="E203" s="246"/>
      <c r="F203" s="247"/>
      <c r="G203" s="252"/>
      <c r="H203" s="247"/>
      <c r="I203" s="248" t="s">
        <v>626</v>
      </c>
      <c r="J203" s="249"/>
      <c r="K203" s="250"/>
      <c r="L203" s="250"/>
      <c r="M203" s="251">
        <v>1.58</v>
      </c>
      <c r="N203" s="252"/>
      <c r="O203" s="253"/>
      <c r="P203" s="249"/>
      <c r="Q203" s="249"/>
      <c r="R203" s="251"/>
      <c r="S203" s="251"/>
      <c r="T203" s="251"/>
      <c r="U203" s="251"/>
      <c r="V203" s="253"/>
      <c r="W203" s="253"/>
      <c r="X203" s="253"/>
      <c r="Y203" s="252"/>
      <c r="Z203" s="6"/>
      <c r="AA203" s="9"/>
    </row>
    <row r="204" spans="1:28" ht="13.5" outlineLevel="7" x14ac:dyDescent="0.3">
      <c r="A204" s="245"/>
      <c r="B204" s="246"/>
      <c r="C204" s="246"/>
      <c r="D204" s="246"/>
      <c r="E204" s="246"/>
      <c r="F204" s="247"/>
      <c r="G204" s="252"/>
      <c r="H204" s="247"/>
      <c r="I204" s="248" t="s">
        <v>627</v>
      </c>
      <c r="J204" s="249"/>
      <c r="K204" s="250"/>
      <c r="L204" s="250"/>
      <c r="M204" s="251">
        <v>4.43</v>
      </c>
      <c r="N204" s="252"/>
      <c r="O204" s="253"/>
      <c r="P204" s="249"/>
      <c r="Q204" s="249"/>
      <c r="R204" s="251"/>
      <c r="S204" s="251"/>
      <c r="T204" s="251"/>
      <c r="U204" s="251"/>
      <c r="V204" s="253"/>
      <c r="W204" s="253"/>
      <c r="X204" s="253"/>
      <c r="Y204" s="252"/>
      <c r="Z204" s="6"/>
      <c r="AA204" s="9"/>
    </row>
    <row r="205" spans="1:28" ht="13.5" outlineLevel="7" x14ac:dyDescent="0.3">
      <c r="A205" s="245"/>
      <c r="B205" s="246"/>
      <c r="C205" s="246"/>
      <c r="D205" s="246"/>
      <c r="E205" s="246"/>
      <c r="F205" s="247"/>
      <c r="G205" s="252"/>
      <c r="H205" s="247"/>
      <c r="I205" s="248" t="s">
        <v>628</v>
      </c>
      <c r="J205" s="249"/>
      <c r="K205" s="250"/>
      <c r="L205" s="250"/>
      <c r="M205" s="251">
        <v>0.99</v>
      </c>
      <c r="N205" s="252"/>
      <c r="O205" s="253"/>
      <c r="P205" s="249"/>
      <c r="Q205" s="249"/>
      <c r="R205" s="251"/>
      <c r="S205" s="251"/>
      <c r="T205" s="251"/>
      <c r="U205" s="251"/>
      <c r="V205" s="253"/>
      <c r="W205" s="253"/>
      <c r="X205" s="253"/>
      <c r="Y205" s="252"/>
      <c r="Z205" s="6"/>
      <c r="AA205" s="9"/>
    </row>
    <row r="206" spans="1:28" ht="7.5" customHeight="1" outlineLevel="7" x14ac:dyDescent="0.15">
      <c r="A206" s="9"/>
      <c r="B206" s="197"/>
      <c r="C206" s="196"/>
      <c r="D206" s="196"/>
      <c r="E206" s="196"/>
      <c r="F206" s="12"/>
      <c r="G206" s="12"/>
      <c r="H206" s="12"/>
      <c r="I206" s="204"/>
      <c r="J206" s="205"/>
      <c r="K206" s="206"/>
      <c r="L206" s="206"/>
      <c r="M206" s="207"/>
      <c r="N206" s="10"/>
      <c r="O206" s="153"/>
      <c r="P206" s="205"/>
      <c r="Q206" s="205"/>
      <c r="R206" s="159"/>
      <c r="S206" s="159"/>
      <c r="T206" s="159"/>
      <c r="U206" s="159"/>
      <c r="V206" s="153"/>
      <c r="W206" s="153"/>
      <c r="X206" s="153"/>
      <c r="Y206" s="10"/>
      <c r="Z206" s="6"/>
      <c r="AA206" s="9"/>
    </row>
    <row r="207" spans="1:28" ht="14.25" outlineLevel="6" x14ac:dyDescent="0.15">
      <c r="B207" s="197"/>
      <c r="C207" s="198"/>
      <c r="D207" s="114" t="s">
        <v>629</v>
      </c>
      <c r="E207" s="114"/>
      <c r="F207" s="115"/>
      <c r="G207" s="115" t="s">
        <v>630</v>
      </c>
      <c r="H207" s="115"/>
      <c r="I207" s="116" t="s">
        <v>631</v>
      </c>
      <c r="J207" s="117" t="s">
        <v>453</v>
      </c>
      <c r="K207" s="118">
        <v>64.92</v>
      </c>
      <c r="L207" s="118">
        <v>0</v>
      </c>
      <c r="M207" s="118">
        <v>64.92</v>
      </c>
      <c r="N207" s="295"/>
      <c r="O207" s="119">
        <f>M207*N207</f>
        <v>0</v>
      </c>
      <c r="P207" s="117" t="s">
        <v>454</v>
      </c>
      <c r="Q207" s="117" t="s">
        <v>1811</v>
      </c>
      <c r="R207" s="118"/>
      <c r="S207" s="118">
        <f>M207*R207</f>
        <v>0</v>
      </c>
      <c r="T207" s="118">
        <v>6.3E-2</v>
      </c>
      <c r="U207" s="118">
        <f>M207*T207</f>
        <v>4.0899600000000005</v>
      </c>
      <c r="V207" s="119">
        <v>21</v>
      </c>
      <c r="W207" s="119">
        <f>O207*(V207/100)</f>
        <v>0</v>
      </c>
      <c r="X207" s="119">
        <f>O207+W207</f>
        <v>0</v>
      </c>
      <c r="Y207" s="120">
        <v>6</v>
      </c>
      <c r="Z207" s="9"/>
      <c r="AA207" s="9"/>
      <c r="AB207" s="9"/>
    </row>
    <row r="208" spans="1:28" ht="4.5" customHeight="1" outlineLevel="6" x14ac:dyDescent="0.15">
      <c r="B208" s="197"/>
      <c r="C208" s="199"/>
      <c r="D208" s="199"/>
      <c r="E208" s="199"/>
      <c r="F208" s="10"/>
      <c r="G208" s="10"/>
      <c r="H208" s="10"/>
      <c r="I208" s="203"/>
      <c r="J208" s="205"/>
      <c r="K208" s="159"/>
      <c r="L208" s="159"/>
      <c r="M208" s="159"/>
      <c r="N208" s="113"/>
      <c r="O208" s="153"/>
      <c r="P208" s="205"/>
      <c r="Q208" s="205"/>
      <c r="R208" s="159"/>
      <c r="S208" s="159"/>
      <c r="T208" s="159"/>
      <c r="U208" s="159"/>
      <c r="V208" s="153"/>
      <c r="W208" s="153"/>
      <c r="X208" s="153"/>
      <c r="Y208" s="10"/>
      <c r="Z208" s="9"/>
      <c r="AA208" s="9"/>
      <c r="AB208" s="9"/>
    </row>
    <row r="209" spans="1:28" ht="13.5" outlineLevel="7" x14ac:dyDescent="0.3">
      <c r="A209" s="245"/>
      <c r="B209" s="246"/>
      <c r="C209" s="246"/>
      <c r="D209" s="246"/>
      <c r="E209" s="246"/>
      <c r="F209" s="247"/>
      <c r="G209" s="252" t="s">
        <v>18</v>
      </c>
      <c r="H209" s="247"/>
      <c r="I209" s="248" t="s">
        <v>455</v>
      </c>
      <c r="J209" s="249"/>
      <c r="K209" s="250"/>
      <c r="L209" s="250"/>
      <c r="M209" s="251">
        <v>0</v>
      </c>
      <c r="N209" s="252"/>
      <c r="O209" s="253"/>
      <c r="P209" s="249"/>
      <c r="Q209" s="249"/>
      <c r="R209" s="251"/>
      <c r="S209" s="251"/>
      <c r="T209" s="251"/>
      <c r="U209" s="251"/>
      <c r="V209" s="253"/>
      <c r="W209" s="253"/>
      <c r="X209" s="253"/>
      <c r="Y209" s="252"/>
      <c r="Z209" s="6"/>
      <c r="AA209" s="9"/>
    </row>
    <row r="210" spans="1:28" ht="13.5" outlineLevel="7" x14ac:dyDescent="0.3">
      <c r="A210" s="245"/>
      <c r="B210" s="246"/>
      <c r="C210" s="246"/>
      <c r="D210" s="246"/>
      <c r="E210" s="246"/>
      <c r="F210" s="247"/>
      <c r="G210" s="252"/>
      <c r="H210" s="247"/>
      <c r="I210" s="248" t="s">
        <v>632</v>
      </c>
      <c r="J210" s="249"/>
      <c r="K210" s="250"/>
      <c r="L210" s="250"/>
      <c r="M210" s="251">
        <v>8.57</v>
      </c>
      <c r="N210" s="252"/>
      <c r="O210" s="253"/>
      <c r="P210" s="249"/>
      <c r="Q210" s="249"/>
      <c r="R210" s="251"/>
      <c r="S210" s="251"/>
      <c r="T210" s="251"/>
      <c r="U210" s="251"/>
      <c r="V210" s="253"/>
      <c r="W210" s="253"/>
      <c r="X210" s="253"/>
      <c r="Y210" s="252"/>
      <c r="Z210" s="6"/>
      <c r="AA210" s="9"/>
    </row>
    <row r="211" spans="1:28" ht="13.5" outlineLevel="7" x14ac:dyDescent="0.3">
      <c r="A211" s="245"/>
      <c r="B211" s="246"/>
      <c r="C211" s="246"/>
      <c r="D211" s="246"/>
      <c r="E211" s="246"/>
      <c r="F211" s="247"/>
      <c r="G211" s="252"/>
      <c r="H211" s="247"/>
      <c r="I211" s="248" t="s">
        <v>633</v>
      </c>
      <c r="J211" s="249"/>
      <c r="K211" s="250"/>
      <c r="L211" s="250"/>
      <c r="M211" s="251">
        <v>2.96</v>
      </c>
      <c r="N211" s="252"/>
      <c r="O211" s="253"/>
      <c r="P211" s="249"/>
      <c r="Q211" s="249"/>
      <c r="R211" s="251"/>
      <c r="S211" s="251"/>
      <c r="T211" s="251"/>
      <c r="U211" s="251"/>
      <c r="V211" s="253"/>
      <c r="W211" s="253"/>
      <c r="X211" s="253"/>
      <c r="Y211" s="252"/>
      <c r="Z211" s="6"/>
      <c r="AA211" s="9"/>
    </row>
    <row r="212" spans="1:28" ht="13.5" outlineLevel="7" x14ac:dyDescent="0.3">
      <c r="A212" s="245"/>
      <c r="B212" s="246"/>
      <c r="C212" s="246"/>
      <c r="D212" s="246"/>
      <c r="E212" s="246"/>
      <c r="F212" s="247"/>
      <c r="G212" s="252"/>
      <c r="H212" s="247"/>
      <c r="I212" s="248" t="s">
        <v>634</v>
      </c>
      <c r="J212" s="249"/>
      <c r="K212" s="250"/>
      <c r="L212" s="250"/>
      <c r="M212" s="251">
        <v>47.67</v>
      </c>
      <c r="N212" s="252"/>
      <c r="O212" s="253"/>
      <c r="P212" s="249"/>
      <c r="Q212" s="249"/>
      <c r="R212" s="251"/>
      <c r="S212" s="251"/>
      <c r="T212" s="251"/>
      <c r="U212" s="251"/>
      <c r="V212" s="253"/>
      <c r="W212" s="253"/>
      <c r="X212" s="253"/>
      <c r="Y212" s="252"/>
      <c r="Z212" s="6"/>
      <c r="AA212" s="9"/>
    </row>
    <row r="213" spans="1:28" ht="13.5" outlineLevel="7" x14ac:dyDescent="0.3">
      <c r="A213" s="245"/>
      <c r="B213" s="246"/>
      <c r="C213" s="246"/>
      <c r="D213" s="246"/>
      <c r="E213" s="246"/>
      <c r="F213" s="247"/>
      <c r="G213" s="252"/>
      <c r="H213" s="247"/>
      <c r="I213" s="248" t="s">
        <v>635</v>
      </c>
      <c r="J213" s="249"/>
      <c r="K213" s="250"/>
      <c r="L213" s="250"/>
      <c r="M213" s="251">
        <v>2.76</v>
      </c>
      <c r="N213" s="252"/>
      <c r="O213" s="253"/>
      <c r="P213" s="249"/>
      <c r="Q213" s="249"/>
      <c r="R213" s="251"/>
      <c r="S213" s="251"/>
      <c r="T213" s="251"/>
      <c r="U213" s="251"/>
      <c r="V213" s="253"/>
      <c r="W213" s="253"/>
      <c r="X213" s="253"/>
      <c r="Y213" s="252"/>
      <c r="Z213" s="6"/>
      <c r="AA213" s="9"/>
    </row>
    <row r="214" spans="1:28" ht="13.5" outlineLevel="7" x14ac:dyDescent="0.3">
      <c r="A214" s="245"/>
      <c r="B214" s="246"/>
      <c r="C214" s="246"/>
      <c r="D214" s="246"/>
      <c r="E214" s="246"/>
      <c r="F214" s="247"/>
      <c r="G214" s="252"/>
      <c r="H214" s="247"/>
      <c r="I214" s="248" t="s">
        <v>636</v>
      </c>
      <c r="J214" s="249"/>
      <c r="K214" s="250"/>
      <c r="L214" s="250"/>
      <c r="M214" s="251">
        <v>2.96</v>
      </c>
      <c r="N214" s="252"/>
      <c r="O214" s="253"/>
      <c r="P214" s="249"/>
      <c r="Q214" s="249"/>
      <c r="R214" s="251"/>
      <c r="S214" s="251"/>
      <c r="T214" s="251"/>
      <c r="U214" s="251"/>
      <c r="V214" s="253"/>
      <c r="W214" s="253"/>
      <c r="X214" s="253"/>
      <c r="Y214" s="252"/>
      <c r="Z214" s="6"/>
      <c r="AA214" s="9"/>
    </row>
    <row r="215" spans="1:28" ht="7.5" customHeight="1" outlineLevel="7" x14ac:dyDescent="0.15">
      <c r="A215" s="9"/>
      <c r="B215" s="197"/>
      <c r="C215" s="196"/>
      <c r="D215" s="196"/>
      <c r="E215" s="196"/>
      <c r="F215" s="12"/>
      <c r="G215" s="12"/>
      <c r="H215" s="12"/>
      <c r="I215" s="204"/>
      <c r="J215" s="205"/>
      <c r="K215" s="206"/>
      <c r="L215" s="206"/>
      <c r="M215" s="207"/>
      <c r="N215" s="10"/>
      <c r="O215" s="153"/>
      <c r="P215" s="205"/>
      <c r="Q215" s="205"/>
      <c r="R215" s="159"/>
      <c r="S215" s="159"/>
      <c r="T215" s="159"/>
      <c r="U215" s="159"/>
      <c r="V215" s="153"/>
      <c r="W215" s="153"/>
      <c r="X215" s="153"/>
      <c r="Y215" s="10"/>
      <c r="Z215" s="6"/>
      <c r="AA215" s="9"/>
    </row>
    <row r="216" spans="1:28" ht="14.25" outlineLevel="6" x14ac:dyDescent="0.15">
      <c r="B216" s="197"/>
      <c r="C216" s="198"/>
      <c r="D216" s="114" t="s">
        <v>637</v>
      </c>
      <c r="E216" s="114"/>
      <c r="F216" s="115"/>
      <c r="G216" s="115" t="s">
        <v>638</v>
      </c>
      <c r="H216" s="115"/>
      <c r="I216" s="116" t="s">
        <v>639</v>
      </c>
      <c r="J216" s="117" t="s">
        <v>453</v>
      </c>
      <c r="K216" s="118">
        <v>71.819999999999993</v>
      </c>
      <c r="L216" s="118">
        <v>0</v>
      </c>
      <c r="M216" s="118">
        <v>71.819999999999993</v>
      </c>
      <c r="N216" s="295"/>
      <c r="O216" s="119">
        <f>M216*N216</f>
        <v>0</v>
      </c>
      <c r="P216" s="117" t="s">
        <v>454</v>
      </c>
      <c r="Q216" s="117" t="s">
        <v>1811</v>
      </c>
      <c r="R216" s="118"/>
      <c r="S216" s="118">
        <f>M216*R216</f>
        <v>0</v>
      </c>
      <c r="T216" s="118">
        <v>3.4000000000000002E-2</v>
      </c>
      <c r="U216" s="118">
        <f>M216*T216</f>
        <v>2.4418799999999998</v>
      </c>
      <c r="V216" s="119">
        <v>21</v>
      </c>
      <c r="W216" s="119">
        <f>O216*(V216/100)</f>
        <v>0</v>
      </c>
      <c r="X216" s="119">
        <f>O216+W216</f>
        <v>0</v>
      </c>
      <c r="Y216" s="120">
        <v>6</v>
      </c>
      <c r="Z216" s="9"/>
      <c r="AA216" s="9"/>
      <c r="AB216" s="9"/>
    </row>
    <row r="217" spans="1:28" ht="4.5" customHeight="1" outlineLevel="6" x14ac:dyDescent="0.15">
      <c r="B217" s="197"/>
      <c r="C217" s="199"/>
      <c r="D217" s="199"/>
      <c r="E217" s="199"/>
      <c r="F217" s="10"/>
      <c r="G217" s="10"/>
      <c r="H217" s="10"/>
      <c r="I217" s="203"/>
      <c r="J217" s="205"/>
      <c r="K217" s="159"/>
      <c r="L217" s="159"/>
      <c r="M217" s="159"/>
      <c r="N217" s="113"/>
      <c r="O217" s="153"/>
      <c r="P217" s="205"/>
      <c r="Q217" s="205"/>
      <c r="R217" s="159"/>
      <c r="S217" s="159"/>
      <c r="T217" s="159"/>
      <c r="U217" s="159"/>
      <c r="V217" s="153"/>
      <c r="W217" s="153"/>
      <c r="X217" s="153"/>
      <c r="Y217" s="10"/>
      <c r="Z217" s="9"/>
      <c r="AA217" s="9"/>
      <c r="AB217" s="9"/>
    </row>
    <row r="218" spans="1:28" ht="13.5" outlineLevel="7" x14ac:dyDescent="0.3">
      <c r="A218" s="245"/>
      <c r="B218" s="246"/>
      <c r="C218" s="246"/>
      <c r="D218" s="246"/>
      <c r="E218" s="246"/>
      <c r="F218" s="247"/>
      <c r="G218" s="252" t="s">
        <v>18</v>
      </c>
      <c r="H218" s="247"/>
      <c r="I218" s="248" t="s">
        <v>455</v>
      </c>
      <c r="J218" s="249"/>
      <c r="K218" s="250"/>
      <c r="L218" s="250"/>
      <c r="M218" s="251">
        <v>0</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52"/>
      <c r="H219" s="247"/>
      <c r="I219" s="248" t="s">
        <v>640</v>
      </c>
      <c r="J219" s="249"/>
      <c r="K219" s="250"/>
      <c r="L219" s="250"/>
      <c r="M219" s="251">
        <v>63.18</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52"/>
      <c r="H220" s="247"/>
      <c r="I220" s="248" t="s">
        <v>641</v>
      </c>
      <c r="J220" s="249"/>
      <c r="K220" s="250"/>
      <c r="L220" s="250"/>
      <c r="M220" s="251">
        <v>8.64</v>
      </c>
      <c r="N220" s="252"/>
      <c r="O220" s="253"/>
      <c r="P220" s="249"/>
      <c r="Q220" s="249"/>
      <c r="R220" s="251"/>
      <c r="S220" s="251"/>
      <c r="T220" s="251"/>
      <c r="U220" s="251"/>
      <c r="V220" s="253"/>
      <c r="W220" s="253"/>
      <c r="X220" s="253"/>
      <c r="Y220" s="252"/>
      <c r="Z220" s="6"/>
      <c r="AA220" s="9"/>
    </row>
    <row r="221" spans="1:28" ht="7.5" customHeight="1" outlineLevel="7" x14ac:dyDescent="0.15">
      <c r="A221" s="9"/>
      <c r="B221" s="197"/>
      <c r="C221" s="196"/>
      <c r="D221" s="196"/>
      <c r="E221" s="196"/>
      <c r="F221" s="12"/>
      <c r="G221" s="12"/>
      <c r="H221" s="12"/>
      <c r="I221" s="204"/>
      <c r="J221" s="205"/>
      <c r="K221" s="206"/>
      <c r="L221" s="206"/>
      <c r="M221" s="207"/>
      <c r="N221" s="10"/>
      <c r="O221" s="153"/>
      <c r="P221" s="205"/>
      <c r="Q221" s="205"/>
      <c r="R221" s="159"/>
      <c r="S221" s="159"/>
      <c r="T221" s="159"/>
      <c r="U221" s="159"/>
      <c r="V221" s="153"/>
      <c r="W221" s="153"/>
      <c r="X221" s="153"/>
      <c r="Y221" s="10"/>
      <c r="Z221" s="6"/>
      <c r="AA221" s="9"/>
    </row>
    <row r="222" spans="1:28" outlineLevel="6" x14ac:dyDescent="0.15">
      <c r="B222" s="6"/>
      <c r="C222" s="6"/>
      <c r="D222" s="6"/>
      <c r="E222" s="6"/>
      <c r="F222" s="6"/>
      <c r="G222" s="6"/>
      <c r="H222" s="6"/>
      <c r="I222" s="6"/>
      <c r="J222" s="6"/>
      <c r="K222" s="6"/>
      <c r="L222" s="6"/>
      <c r="M222" s="6"/>
      <c r="N222" s="9"/>
      <c r="O222" s="9"/>
      <c r="P222" s="6"/>
      <c r="Q222" s="6"/>
      <c r="R222" s="6"/>
      <c r="S222" s="6"/>
      <c r="T222" s="6"/>
      <c r="U222" s="6"/>
      <c r="V222" s="6"/>
      <c r="W222" s="9"/>
      <c r="X222" s="9"/>
      <c r="Y222" s="9"/>
    </row>
    <row r="223" spans="1:28" ht="13.5" outlineLevel="5" x14ac:dyDescent="0.25">
      <c r="A223" s="189" t="s">
        <v>259</v>
      </c>
      <c r="B223" s="239">
        <v>6</v>
      </c>
      <c r="C223" s="240"/>
      <c r="D223" s="240"/>
      <c r="E223" s="240"/>
      <c r="F223" s="193"/>
      <c r="G223" s="193"/>
      <c r="H223" s="193"/>
      <c r="I223" s="241" t="s">
        <v>260</v>
      </c>
      <c r="J223" s="242"/>
      <c r="K223" s="243"/>
      <c r="L223" s="243"/>
      <c r="M223" s="243"/>
      <c r="N223" s="193"/>
      <c r="O223" s="191">
        <f>SUBTOTAL(9,O224:O274)</f>
        <v>0</v>
      </c>
      <c r="P223" s="242" t="s">
        <v>449</v>
      </c>
      <c r="Q223" s="242"/>
      <c r="R223" s="243"/>
      <c r="S223" s="192">
        <f>SUBTOTAL(9,S224:S274)</f>
        <v>0</v>
      </c>
      <c r="T223" s="243"/>
      <c r="U223" s="192">
        <f>SUBTOTAL(9,U224:U274)</f>
        <v>49.09396000000001</v>
      </c>
      <c r="V223" s="244"/>
      <c r="W223" s="191">
        <f>SUBTOTAL(9,W224:W274)</f>
        <v>0</v>
      </c>
      <c r="X223" s="191">
        <f>SUBTOTAL(9,X224:X274)</f>
        <v>0</v>
      </c>
      <c r="Y223" s="189"/>
      <c r="Z223" s="6"/>
      <c r="AA223" s="9"/>
      <c r="AB223" s="9"/>
    </row>
    <row r="224" spans="1:28" ht="28.5" outlineLevel="6" x14ac:dyDescent="0.15">
      <c r="B224" s="197"/>
      <c r="C224" s="198"/>
      <c r="D224" s="114" t="s">
        <v>642</v>
      </c>
      <c r="E224" s="114"/>
      <c r="F224" s="115"/>
      <c r="G224" s="115" t="s">
        <v>643</v>
      </c>
      <c r="H224" s="115"/>
      <c r="I224" s="116" t="s">
        <v>644</v>
      </c>
      <c r="J224" s="117" t="s">
        <v>453</v>
      </c>
      <c r="K224" s="118">
        <v>1067.2600000000002</v>
      </c>
      <c r="L224" s="118">
        <v>0</v>
      </c>
      <c r="M224" s="118">
        <v>1067.2600000000002</v>
      </c>
      <c r="N224" s="295"/>
      <c r="O224" s="119">
        <f>M224*N224</f>
        <v>0</v>
      </c>
      <c r="P224" s="117" t="s">
        <v>454</v>
      </c>
      <c r="Q224" s="117" t="s">
        <v>1811</v>
      </c>
      <c r="R224" s="118"/>
      <c r="S224" s="118">
        <f>M224*R224</f>
        <v>0</v>
      </c>
      <c r="T224" s="118">
        <v>4.5999999999999999E-2</v>
      </c>
      <c r="U224" s="118">
        <f>M224*T224</f>
        <v>49.09396000000001</v>
      </c>
      <c r="V224" s="119">
        <v>21</v>
      </c>
      <c r="W224" s="119">
        <f>O224*(V224/100)</f>
        <v>0</v>
      </c>
      <c r="X224" s="119">
        <f>O224+W224</f>
        <v>0</v>
      </c>
      <c r="Y224" s="120">
        <v>6</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5" outlineLevel="7" x14ac:dyDescent="0.3">
      <c r="A226" s="245"/>
      <c r="B226" s="246"/>
      <c r="C226" s="246"/>
      <c r="D226" s="246"/>
      <c r="E226" s="246"/>
      <c r="F226" s="247"/>
      <c r="G226" s="252" t="s">
        <v>18</v>
      </c>
      <c r="H226" s="247"/>
      <c r="I226" s="248" t="s">
        <v>455</v>
      </c>
      <c r="J226" s="249"/>
      <c r="K226" s="250"/>
      <c r="L226" s="250"/>
      <c r="M226" s="251">
        <v>0</v>
      </c>
      <c r="N226" s="252"/>
      <c r="O226" s="253"/>
      <c r="P226" s="249"/>
      <c r="Q226" s="249"/>
      <c r="R226" s="251"/>
      <c r="S226" s="251"/>
      <c r="T226" s="251"/>
      <c r="U226" s="251"/>
      <c r="V226" s="253"/>
      <c r="W226" s="253"/>
      <c r="X226" s="253"/>
      <c r="Y226" s="252"/>
      <c r="Z226" s="6"/>
      <c r="AA226" s="9"/>
    </row>
    <row r="227" spans="1:28" ht="13.5" outlineLevel="7" x14ac:dyDescent="0.3">
      <c r="A227" s="245"/>
      <c r="B227" s="246"/>
      <c r="C227" s="246"/>
      <c r="D227" s="246"/>
      <c r="E227" s="246"/>
      <c r="F227" s="247"/>
      <c r="G227" s="252"/>
      <c r="H227" s="247"/>
      <c r="I227" s="248" t="s">
        <v>645</v>
      </c>
      <c r="J227" s="249"/>
      <c r="K227" s="250"/>
      <c r="L227" s="250"/>
      <c r="M227" s="251">
        <v>0</v>
      </c>
      <c r="N227" s="252"/>
      <c r="O227" s="253"/>
      <c r="P227" s="249"/>
      <c r="Q227" s="249"/>
      <c r="R227" s="251"/>
      <c r="S227" s="251"/>
      <c r="T227" s="251"/>
      <c r="U227" s="251"/>
      <c r="V227" s="253"/>
      <c r="W227" s="253"/>
      <c r="X227" s="253"/>
      <c r="Y227" s="252"/>
      <c r="Z227" s="6"/>
      <c r="AA227" s="9"/>
    </row>
    <row r="228" spans="1:28" ht="13.5" outlineLevel="7" x14ac:dyDescent="0.3">
      <c r="A228" s="245"/>
      <c r="B228" s="246"/>
      <c r="C228" s="246"/>
      <c r="D228" s="246"/>
      <c r="E228" s="246"/>
      <c r="F228" s="247"/>
      <c r="G228" s="252"/>
      <c r="H228" s="247"/>
      <c r="I228" s="248" t="s">
        <v>646</v>
      </c>
      <c r="J228" s="249"/>
      <c r="K228" s="250"/>
      <c r="L228" s="250"/>
      <c r="M228" s="251">
        <v>30.01</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52"/>
      <c r="H229" s="247"/>
      <c r="I229" s="248" t="s">
        <v>647</v>
      </c>
      <c r="J229" s="249"/>
      <c r="K229" s="250"/>
      <c r="L229" s="250"/>
      <c r="M229" s="251">
        <v>36.11</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52"/>
      <c r="H230" s="247"/>
      <c r="I230" s="248" t="s">
        <v>648</v>
      </c>
      <c r="J230" s="249"/>
      <c r="K230" s="250"/>
      <c r="L230" s="250"/>
      <c r="M230" s="251">
        <v>47.26</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52"/>
      <c r="H231" s="247"/>
      <c r="I231" s="248" t="s">
        <v>649</v>
      </c>
      <c r="J231" s="249"/>
      <c r="K231" s="250"/>
      <c r="L231" s="250"/>
      <c r="M231" s="251">
        <v>8.74</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52"/>
      <c r="H232" s="247"/>
      <c r="I232" s="248" t="s">
        <v>650</v>
      </c>
      <c r="J232" s="249"/>
      <c r="K232" s="250"/>
      <c r="L232" s="250"/>
      <c r="M232" s="251">
        <v>38.43</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52"/>
      <c r="H233" s="247"/>
      <c r="I233" s="248" t="s">
        <v>651</v>
      </c>
      <c r="J233" s="249"/>
      <c r="K233" s="250"/>
      <c r="L233" s="250"/>
      <c r="M233" s="251">
        <v>42.51</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52"/>
      <c r="H234" s="247"/>
      <c r="I234" s="248" t="s">
        <v>652</v>
      </c>
      <c r="J234" s="249"/>
      <c r="K234" s="250"/>
      <c r="L234" s="250"/>
      <c r="M234" s="251">
        <v>26.03</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52"/>
      <c r="H235" s="247"/>
      <c r="I235" s="248" t="s">
        <v>653</v>
      </c>
      <c r="J235" s="249"/>
      <c r="K235" s="250"/>
      <c r="L235" s="250"/>
      <c r="M235" s="251">
        <v>29.39</v>
      </c>
      <c r="N235" s="252"/>
      <c r="O235" s="253"/>
      <c r="P235" s="249"/>
      <c r="Q235" s="249"/>
      <c r="R235" s="251"/>
      <c r="S235" s="251"/>
      <c r="T235" s="251"/>
      <c r="U235" s="251"/>
      <c r="V235" s="253"/>
      <c r="W235" s="253"/>
      <c r="X235" s="253"/>
      <c r="Y235" s="252"/>
      <c r="Z235" s="6"/>
      <c r="AA235" s="9"/>
    </row>
    <row r="236" spans="1:28" ht="13.5" outlineLevel="7" x14ac:dyDescent="0.3">
      <c r="A236" s="245"/>
      <c r="B236" s="246"/>
      <c r="C236" s="246"/>
      <c r="D236" s="246"/>
      <c r="E236" s="246"/>
      <c r="F236" s="247"/>
      <c r="G236" s="252"/>
      <c r="H236" s="247"/>
      <c r="I236" s="248" t="s">
        <v>654</v>
      </c>
      <c r="J236" s="249"/>
      <c r="K236" s="250"/>
      <c r="L236" s="250"/>
      <c r="M236" s="251">
        <v>3.73</v>
      </c>
      <c r="N236" s="252"/>
      <c r="O236" s="253"/>
      <c r="P236" s="249"/>
      <c r="Q236" s="249"/>
      <c r="R236" s="251"/>
      <c r="S236" s="251"/>
      <c r="T236" s="251"/>
      <c r="U236" s="251"/>
      <c r="V236" s="253"/>
      <c r="W236" s="253"/>
      <c r="X236" s="253"/>
      <c r="Y236" s="252"/>
      <c r="Z236" s="6"/>
      <c r="AA236" s="9"/>
    </row>
    <row r="237" spans="1:28" ht="13.5" outlineLevel="7" x14ac:dyDescent="0.3">
      <c r="A237" s="245"/>
      <c r="B237" s="246"/>
      <c r="C237" s="246"/>
      <c r="D237" s="246"/>
      <c r="E237" s="246"/>
      <c r="F237" s="247"/>
      <c r="G237" s="252"/>
      <c r="H237" s="247"/>
      <c r="I237" s="248" t="s">
        <v>655</v>
      </c>
      <c r="J237" s="249"/>
      <c r="K237" s="250"/>
      <c r="L237" s="250"/>
      <c r="M237" s="251">
        <v>4.8</v>
      </c>
      <c r="N237" s="252"/>
      <c r="O237" s="253"/>
      <c r="P237" s="249"/>
      <c r="Q237" s="249"/>
      <c r="R237" s="251"/>
      <c r="S237" s="251"/>
      <c r="T237" s="251"/>
      <c r="U237" s="251"/>
      <c r="V237" s="253"/>
      <c r="W237" s="253"/>
      <c r="X237" s="253"/>
      <c r="Y237" s="252"/>
      <c r="Z237" s="6"/>
      <c r="AA237" s="9"/>
    </row>
    <row r="238" spans="1:28" ht="13.5" outlineLevel="7" x14ac:dyDescent="0.3">
      <c r="A238" s="245"/>
      <c r="B238" s="246"/>
      <c r="C238" s="246"/>
      <c r="D238" s="246"/>
      <c r="E238" s="246"/>
      <c r="F238" s="247"/>
      <c r="G238" s="252"/>
      <c r="H238" s="247"/>
      <c r="I238" s="248" t="s">
        <v>656</v>
      </c>
      <c r="J238" s="249"/>
      <c r="K238" s="250"/>
      <c r="L238" s="250"/>
      <c r="M238" s="251">
        <v>3.36</v>
      </c>
      <c r="N238" s="252"/>
      <c r="O238" s="253"/>
      <c r="P238" s="249"/>
      <c r="Q238" s="249"/>
      <c r="R238" s="251"/>
      <c r="S238" s="251"/>
      <c r="T238" s="251"/>
      <c r="U238" s="251"/>
      <c r="V238" s="253"/>
      <c r="W238" s="253"/>
      <c r="X238" s="253"/>
      <c r="Y238" s="252"/>
      <c r="Z238" s="6"/>
      <c r="AA238" s="9"/>
    </row>
    <row r="239" spans="1:28" ht="13.5" outlineLevel="7" x14ac:dyDescent="0.3">
      <c r="A239" s="245"/>
      <c r="B239" s="246"/>
      <c r="C239" s="246"/>
      <c r="D239" s="246"/>
      <c r="E239" s="246"/>
      <c r="F239" s="247"/>
      <c r="G239" s="252"/>
      <c r="H239" s="247"/>
      <c r="I239" s="248" t="s">
        <v>657</v>
      </c>
      <c r="J239" s="249"/>
      <c r="K239" s="250"/>
      <c r="L239" s="250"/>
      <c r="M239" s="251">
        <v>16.64</v>
      </c>
      <c r="N239" s="252"/>
      <c r="O239" s="253"/>
      <c r="P239" s="249"/>
      <c r="Q239" s="249"/>
      <c r="R239" s="251"/>
      <c r="S239" s="251"/>
      <c r="T239" s="251"/>
      <c r="U239" s="251"/>
      <c r="V239" s="253"/>
      <c r="W239" s="253"/>
      <c r="X239" s="253"/>
      <c r="Y239" s="252"/>
      <c r="Z239" s="6"/>
      <c r="AA239" s="9"/>
    </row>
    <row r="240" spans="1:28" ht="13.5" outlineLevel="7" x14ac:dyDescent="0.3">
      <c r="A240" s="245"/>
      <c r="B240" s="246"/>
      <c r="C240" s="246"/>
      <c r="D240" s="246"/>
      <c r="E240" s="246"/>
      <c r="F240" s="247"/>
      <c r="G240" s="252"/>
      <c r="H240" s="247"/>
      <c r="I240" s="248" t="s">
        <v>658</v>
      </c>
      <c r="J240" s="249"/>
      <c r="K240" s="250"/>
      <c r="L240" s="250"/>
      <c r="M240" s="251">
        <v>33.31</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52"/>
      <c r="H241" s="247"/>
      <c r="I241" s="248" t="s">
        <v>659</v>
      </c>
      <c r="J241" s="249"/>
      <c r="K241" s="250"/>
      <c r="L241" s="250"/>
      <c r="M241" s="251">
        <v>1.92</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52"/>
      <c r="H242" s="247"/>
      <c r="I242" s="248" t="s">
        <v>660</v>
      </c>
      <c r="J242" s="249"/>
      <c r="K242" s="250"/>
      <c r="L242" s="250"/>
      <c r="M242" s="251">
        <v>18.45</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52"/>
      <c r="H243" s="247"/>
      <c r="I243" s="248" t="s">
        <v>661</v>
      </c>
      <c r="J243" s="249"/>
      <c r="K243" s="250"/>
      <c r="L243" s="250"/>
      <c r="M243" s="251">
        <v>2.87</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52"/>
      <c r="H244" s="247"/>
      <c r="I244" s="248" t="s">
        <v>662</v>
      </c>
      <c r="J244" s="249"/>
      <c r="K244" s="250"/>
      <c r="L244" s="250"/>
      <c r="M244" s="251">
        <v>14.03</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52"/>
      <c r="H245" s="247"/>
      <c r="I245" s="248" t="s">
        <v>663</v>
      </c>
      <c r="J245" s="249"/>
      <c r="K245" s="250"/>
      <c r="L245" s="250"/>
      <c r="M245" s="251">
        <v>23.82</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52"/>
      <c r="H246" s="247"/>
      <c r="I246" s="248" t="s">
        <v>664</v>
      </c>
      <c r="J246" s="249"/>
      <c r="K246" s="250"/>
      <c r="L246" s="250"/>
      <c r="M246" s="251">
        <v>21.34</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52"/>
      <c r="H247" s="247"/>
      <c r="I247" s="248" t="s">
        <v>665</v>
      </c>
      <c r="J247" s="249"/>
      <c r="K247" s="250"/>
      <c r="L247" s="250"/>
      <c r="M247" s="251">
        <v>8.26</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52"/>
      <c r="H248" s="247"/>
      <c r="I248" s="248" t="s">
        <v>666</v>
      </c>
      <c r="J248" s="249"/>
      <c r="K248" s="250"/>
      <c r="L248" s="250"/>
      <c r="M248" s="251">
        <v>5.12</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52"/>
      <c r="H249" s="247"/>
      <c r="I249" s="248" t="s">
        <v>667</v>
      </c>
      <c r="J249" s="249"/>
      <c r="K249" s="250"/>
      <c r="L249" s="250"/>
      <c r="M249" s="251">
        <v>13.5</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52"/>
      <c r="H250" s="247"/>
      <c r="I250" s="248" t="s">
        <v>668</v>
      </c>
      <c r="J250" s="249"/>
      <c r="K250" s="250"/>
      <c r="L250" s="250"/>
      <c r="M250" s="251">
        <v>30.74</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52"/>
      <c r="H251" s="247"/>
      <c r="I251" s="248" t="s">
        <v>669</v>
      </c>
      <c r="J251" s="249"/>
      <c r="K251" s="250"/>
      <c r="L251" s="250"/>
      <c r="M251" s="251">
        <v>2.88</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52"/>
      <c r="H252" s="247"/>
      <c r="I252" s="248" t="s">
        <v>670</v>
      </c>
      <c r="J252" s="249"/>
      <c r="K252" s="250"/>
      <c r="L252" s="250"/>
      <c r="M252" s="251">
        <v>39.979999999999997</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52"/>
      <c r="H253" s="247"/>
      <c r="I253" s="248" t="s">
        <v>671</v>
      </c>
      <c r="J253" s="249"/>
      <c r="K253" s="250"/>
      <c r="L253" s="250"/>
      <c r="M253" s="251">
        <v>13.98</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52"/>
      <c r="H254" s="247"/>
      <c r="I254" s="248" t="s">
        <v>672</v>
      </c>
      <c r="J254" s="249"/>
      <c r="K254" s="250"/>
      <c r="L254" s="250"/>
      <c r="M254" s="251">
        <v>10.08</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52"/>
      <c r="H255" s="247"/>
      <c r="I255" s="248" t="s">
        <v>673</v>
      </c>
      <c r="J255" s="249"/>
      <c r="K255" s="250"/>
      <c r="L255" s="250"/>
      <c r="M255" s="251">
        <v>5.6</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52"/>
      <c r="H256" s="247"/>
      <c r="I256" s="248" t="s">
        <v>674</v>
      </c>
      <c r="J256" s="249"/>
      <c r="K256" s="250"/>
      <c r="L256" s="250"/>
      <c r="M256" s="251">
        <v>15.5</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52"/>
      <c r="H257" s="247"/>
      <c r="I257" s="248" t="s">
        <v>675</v>
      </c>
      <c r="J257" s="249"/>
      <c r="K257" s="250"/>
      <c r="L257" s="250"/>
      <c r="M257" s="251">
        <v>19.010000000000002</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52"/>
      <c r="H258" s="247"/>
      <c r="I258" s="248" t="s">
        <v>676</v>
      </c>
      <c r="J258" s="249"/>
      <c r="K258" s="250"/>
      <c r="L258" s="250"/>
      <c r="M258" s="251">
        <v>9.9600000000000009</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52"/>
      <c r="H259" s="247"/>
      <c r="I259" s="248" t="s">
        <v>677</v>
      </c>
      <c r="J259" s="249"/>
      <c r="K259" s="250"/>
      <c r="L259" s="250"/>
      <c r="M259" s="251">
        <v>16.760000000000002</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52"/>
      <c r="H260" s="247"/>
      <c r="I260" s="248" t="s">
        <v>678</v>
      </c>
      <c r="J260" s="249"/>
      <c r="K260" s="250"/>
      <c r="L260" s="250"/>
      <c r="M260" s="251">
        <v>13.46</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52"/>
      <c r="H261" s="247"/>
      <c r="I261" s="248" t="s">
        <v>679</v>
      </c>
      <c r="J261" s="249"/>
      <c r="K261" s="250"/>
      <c r="L261" s="250"/>
      <c r="M261" s="251">
        <v>46.38</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52"/>
      <c r="H262" s="247"/>
      <c r="I262" s="248" t="s">
        <v>680</v>
      </c>
      <c r="J262" s="249"/>
      <c r="K262" s="250"/>
      <c r="L262" s="250"/>
      <c r="M262" s="251">
        <v>10.4</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52"/>
      <c r="H263" s="247"/>
      <c r="I263" s="248" t="s">
        <v>681</v>
      </c>
      <c r="J263" s="249"/>
      <c r="K263" s="250"/>
      <c r="L263" s="250"/>
      <c r="M263" s="251">
        <v>8.4</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52"/>
      <c r="H264" s="247"/>
      <c r="I264" s="248" t="s">
        <v>682</v>
      </c>
      <c r="J264" s="249"/>
      <c r="K264" s="250"/>
      <c r="L264" s="250"/>
      <c r="M264" s="251">
        <v>51.16</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52"/>
      <c r="H265" s="247"/>
      <c r="I265" s="248" t="s">
        <v>683</v>
      </c>
      <c r="J265" s="249"/>
      <c r="K265" s="250"/>
      <c r="L265" s="250"/>
      <c r="M265" s="251">
        <v>16.940000000000001</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52"/>
      <c r="H266" s="247"/>
      <c r="I266" s="248" t="s">
        <v>684</v>
      </c>
      <c r="J266" s="249"/>
      <c r="K266" s="250"/>
      <c r="L266" s="250"/>
      <c r="M266" s="251">
        <v>7.36</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52"/>
      <c r="H267" s="247"/>
      <c r="I267" s="248" t="s">
        <v>685</v>
      </c>
      <c r="J267" s="249"/>
      <c r="K267" s="250"/>
      <c r="L267" s="250"/>
      <c r="M267" s="251">
        <v>22.08</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52"/>
      <c r="H268" s="247"/>
      <c r="I268" s="248" t="s">
        <v>686</v>
      </c>
      <c r="J268" s="249"/>
      <c r="K268" s="250"/>
      <c r="L268" s="250"/>
      <c r="M268" s="251">
        <v>7.84</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52"/>
      <c r="H269" s="247"/>
      <c r="I269" s="248" t="s">
        <v>687</v>
      </c>
      <c r="J269" s="249"/>
      <c r="K269" s="250"/>
      <c r="L269" s="250"/>
      <c r="M269" s="251">
        <v>39.58</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52"/>
      <c r="H270" s="247"/>
      <c r="I270" s="248" t="s">
        <v>688</v>
      </c>
      <c r="J270" s="249"/>
      <c r="K270" s="250"/>
      <c r="L270" s="250"/>
      <c r="M270" s="251">
        <v>187.15</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52"/>
      <c r="H271" s="247"/>
      <c r="I271" s="248" t="s">
        <v>689</v>
      </c>
      <c r="J271" s="249"/>
      <c r="K271" s="250"/>
      <c r="L271" s="250"/>
      <c r="M271" s="251">
        <v>16.61</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52"/>
      <c r="H272" s="247"/>
      <c r="I272" s="248" t="s">
        <v>690</v>
      </c>
      <c r="J272" s="249"/>
      <c r="K272" s="250"/>
      <c r="L272" s="250"/>
      <c r="M272" s="251">
        <v>45.78</v>
      </c>
      <c r="N272" s="252"/>
      <c r="O272" s="253"/>
      <c r="P272" s="249"/>
      <c r="Q272" s="249"/>
      <c r="R272" s="251"/>
      <c r="S272" s="251"/>
      <c r="T272" s="251"/>
      <c r="U272" s="251"/>
      <c r="V272" s="253"/>
      <c r="W272" s="253"/>
      <c r="X272" s="253"/>
      <c r="Y272" s="252"/>
      <c r="Z272" s="6"/>
      <c r="AA272" s="9"/>
    </row>
    <row r="273" spans="1:28" ht="7.5" customHeight="1" outlineLevel="7" x14ac:dyDescent="0.15">
      <c r="A273" s="9"/>
      <c r="B273" s="197"/>
      <c r="C273" s="196"/>
      <c r="D273" s="196"/>
      <c r="E273" s="196"/>
      <c r="F273" s="12"/>
      <c r="G273" s="12"/>
      <c r="H273" s="12"/>
      <c r="I273" s="204"/>
      <c r="J273" s="205"/>
      <c r="K273" s="206"/>
      <c r="L273" s="206"/>
      <c r="M273" s="207"/>
      <c r="N273" s="10"/>
      <c r="O273" s="153"/>
      <c r="P273" s="205"/>
      <c r="Q273" s="205"/>
      <c r="R273" s="159"/>
      <c r="S273" s="159"/>
      <c r="T273" s="159"/>
      <c r="U273" s="159"/>
      <c r="V273" s="153"/>
      <c r="W273" s="153"/>
      <c r="X273" s="153"/>
      <c r="Y273" s="10"/>
      <c r="Z273" s="6"/>
      <c r="AA273" s="9"/>
    </row>
    <row r="274" spans="1:28" outlineLevel="6" x14ac:dyDescent="0.15">
      <c r="B274" s="6"/>
      <c r="C274" s="6"/>
      <c r="D274" s="6"/>
      <c r="E274" s="6"/>
      <c r="F274" s="6"/>
      <c r="G274" s="6"/>
      <c r="H274" s="6"/>
      <c r="I274" s="6"/>
      <c r="J274" s="6"/>
      <c r="K274" s="6"/>
      <c r="L274" s="6"/>
      <c r="M274" s="6"/>
      <c r="N274" s="9"/>
      <c r="O274" s="9"/>
      <c r="P274" s="6"/>
      <c r="Q274" s="6"/>
      <c r="R274" s="6"/>
      <c r="S274" s="6"/>
      <c r="T274" s="6"/>
      <c r="U274" s="6"/>
      <c r="V274" s="6"/>
      <c r="W274" s="9"/>
      <c r="X274" s="9"/>
      <c r="Y274" s="9"/>
    </row>
    <row r="275" spans="1:28" ht="13.5" outlineLevel="4" x14ac:dyDescent="0.25">
      <c r="A275" s="184" t="s">
        <v>261</v>
      </c>
      <c r="B275" s="233">
        <v>5</v>
      </c>
      <c r="C275" s="234"/>
      <c r="D275" s="234"/>
      <c r="E275" s="234"/>
      <c r="F275" s="188"/>
      <c r="G275" s="188"/>
      <c r="H275" s="188"/>
      <c r="I275" s="235" t="s">
        <v>262</v>
      </c>
      <c r="J275" s="236"/>
      <c r="K275" s="237"/>
      <c r="L275" s="237"/>
      <c r="M275" s="237"/>
      <c r="N275" s="188"/>
      <c r="O275" s="186">
        <f>SUBTOTAL(9,O276:O299)</f>
        <v>0</v>
      </c>
      <c r="P275" s="236" t="s">
        <v>448</v>
      </c>
      <c r="Q275" s="236"/>
      <c r="R275" s="237"/>
      <c r="S275" s="187">
        <f>SUBTOTAL(9,S276:S299)</f>
        <v>0</v>
      </c>
      <c r="T275" s="237"/>
      <c r="U275" s="187">
        <f>SUBTOTAL(9,U276:U299)</f>
        <v>1.1431000000000002</v>
      </c>
      <c r="V275" s="238"/>
      <c r="W275" s="186">
        <f>SUBTOTAL(9,W276:W299)</f>
        <v>0</v>
      </c>
      <c r="X275" s="186">
        <f>SUBTOTAL(9,X276:X299)</f>
        <v>0</v>
      </c>
      <c r="Y275" s="184"/>
      <c r="Z275" s="6"/>
      <c r="AA275" s="9"/>
      <c r="AB275" s="9"/>
    </row>
    <row r="276" spans="1:28" ht="13.5" outlineLevel="5" x14ac:dyDescent="0.25">
      <c r="A276" s="189" t="s">
        <v>263</v>
      </c>
      <c r="B276" s="239">
        <v>6</v>
      </c>
      <c r="C276" s="240"/>
      <c r="D276" s="240"/>
      <c r="E276" s="240"/>
      <c r="F276" s="193"/>
      <c r="G276" s="193"/>
      <c r="H276" s="193"/>
      <c r="I276" s="241" t="s">
        <v>264</v>
      </c>
      <c r="J276" s="242"/>
      <c r="K276" s="243"/>
      <c r="L276" s="243"/>
      <c r="M276" s="243"/>
      <c r="N276" s="193"/>
      <c r="O276" s="191">
        <f>SUBTOTAL(9,O277:O282)</f>
        <v>0</v>
      </c>
      <c r="P276" s="242" t="s">
        <v>449</v>
      </c>
      <c r="Q276" s="242"/>
      <c r="R276" s="243"/>
      <c r="S276" s="192">
        <f>SUBTOTAL(9,S277:S282)</f>
        <v>0</v>
      </c>
      <c r="T276" s="243"/>
      <c r="U276" s="192">
        <f>SUBTOTAL(9,U277:U282)</f>
        <v>0.37620000000000003</v>
      </c>
      <c r="V276" s="244"/>
      <c r="W276" s="191">
        <f>SUBTOTAL(9,W277:W282)</f>
        <v>0</v>
      </c>
      <c r="X276" s="191">
        <f>SUBTOTAL(9,X277:X282)</f>
        <v>0</v>
      </c>
      <c r="Y276" s="189"/>
      <c r="Z276" s="6"/>
      <c r="AA276" s="9"/>
      <c r="AB276" s="9"/>
    </row>
    <row r="277" spans="1:28" ht="14.25" outlineLevel="6" x14ac:dyDescent="0.15">
      <c r="B277" s="197"/>
      <c r="C277" s="198"/>
      <c r="D277" s="114" t="s">
        <v>691</v>
      </c>
      <c r="E277" s="114"/>
      <c r="F277" s="115"/>
      <c r="G277" s="115" t="s">
        <v>692</v>
      </c>
      <c r="H277" s="115"/>
      <c r="I277" s="116" t="s">
        <v>693</v>
      </c>
      <c r="J277" s="117" t="s">
        <v>694</v>
      </c>
      <c r="K277" s="118">
        <v>11</v>
      </c>
      <c r="L277" s="118">
        <v>0</v>
      </c>
      <c r="M277" s="118">
        <v>11</v>
      </c>
      <c r="N277" s="295"/>
      <c r="O277" s="119">
        <f>M277*N277</f>
        <v>0</v>
      </c>
      <c r="P277" s="117" t="s">
        <v>454</v>
      </c>
      <c r="Q277" s="117" t="s">
        <v>1814</v>
      </c>
      <c r="R277" s="118"/>
      <c r="S277" s="118">
        <f>M277*R277</f>
        <v>0</v>
      </c>
      <c r="T277" s="118">
        <v>3.4200000000000001E-2</v>
      </c>
      <c r="U277" s="118">
        <f>M277*T277</f>
        <v>0.37620000000000003</v>
      </c>
      <c r="V277" s="119">
        <v>21</v>
      </c>
      <c r="W277" s="119">
        <f>O277*(V277/100)</f>
        <v>0</v>
      </c>
      <c r="X277" s="119">
        <f>O277+W277</f>
        <v>0</v>
      </c>
      <c r="Y277" s="120">
        <v>7</v>
      </c>
      <c r="Z277" s="9"/>
      <c r="AA277" s="9"/>
      <c r="AB277" s="9"/>
    </row>
    <row r="278" spans="1:28" ht="4.5" customHeight="1" outlineLevel="6" x14ac:dyDescent="0.15">
      <c r="B278" s="197"/>
      <c r="C278" s="199"/>
      <c r="D278" s="199"/>
      <c r="E278" s="199"/>
      <c r="F278" s="10"/>
      <c r="G278" s="10"/>
      <c r="H278" s="10"/>
      <c r="I278" s="203"/>
      <c r="J278" s="205"/>
      <c r="K278" s="159"/>
      <c r="L278" s="159"/>
      <c r="M278" s="159"/>
      <c r="N278" s="113"/>
      <c r="O278" s="153"/>
      <c r="P278" s="205"/>
      <c r="Q278" s="205"/>
      <c r="R278" s="159"/>
      <c r="S278" s="159"/>
      <c r="T278" s="159"/>
      <c r="U278" s="159"/>
      <c r="V278" s="153"/>
      <c r="W278" s="153"/>
      <c r="X278" s="153"/>
      <c r="Y278" s="10"/>
      <c r="Z278" s="9"/>
      <c r="AA278" s="9"/>
      <c r="AB278" s="9"/>
    </row>
    <row r="279" spans="1:28" ht="13.5" outlineLevel="7" x14ac:dyDescent="0.3">
      <c r="A279" s="245"/>
      <c r="B279" s="246"/>
      <c r="C279" s="246"/>
      <c r="D279" s="246"/>
      <c r="E279" s="246"/>
      <c r="F279" s="247"/>
      <c r="G279" s="252" t="s">
        <v>18</v>
      </c>
      <c r="H279" s="247"/>
      <c r="I279" s="248" t="s">
        <v>455</v>
      </c>
      <c r="J279" s="249"/>
      <c r="K279" s="250"/>
      <c r="L279" s="250"/>
      <c r="M279" s="251">
        <v>0</v>
      </c>
      <c r="N279" s="252"/>
      <c r="O279" s="253"/>
      <c r="P279" s="249"/>
      <c r="Q279" s="249"/>
      <c r="R279" s="251"/>
      <c r="S279" s="251"/>
      <c r="T279" s="251"/>
      <c r="U279" s="251"/>
      <c r="V279" s="253"/>
      <c r="W279" s="253"/>
      <c r="X279" s="253"/>
      <c r="Y279" s="252"/>
      <c r="Z279" s="6"/>
      <c r="AA279" s="9"/>
    </row>
    <row r="280" spans="1:28" ht="13.5" outlineLevel="7" x14ac:dyDescent="0.3">
      <c r="A280" s="245"/>
      <c r="B280" s="246"/>
      <c r="C280" s="246"/>
      <c r="D280" s="246"/>
      <c r="E280" s="246"/>
      <c r="F280" s="247"/>
      <c r="G280" s="252"/>
      <c r="H280" s="247"/>
      <c r="I280" s="248" t="s">
        <v>695</v>
      </c>
      <c r="J280" s="249"/>
      <c r="K280" s="250"/>
      <c r="L280" s="250"/>
      <c r="M280" s="251">
        <v>11</v>
      </c>
      <c r="N280" s="252"/>
      <c r="O280" s="253"/>
      <c r="P280" s="249"/>
      <c r="Q280" s="249"/>
      <c r="R280" s="251"/>
      <c r="S280" s="251"/>
      <c r="T280" s="251"/>
      <c r="U280" s="251"/>
      <c r="V280" s="253"/>
      <c r="W280" s="253"/>
      <c r="X280" s="253"/>
      <c r="Y280" s="252"/>
      <c r="Z280" s="6"/>
      <c r="AA280" s="9"/>
    </row>
    <row r="281" spans="1:28" ht="7.5" customHeight="1" outlineLevel="7" x14ac:dyDescent="0.15">
      <c r="A281" s="9"/>
      <c r="B281" s="197"/>
      <c r="C281" s="196"/>
      <c r="D281" s="196"/>
      <c r="E281" s="196"/>
      <c r="F281" s="12"/>
      <c r="G281" s="12"/>
      <c r="H281" s="12"/>
      <c r="I281" s="204"/>
      <c r="J281" s="205"/>
      <c r="K281" s="206"/>
      <c r="L281" s="206"/>
      <c r="M281" s="207"/>
      <c r="N281" s="10"/>
      <c r="O281" s="153"/>
      <c r="P281" s="205"/>
      <c r="Q281" s="205"/>
      <c r="R281" s="159"/>
      <c r="S281" s="159"/>
      <c r="T281" s="159"/>
      <c r="U281" s="159"/>
      <c r="V281" s="153"/>
      <c r="W281" s="153"/>
      <c r="X281" s="153"/>
      <c r="Y281" s="10"/>
      <c r="Z281" s="6"/>
      <c r="AA281" s="9"/>
    </row>
    <row r="282" spans="1:28" outlineLevel="6" x14ac:dyDescent="0.15">
      <c r="B282" s="6"/>
      <c r="C282" s="6"/>
      <c r="D282" s="6"/>
      <c r="E282" s="6"/>
      <c r="F282" s="6"/>
      <c r="G282" s="6"/>
      <c r="H282" s="6"/>
      <c r="I282" s="6"/>
      <c r="J282" s="6"/>
      <c r="K282" s="6"/>
      <c r="L282" s="6"/>
      <c r="M282" s="6"/>
      <c r="N282" s="9"/>
      <c r="O282" s="9"/>
      <c r="P282" s="6"/>
      <c r="Q282" s="6"/>
      <c r="R282" s="6"/>
      <c r="S282" s="6"/>
      <c r="T282" s="6"/>
      <c r="U282" s="6"/>
      <c r="V282" s="6"/>
      <c r="W282" s="9"/>
      <c r="X282" s="9"/>
      <c r="Y282" s="9"/>
    </row>
    <row r="283" spans="1:28" ht="13.5" outlineLevel="5" x14ac:dyDescent="0.25">
      <c r="A283" s="189" t="s">
        <v>265</v>
      </c>
      <c r="B283" s="239">
        <v>6</v>
      </c>
      <c r="C283" s="240"/>
      <c r="D283" s="240"/>
      <c r="E283" s="240"/>
      <c r="F283" s="193"/>
      <c r="G283" s="193"/>
      <c r="H283" s="193"/>
      <c r="I283" s="241" t="s">
        <v>266</v>
      </c>
      <c r="J283" s="242"/>
      <c r="K283" s="243"/>
      <c r="L283" s="243"/>
      <c r="M283" s="243"/>
      <c r="N283" s="193"/>
      <c r="O283" s="191">
        <f>SUBTOTAL(9,O284:O299)</f>
        <v>0</v>
      </c>
      <c r="P283" s="242" t="s">
        <v>449</v>
      </c>
      <c r="Q283" s="242"/>
      <c r="R283" s="243"/>
      <c r="S283" s="192">
        <f>SUBTOTAL(9,S284:S299)</f>
        <v>0</v>
      </c>
      <c r="T283" s="243"/>
      <c r="U283" s="192">
        <f>SUBTOTAL(9,U284:U299)</f>
        <v>0.76690000000000003</v>
      </c>
      <c r="V283" s="244"/>
      <c r="W283" s="191">
        <f>SUBTOTAL(9,W284:W299)</f>
        <v>0</v>
      </c>
      <c r="X283" s="191">
        <f>SUBTOTAL(9,X284:X299)</f>
        <v>0</v>
      </c>
      <c r="Y283" s="189"/>
      <c r="Z283" s="6"/>
      <c r="AA283" s="9"/>
      <c r="AB283" s="9"/>
    </row>
    <row r="284" spans="1:28" ht="14.25" outlineLevel="6" x14ac:dyDescent="0.15">
      <c r="B284" s="197"/>
      <c r="C284" s="198"/>
      <c r="D284" s="114" t="s">
        <v>696</v>
      </c>
      <c r="E284" s="114"/>
      <c r="F284" s="115"/>
      <c r="G284" s="115" t="s">
        <v>697</v>
      </c>
      <c r="H284" s="115"/>
      <c r="I284" s="116" t="s">
        <v>698</v>
      </c>
      <c r="J284" s="117" t="s">
        <v>694</v>
      </c>
      <c r="K284" s="118">
        <v>30</v>
      </c>
      <c r="L284" s="118">
        <v>0</v>
      </c>
      <c r="M284" s="118">
        <v>30</v>
      </c>
      <c r="N284" s="295"/>
      <c r="O284" s="119">
        <f>M284*N284</f>
        <v>0</v>
      </c>
      <c r="P284" s="117" t="s">
        <v>454</v>
      </c>
      <c r="Q284" s="117" t="s">
        <v>1814</v>
      </c>
      <c r="R284" s="118"/>
      <c r="S284" s="118">
        <f>M284*R284</f>
        <v>0</v>
      </c>
      <c r="T284" s="118">
        <v>1.9460000000000002E-2</v>
      </c>
      <c r="U284" s="118">
        <f>M284*T284</f>
        <v>0.5838000000000001</v>
      </c>
      <c r="V284" s="119">
        <v>21</v>
      </c>
      <c r="W284" s="119">
        <f>O284*(V284/100)</f>
        <v>0</v>
      </c>
      <c r="X284" s="119">
        <f>O284+W284</f>
        <v>0</v>
      </c>
      <c r="Y284" s="120">
        <v>7</v>
      </c>
      <c r="Z284" s="9"/>
      <c r="AA284" s="9"/>
      <c r="AB284" s="9"/>
    </row>
    <row r="285" spans="1:28" ht="4.5" customHeight="1" outlineLevel="6" x14ac:dyDescent="0.15">
      <c r="B285" s="197"/>
      <c r="C285" s="199"/>
      <c r="D285" s="199"/>
      <c r="E285" s="199"/>
      <c r="F285" s="10"/>
      <c r="G285" s="10"/>
      <c r="H285" s="10"/>
      <c r="I285" s="203"/>
      <c r="J285" s="205"/>
      <c r="K285" s="159"/>
      <c r="L285" s="159"/>
      <c r="M285" s="159"/>
      <c r="N285" s="113"/>
      <c r="O285" s="153"/>
      <c r="P285" s="205"/>
      <c r="Q285" s="205"/>
      <c r="R285" s="159"/>
      <c r="S285" s="159"/>
      <c r="T285" s="159"/>
      <c r="U285" s="159"/>
      <c r="V285" s="153"/>
      <c r="W285" s="153"/>
      <c r="X285" s="153"/>
      <c r="Y285" s="10"/>
      <c r="Z285" s="9"/>
      <c r="AA285" s="9"/>
      <c r="AB285" s="9"/>
    </row>
    <row r="286" spans="1:28" ht="13.5" outlineLevel="7" x14ac:dyDescent="0.3">
      <c r="A286" s="245"/>
      <c r="B286" s="246"/>
      <c r="C286" s="246"/>
      <c r="D286" s="246"/>
      <c r="E286" s="246"/>
      <c r="F286" s="247"/>
      <c r="G286" s="252" t="s">
        <v>18</v>
      </c>
      <c r="H286" s="247"/>
      <c r="I286" s="248" t="s">
        <v>455</v>
      </c>
      <c r="J286" s="249"/>
      <c r="K286" s="250"/>
      <c r="L286" s="250"/>
      <c r="M286" s="251">
        <v>0</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52"/>
      <c r="H287" s="247"/>
      <c r="I287" s="248" t="s">
        <v>699</v>
      </c>
      <c r="J287" s="249"/>
      <c r="K287" s="250"/>
      <c r="L287" s="250"/>
      <c r="M287" s="251">
        <v>30</v>
      </c>
      <c r="N287" s="252"/>
      <c r="O287" s="253"/>
      <c r="P287" s="249"/>
      <c r="Q287" s="249"/>
      <c r="R287" s="251"/>
      <c r="S287" s="251"/>
      <c r="T287" s="251"/>
      <c r="U287" s="251"/>
      <c r="V287" s="253"/>
      <c r="W287" s="253"/>
      <c r="X287" s="253"/>
      <c r="Y287" s="252"/>
      <c r="Z287" s="6"/>
      <c r="AA287" s="9"/>
    </row>
    <row r="288" spans="1:28" ht="7.5" customHeight="1" outlineLevel="7" x14ac:dyDescent="0.15">
      <c r="A288" s="9"/>
      <c r="B288" s="197"/>
      <c r="C288" s="196"/>
      <c r="D288" s="196"/>
      <c r="E288" s="196"/>
      <c r="F288" s="12"/>
      <c r="G288" s="12"/>
      <c r="H288" s="12"/>
      <c r="I288" s="204"/>
      <c r="J288" s="205"/>
      <c r="K288" s="206"/>
      <c r="L288" s="206"/>
      <c r="M288" s="207"/>
      <c r="N288" s="10"/>
      <c r="O288" s="153"/>
      <c r="P288" s="205"/>
      <c r="Q288" s="205"/>
      <c r="R288" s="159"/>
      <c r="S288" s="159"/>
      <c r="T288" s="159"/>
      <c r="U288" s="159"/>
      <c r="V288" s="153"/>
      <c r="W288" s="153"/>
      <c r="X288" s="153"/>
      <c r="Y288" s="10"/>
      <c r="Z288" s="6"/>
      <c r="AA288" s="9"/>
    </row>
    <row r="289" spans="1:28" ht="14.25" outlineLevel="6" x14ac:dyDescent="0.15">
      <c r="B289" s="197"/>
      <c r="C289" s="198"/>
      <c r="D289" s="114" t="s">
        <v>700</v>
      </c>
      <c r="E289" s="114"/>
      <c r="F289" s="115"/>
      <c r="G289" s="115" t="s">
        <v>701</v>
      </c>
      <c r="H289" s="115"/>
      <c r="I289" s="116" t="s">
        <v>702</v>
      </c>
      <c r="J289" s="117" t="s">
        <v>694</v>
      </c>
      <c r="K289" s="118">
        <v>1</v>
      </c>
      <c r="L289" s="118">
        <v>0</v>
      </c>
      <c r="M289" s="118">
        <v>1</v>
      </c>
      <c r="N289" s="295"/>
      <c r="O289" s="119">
        <f>M289*N289</f>
        <v>0</v>
      </c>
      <c r="P289" s="117" t="s">
        <v>454</v>
      </c>
      <c r="Q289" s="117" t="s">
        <v>1814</v>
      </c>
      <c r="R289" s="118"/>
      <c r="S289" s="118">
        <f>M289*R289</f>
        <v>0</v>
      </c>
      <c r="T289" s="118">
        <v>9.5100000000000004E-2</v>
      </c>
      <c r="U289" s="118">
        <f>M289*T289</f>
        <v>9.5100000000000004E-2</v>
      </c>
      <c r="V289" s="119">
        <v>21</v>
      </c>
      <c r="W289" s="119">
        <f>O289*(V289/100)</f>
        <v>0</v>
      </c>
      <c r="X289" s="119">
        <f>O289+W289</f>
        <v>0</v>
      </c>
      <c r="Y289" s="120">
        <v>7</v>
      </c>
      <c r="Z289" s="9"/>
      <c r="AA289" s="9"/>
      <c r="AB289" s="9"/>
    </row>
    <row r="290" spans="1:28" ht="4.5" customHeight="1" outlineLevel="6" x14ac:dyDescent="0.15">
      <c r="B290" s="197"/>
      <c r="C290" s="199"/>
      <c r="D290" s="199"/>
      <c r="E290" s="199"/>
      <c r="F290" s="10"/>
      <c r="G290" s="10"/>
      <c r="H290" s="10"/>
      <c r="I290" s="203"/>
      <c r="J290" s="205"/>
      <c r="K290" s="159"/>
      <c r="L290" s="159"/>
      <c r="M290" s="159"/>
      <c r="N290" s="113"/>
      <c r="O290" s="153"/>
      <c r="P290" s="205"/>
      <c r="Q290" s="205"/>
      <c r="R290" s="159"/>
      <c r="S290" s="159"/>
      <c r="T290" s="159"/>
      <c r="U290" s="159"/>
      <c r="V290" s="153"/>
      <c r="W290" s="153"/>
      <c r="X290" s="153"/>
      <c r="Y290" s="10"/>
      <c r="Z290" s="9"/>
      <c r="AA290" s="9"/>
      <c r="AB290" s="9"/>
    </row>
    <row r="291" spans="1:28" ht="13.5" outlineLevel="7" x14ac:dyDescent="0.3">
      <c r="A291" s="245"/>
      <c r="B291" s="246"/>
      <c r="C291" s="246"/>
      <c r="D291" s="246"/>
      <c r="E291" s="246"/>
      <c r="F291" s="247"/>
      <c r="G291" s="252" t="s">
        <v>18</v>
      </c>
      <c r="H291" s="247"/>
      <c r="I291" s="248" t="s">
        <v>455</v>
      </c>
      <c r="J291" s="249"/>
      <c r="K291" s="250"/>
      <c r="L291" s="250"/>
      <c r="M291" s="251">
        <v>0</v>
      </c>
      <c r="N291" s="252"/>
      <c r="O291" s="253"/>
      <c r="P291" s="249"/>
      <c r="Q291" s="249"/>
      <c r="R291" s="251"/>
      <c r="S291" s="251"/>
      <c r="T291" s="251"/>
      <c r="U291" s="251"/>
      <c r="V291" s="253"/>
      <c r="W291" s="253"/>
      <c r="X291" s="253"/>
      <c r="Y291" s="252"/>
      <c r="Z291" s="6"/>
      <c r="AA291" s="9"/>
    </row>
    <row r="292" spans="1:28" ht="13.5" outlineLevel="7" x14ac:dyDescent="0.3">
      <c r="A292" s="245"/>
      <c r="B292" s="246"/>
      <c r="C292" s="246"/>
      <c r="D292" s="246"/>
      <c r="E292" s="246"/>
      <c r="F292" s="247"/>
      <c r="G292" s="252"/>
      <c r="H292" s="247"/>
      <c r="I292" s="248" t="s">
        <v>703</v>
      </c>
      <c r="J292" s="249"/>
      <c r="K292" s="250"/>
      <c r="L292" s="250"/>
      <c r="M292" s="251">
        <v>1</v>
      </c>
      <c r="N292" s="252"/>
      <c r="O292" s="253"/>
      <c r="P292" s="249"/>
      <c r="Q292" s="249"/>
      <c r="R292" s="251"/>
      <c r="S292" s="251"/>
      <c r="T292" s="251"/>
      <c r="U292" s="251"/>
      <c r="V292" s="253"/>
      <c r="W292" s="253"/>
      <c r="X292" s="253"/>
      <c r="Y292" s="252"/>
      <c r="Z292" s="6"/>
      <c r="AA292" s="9"/>
    </row>
    <row r="293" spans="1:28" ht="7.5" customHeight="1" outlineLevel="7" x14ac:dyDescent="0.15">
      <c r="A293" s="9"/>
      <c r="B293" s="197"/>
      <c r="C293" s="196"/>
      <c r="D293" s="196"/>
      <c r="E293" s="196"/>
      <c r="F293" s="12"/>
      <c r="G293" s="12"/>
      <c r="H293" s="12"/>
      <c r="I293" s="204"/>
      <c r="J293" s="205"/>
      <c r="K293" s="206"/>
      <c r="L293" s="206"/>
      <c r="M293" s="207"/>
      <c r="N293" s="10"/>
      <c r="O293" s="153"/>
      <c r="P293" s="205"/>
      <c r="Q293" s="205"/>
      <c r="R293" s="159"/>
      <c r="S293" s="159"/>
      <c r="T293" s="159"/>
      <c r="U293" s="159"/>
      <c r="V293" s="153"/>
      <c r="W293" s="153"/>
      <c r="X293" s="153"/>
      <c r="Y293" s="10"/>
      <c r="Z293" s="6"/>
      <c r="AA293" s="9"/>
    </row>
    <row r="294" spans="1:28" ht="14.25" outlineLevel="6" x14ac:dyDescent="0.15">
      <c r="B294" s="197"/>
      <c r="C294" s="198"/>
      <c r="D294" s="114" t="s">
        <v>704</v>
      </c>
      <c r="E294" s="114"/>
      <c r="F294" s="115"/>
      <c r="G294" s="115" t="s">
        <v>705</v>
      </c>
      <c r="H294" s="115"/>
      <c r="I294" s="116" t="s">
        <v>706</v>
      </c>
      <c r="J294" s="117" t="s">
        <v>694</v>
      </c>
      <c r="K294" s="118">
        <v>1</v>
      </c>
      <c r="L294" s="118">
        <v>0</v>
      </c>
      <c r="M294" s="118">
        <v>1</v>
      </c>
      <c r="N294" s="295"/>
      <c r="O294" s="119">
        <f>M294*N294</f>
        <v>0</v>
      </c>
      <c r="P294" s="117" t="s">
        <v>454</v>
      </c>
      <c r="Q294" s="117" t="s">
        <v>1814</v>
      </c>
      <c r="R294" s="118"/>
      <c r="S294" s="118">
        <f>M294*R294</f>
        <v>0</v>
      </c>
      <c r="T294" s="118">
        <v>8.7999999999999995E-2</v>
      </c>
      <c r="U294" s="118">
        <f>M294*T294</f>
        <v>8.7999999999999995E-2</v>
      </c>
      <c r="V294" s="119">
        <v>21</v>
      </c>
      <c r="W294" s="119">
        <f>O294*(V294/100)</f>
        <v>0</v>
      </c>
      <c r="X294" s="119">
        <f>O294+W294</f>
        <v>0</v>
      </c>
      <c r="Y294" s="120">
        <v>7</v>
      </c>
      <c r="Z294" s="9"/>
      <c r="AA294" s="9"/>
      <c r="AB294" s="9"/>
    </row>
    <row r="295" spans="1:28" ht="4.5" customHeight="1" outlineLevel="6" x14ac:dyDescent="0.15">
      <c r="B295" s="197"/>
      <c r="C295" s="199"/>
      <c r="D295" s="199"/>
      <c r="E295" s="199"/>
      <c r="F295" s="10"/>
      <c r="G295" s="10"/>
      <c r="H295" s="10"/>
      <c r="I295" s="203"/>
      <c r="J295" s="205"/>
      <c r="K295" s="159"/>
      <c r="L295" s="159"/>
      <c r="M295" s="159"/>
      <c r="N295" s="113"/>
      <c r="O295" s="153"/>
      <c r="P295" s="205"/>
      <c r="Q295" s="205"/>
      <c r="R295" s="159"/>
      <c r="S295" s="159"/>
      <c r="T295" s="159"/>
      <c r="U295" s="159"/>
      <c r="V295" s="153"/>
      <c r="W295" s="153"/>
      <c r="X295" s="153"/>
      <c r="Y295" s="10"/>
      <c r="Z295" s="9"/>
      <c r="AA295" s="9"/>
      <c r="AB295" s="9"/>
    </row>
    <row r="296" spans="1:28" ht="13.5" outlineLevel="7" x14ac:dyDescent="0.3">
      <c r="A296" s="245"/>
      <c r="B296" s="246"/>
      <c r="C296" s="246"/>
      <c r="D296" s="246"/>
      <c r="E296" s="246"/>
      <c r="F296" s="247"/>
      <c r="G296" s="252" t="s">
        <v>18</v>
      </c>
      <c r="H296" s="247"/>
      <c r="I296" s="248" t="s">
        <v>455</v>
      </c>
      <c r="J296" s="249"/>
      <c r="K296" s="250"/>
      <c r="L296" s="250"/>
      <c r="M296" s="251">
        <v>0</v>
      </c>
      <c r="N296" s="252"/>
      <c r="O296" s="253"/>
      <c r="P296" s="249"/>
      <c r="Q296" s="249"/>
      <c r="R296" s="251"/>
      <c r="S296" s="251"/>
      <c r="T296" s="251"/>
      <c r="U296" s="251"/>
      <c r="V296" s="253"/>
      <c r="W296" s="253"/>
      <c r="X296" s="253"/>
      <c r="Y296" s="252"/>
      <c r="Z296" s="6"/>
      <c r="AA296" s="9"/>
    </row>
    <row r="297" spans="1:28" ht="13.5" outlineLevel="7" x14ac:dyDescent="0.3">
      <c r="A297" s="245"/>
      <c r="B297" s="246"/>
      <c r="C297" s="246"/>
      <c r="D297" s="246"/>
      <c r="E297" s="246"/>
      <c r="F297" s="247"/>
      <c r="G297" s="252"/>
      <c r="H297" s="247"/>
      <c r="I297" s="248" t="s">
        <v>703</v>
      </c>
      <c r="J297" s="249"/>
      <c r="K297" s="250"/>
      <c r="L297" s="250"/>
      <c r="M297" s="251">
        <v>1</v>
      </c>
      <c r="N297" s="252"/>
      <c r="O297" s="253"/>
      <c r="P297" s="249"/>
      <c r="Q297" s="249"/>
      <c r="R297" s="251"/>
      <c r="S297" s="251"/>
      <c r="T297" s="251"/>
      <c r="U297" s="251"/>
      <c r="V297" s="253"/>
      <c r="W297" s="253"/>
      <c r="X297" s="253"/>
      <c r="Y297" s="252"/>
      <c r="Z297" s="6"/>
      <c r="AA297" s="9"/>
    </row>
    <row r="298" spans="1:28" ht="7.5" customHeight="1" outlineLevel="7" x14ac:dyDescent="0.15">
      <c r="A298" s="9"/>
      <c r="B298" s="197"/>
      <c r="C298" s="196"/>
      <c r="D298" s="196"/>
      <c r="E298" s="196"/>
      <c r="F298" s="12"/>
      <c r="G298" s="12"/>
      <c r="H298" s="12"/>
      <c r="I298" s="204"/>
      <c r="J298" s="205"/>
      <c r="K298" s="206"/>
      <c r="L298" s="206"/>
      <c r="M298" s="207"/>
      <c r="N298" s="10"/>
      <c r="O298" s="153"/>
      <c r="P298" s="205"/>
      <c r="Q298" s="205"/>
      <c r="R298" s="159"/>
      <c r="S298" s="159"/>
      <c r="T298" s="159"/>
      <c r="U298" s="159"/>
      <c r="V298" s="153"/>
      <c r="W298" s="153"/>
      <c r="X298" s="153"/>
      <c r="Y298" s="10"/>
      <c r="Z298" s="6"/>
      <c r="AA298" s="9"/>
    </row>
    <row r="299" spans="1:28" outlineLevel="6" x14ac:dyDescent="0.15">
      <c r="B299" s="6"/>
      <c r="C299" s="6"/>
      <c r="D299" s="6"/>
      <c r="E299" s="6"/>
      <c r="F299" s="6"/>
      <c r="G299" s="6"/>
      <c r="H299" s="6"/>
      <c r="I299" s="6"/>
      <c r="J299" s="6"/>
      <c r="K299" s="6"/>
      <c r="L299" s="6"/>
      <c r="M299" s="6"/>
      <c r="N299" s="9"/>
      <c r="O299" s="9"/>
      <c r="P299" s="6"/>
      <c r="Q299" s="6"/>
      <c r="R299" s="6"/>
      <c r="S299" s="6"/>
      <c r="T299" s="6"/>
      <c r="U299" s="6"/>
      <c r="V299" s="6"/>
      <c r="W299" s="9"/>
      <c r="X299" s="9"/>
      <c r="Y299" s="9"/>
    </row>
    <row r="300" spans="1:28" ht="13.5" outlineLevel="4" x14ac:dyDescent="0.25">
      <c r="A300" s="184" t="s">
        <v>267</v>
      </c>
      <c r="B300" s="233">
        <v>5</v>
      </c>
      <c r="C300" s="234"/>
      <c r="D300" s="234"/>
      <c r="E300" s="234"/>
      <c r="F300" s="188"/>
      <c r="G300" s="188"/>
      <c r="H300" s="188"/>
      <c r="I300" s="235" t="s">
        <v>268</v>
      </c>
      <c r="J300" s="236"/>
      <c r="K300" s="237"/>
      <c r="L300" s="237"/>
      <c r="M300" s="237"/>
      <c r="N300" s="188"/>
      <c r="O300" s="186">
        <f>SUBTOTAL(9,O301:O347)</f>
        <v>0</v>
      </c>
      <c r="P300" s="236" t="s">
        <v>448</v>
      </c>
      <c r="Q300" s="236"/>
      <c r="R300" s="237"/>
      <c r="S300" s="187">
        <f>SUBTOTAL(9,S301:S347)</f>
        <v>0</v>
      </c>
      <c r="T300" s="237"/>
      <c r="U300" s="187">
        <f>SUBTOTAL(9,U301:U347)</f>
        <v>3.3575200000000001</v>
      </c>
      <c r="V300" s="238"/>
      <c r="W300" s="186">
        <f>SUBTOTAL(9,W301:W347)</f>
        <v>0</v>
      </c>
      <c r="X300" s="186">
        <f>SUBTOTAL(9,X301:X347)</f>
        <v>0</v>
      </c>
      <c r="Y300" s="184"/>
      <c r="Z300" s="6"/>
      <c r="AA300" s="9"/>
      <c r="AB300" s="9"/>
    </row>
    <row r="301" spans="1:28" ht="13.5" outlineLevel="5" x14ac:dyDescent="0.25">
      <c r="A301" s="189" t="s">
        <v>269</v>
      </c>
      <c r="B301" s="239">
        <v>6</v>
      </c>
      <c r="C301" s="240"/>
      <c r="D301" s="240"/>
      <c r="E301" s="240"/>
      <c r="F301" s="193"/>
      <c r="G301" s="193"/>
      <c r="H301" s="193"/>
      <c r="I301" s="241" t="s">
        <v>270</v>
      </c>
      <c r="J301" s="242"/>
      <c r="K301" s="243"/>
      <c r="L301" s="243"/>
      <c r="M301" s="243"/>
      <c r="N301" s="193"/>
      <c r="O301" s="191">
        <f>SUBTOTAL(9,O302:O310)</f>
        <v>0</v>
      </c>
      <c r="P301" s="242" t="s">
        <v>449</v>
      </c>
      <c r="Q301" s="242"/>
      <c r="R301" s="243"/>
      <c r="S301" s="192">
        <f>SUBTOTAL(9,S302:S310)</f>
        <v>0</v>
      </c>
      <c r="T301" s="243"/>
      <c r="U301" s="192">
        <f>SUBTOTAL(9,U302:U310)</f>
        <v>1.2844</v>
      </c>
      <c r="V301" s="244"/>
      <c r="W301" s="191">
        <f>SUBTOTAL(9,W302:W310)</f>
        <v>0</v>
      </c>
      <c r="X301" s="191">
        <f>SUBTOTAL(9,X302:X310)</f>
        <v>0</v>
      </c>
      <c r="Y301" s="189"/>
      <c r="Z301" s="6"/>
      <c r="AA301" s="9"/>
      <c r="AB301" s="9"/>
    </row>
    <row r="302" spans="1:28" ht="14.25" outlineLevel="6" x14ac:dyDescent="0.15">
      <c r="B302" s="197"/>
      <c r="C302" s="198"/>
      <c r="D302" s="114" t="s">
        <v>707</v>
      </c>
      <c r="E302" s="114"/>
      <c r="F302" s="115"/>
      <c r="G302" s="115" t="s">
        <v>708</v>
      </c>
      <c r="H302" s="115"/>
      <c r="I302" s="116" t="s">
        <v>709</v>
      </c>
      <c r="J302" s="117" t="s">
        <v>453</v>
      </c>
      <c r="K302" s="118">
        <v>32.11</v>
      </c>
      <c r="L302" s="118">
        <v>0</v>
      </c>
      <c r="M302" s="118">
        <v>32.11</v>
      </c>
      <c r="N302" s="295"/>
      <c r="O302" s="119">
        <f>M302*N302</f>
        <v>0</v>
      </c>
      <c r="P302" s="117" t="s">
        <v>454</v>
      </c>
      <c r="Q302" s="117" t="s">
        <v>1811</v>
      </c>
      <c r="R302" s="118"/>
      <c r="S302" s="118">
        <f>M302*R302</f>
        <v>0</v>
      </c>
      <c r="T302" s="118">
        <v>0.04</v>
      </c>
      <c r="U302" s="118">
        <f>M302*T302</f>
        <v>1.2844</v>
      </c>
      <c r="V302" s="119">
        <v>21</v>
      </c>
      <c r="W302" s="119">
        <f>O302*(V302/100)</f>
        <v>0</v>
      </c>
      <c r="X302" s="119">
        <f>O302+W302</f>
        <v>0</v>
      </c>
      <c r="Y302" s="120">
        <v>6</v>
      </c>
      <c r="Z302" s="9"/>
      <c r="AA302" s="9"/>
      <c r="AB302" s="9"/>
    </row>
    <row r="303" spans="1:28" ht="4.5" customHeight="1" outlineLevel="6" x14ac:dyDescent="0.15">
      <c r="B303" s="197"/>
      <c r="C303" s="199"/>
      <c r="D303" s="199"/>
      <c r="E303" s="199"/>
      <c r="F303" s="10"/>
      <c r="G303" s="10"/>
      <c r="H303" s="10"/>
      <c r="I303" s="203"/>
      <c r="J303" s="205"/>
      <c r="K303" s="159"/>
      <c r="L303" s="159"/>
      <c r="M303" s="159"/>
      <c r="N303" s="113"/>
      <c r="O303" s="153"/>
      <c r="P303" s="205"/>
      <c r="Q303" s="205"/>
      <c r="R303" s="159"/>
      <c r="S303" s="159"/>
      <c r="T303" s="159"/>
      <c r="U303" s="159"/>
      <c r="V303" s="153"/>
      <c r="W303" s="153"/>
      <c r="X303" s="153"/>
      <c r="Y303" s="10"/>
      <c r="Z303" s="9"/>
      <c r="AA303" s="9"/>
      <c r="AB303" s="9"/>
    </row>
    <row r="304" spans="1:28" ht="13.5" outlineLevel="7" x14ac:dyDescent="0.3">
      <c r="A304" s="245"/>
      <c r="B304" s="246"/>
      <c r="C304" s="246"/>
      <c r="D304" s="246"/>
      <c r="E304" s="246"/>
      <c r="F304" s="247"/>
      <c r="G304" s="252" t="s">
        <v>18</v>
      </c>
      <c r="H304" s="247"/>
      <c r="I304" s="248" t="s">
        <v>455</v>
      </c>
      <c r="J304" s="249"/>
      <c r="K304" s="250"/>
      <c r="L304" s="250"/>
      <c r="M304" s="251">
        <v>0</v>
      </c>
      <c r="N304" s="252"/>
      <c r="O304" s="253"/>
      <c r="P304" s="249"/>
      <c r="Q304" s="249"/>
      <c r="R304" s="251"/>
      <c r="S304" s="251"/>
      <c r="T304" s="251"/>
      <c r="U304" s="251"/>
      <c r="V304" s="253"/>
      <c r="W304" s="253"/>
      <c r="X304" s="253"/>
      <c r="Y304" s="252"/>
      <c r="Z304" s="6"/>
      <c r="AA304" s="9"/>
    </row>
    <row r="305" spans="1:28" ht="13.5" outlineLevel="7" x14ac:dyDescent="0.3">
      <c r="A305" s="245"/>
      <c r="B305" s="246"/>
      <c r="C305" s="246"/>
      <c r="D305" s="246"/>
      <c r="E305" s="246"/>
      <c r="F305" s="247"/>
      <c r="G305" s="252"/>
      <c r="H305" s="247"/>
      <c r="I305" s="248" t="s">
        <v>710</v>
      </c>
      <c r="J305" s="249"/>
      <c r="K305" s="250"/>
      <c r="L305" s="250"/>
      <c r="M305" s="251">
        <v>2.64</v>
      </c>
      <c r="N305" s="252"/>
      <c r="O305" s="253"/>
      <c r="P305" s="249"/>
      <c r="Q305" s="249"/>
      <c r="R305" s="251"/>
      <c r="S305" s="251"/>
      <c r="T305" s="251"/>
      <c r="U305" s="251"/>
      <c r="V305" s="253"/>
      <c r="W305" s="253"/>
      <c r="X305" s="253"/>
      <c r="Y305" s="252"/>
      <c r="Z305" s="6"/>
      <c r="AA305" s="9"/>
    </row>
    <row r="306" spans="1:28" ht="13.5" outlineLevel="7" x14ac:dyDescent="0.3">
      <c r="A306" s="245"/>
      <c r="B306" s="246"/>
      <c r="C306" s="246"/>
      <c r="D306" s="246"/>
      <c r="E306" s="246"/>
      <c r="F306" s="247"/>
      <c r="G306" s="252"/>
      <c r="H306" s="247"/>
      <c r="I306" s="248" t="s">
        <v>711</v>
      </c>
      <c r="J306" s="249"/>
      <c r="K306" s="250"/>
      <c r="L306" s="250"/>
      <c r="M306" s="251">
        <v>4.5199999999999996</v>
      </c>
      <c r="N306" s="252"/>
      <c r="O306" s="253"/>
      <c r="P306" s="249"/>
      <c r="Q306" s="249"/>
      <c r="R306" s="251"/>
      <c r="S306" s="251"/>
      <c r="T306" s="251"/>
      <c r="U306" s="251"/>
      <c r="V306" s="253"/>
      <c r="W306" s="253"/>
      <c r="X306" s="253"/>
      <c r="Y306" s="252"/>
      <c r="Z306" s="6"/>
      <c r="AA306" s="9"/>
    </row>
    <row r="307" spans="1:28" ht="13.5" outlineLevel="7" x14ac:dyDescent="0.3">
      <c r="A307" s="245"/>
      <c r="B307" s="246"/>
      <c r="C307" s="246"/>
      <c r="D307" s="246"/>
      <c r="E307" s="246"/>
      <c r="F307" s="247"/>
      <c r="G307" s="252"/>
      <c r="H307" s="247"/>
      <c r="I307" s="248" t="s">
        <v>712</v>
      </c>
      <c r="J307" s="249"/>
      <c r="K307" s="250"/>
      <c r="L307" s="250"/>
      <c r="M307" s="251">
        <v>16.63</v>
      </c>
      <c r="N307" s="252"/>
      <c r="O307" s="253"/>
      <c r="P307" s="249"/>
      <c r="Q307" s="249"/>
      <c r="R307" s="251"/>
      <c r="S307" s="251"/>
      <c r="T307" s="251"/>
      <c r="U307" s="251"/>
      <c r="V307" s="253"/>
      <c r="W307" s="253"/>
      <c r="X307" s="253"/>
      <c r="Y307" s="252"/>
      <c r="Z307" s="6"/>
      <c r="AA307" s="9"/>
    </row>
    <row r="308" spans="1:28" ht="13.5" outlineLevel="7" x14ac:dyDescent="0.3">
      <c r="A308" s="245"/>
      <c r="B308" s="246"/>
      <c r="C308" s="246"/>
      <c r="D308" s="246"/>
      <c r="E308" s="246"/>
      <c r="F308" s="247"/>
      <c r="G308" s="252"/>
      <c r="H308" s="247"/>
      <c r="I308" s="248" t="s">
        <v>713</v>
      </c>
      <c r="J308" s="249"/>
      <c r="K308" s="250"/>
      <c r="L308" s="250"/>
      <c r="M308" s="251">
        <v>8.32</v>
      </c>
      <c r="N308" s="252"/>
      <c r="O308" s="253"/>
      <c r="P308" s="249"/>
      <c r="Q308" s="249"/>
      <c r="R308" s="251"/>
      <c r="S308" s="251"/>
      <c r="T308" s="251"/>
      <c r="U308" s="251"/>
      <c r="V308" s="253"/>
      <c r="W308" s="253"/>
      <c r="X308" s="253"/>
      <c r="Y308" s="252"/>
      <c r="Z308" s="6"/>
      <c r="AA308" s="9"/>
    </row>
    <row r="309" spans="1:28" ht="7.5" customHeight="1" outlineLevel="7" x14ac:dyDescent="0.15">
      <c r="A309" s="9"/>
      <c r="B309" s="197"/>
      <c r="C309" s="196"/>
      <c r="D309" s="196"/>
      <c r="E309" s="196"/>
      <c r="F309" s="12"/>
      <c r="G309" s="12"/>
      <c r="H309" s="12"/>
      <c r="I309" s="204"/>
      <c r="J309" s="205"/>
      <c r="K309" s="206"/>
      <c r="L309" s="206"/>
      <c r="M309" s="207"/>
      <c r="N309" s="10"/>
      <c r="O309" s="153"/>
      <c r="P309" s="205"/>
      <c r="Q309" s="205"/>
      <c r="R309" s="159"/>
      <c r="S309" s="159"/>
      <c r="T309" s="159"/>
      <c r="U309" s="159"/>
      <c r="V309" s="153"/>
      <c r="W309" s="153"/>
      <c r="X309" s="153"/>
      <c r="Y309" s="10"/>
      <c r="Z309" s="6"/>
      <c r="AA309" s="9"/>
    </row>
    <row r="310" spans="1:28" outlineLevel="6" x14ac:dyDescent="0.15">
      <c r="B310" s="6"/>
      <c r="C310" s="6"/>
      <c r="D310" s="6"/>
      <c r="E310" s="6"/>
      <c r="F310" s="6"/>
      <c r="G310" s="6"/>
      <c r="H310" s="6"/>
      <c r="I310" s="6"/>
      <c r="J310" s="6"/>
      <c r="K310" s="6"/>
      <c r="L310" s="6"/>
      <c r="M310" s="6"/>
      <c r="N310" s="9"/>
      <c r="O310" s="9"/>
      <c r="P310" s="6"/>
      <c r="Q310" s="6"/>
      <c r="R310" s="6"/>
      <c r="S310" s="6"/>
      <c r="T310" s="6"/>
      <c r="U310" s="6"/>
      <c r="V310" s="6"/>
      <c r="W310" s="9"/>
      <c r="X310" s="9"/>
      <c r="Y310" s="9"/>
    </row>
    <row r="311" spans="1:28" ht="13.5" outlineLevel="5" x14ac:dyDescent="0.25">
      <c r="A311" s="189" t="s">
        <v>271</v>
      </c>
      <c r="B311" s="239">
        <v>6</v>
      </c>
      <c r="C311" s="240"/>
      <c r="D311" s="240"/>
      <c r="E311" s="240"/>
      <c r="F311" s="193"/>
      <c r="G311" s="193"/>
      <c r="H311" s="193"/>
      <c r="I311" s="241" t="s">
        <v>272</v>
      </c>
      <c r="J311" s="242"/>
      <c r="K311" s="243"/>
      <c r="L311" s="243"/>
      <c r="M311" s="243"/>
      <c r="N311" s="193"/>
      <c r="O311" s="191">
        <f>SUBTOTAL(9,O312:O347)</f>
        <v>0</v>
      </c>
      <c r="P311" s="242" t="s">
        <v>449</v>
      </c>
      <c r="Q311" s="242"/>
      <c r="R311" s="243"/>
      <c r="S311" s="192">
        <f>SUBTOTAL(9,S312:S347)</f>
        <v>0</v>
      </c>
      <c r="T311" s="243"/>
      <c r="U311" s="192">
        <f>SUBTOTAL(9,U312:U347)</f>
        <v>2.0731199999999999</v>
      </c>
      <c r="V311" s="244"/>
      <c r="W311" s="191">
        <f>SUBTOTAL(9,W312:W347)</f>
        <v>0</v>
      </c>
      <c r="X311" s="191">
        <f>SUBTOTAL(9,X312:X347)</f>
        <v>0</v>
      </c>
      <c r="Y311" s="189"/>
      <c r="Z311" s="6"/>
      <c r="AA311" s="9"/>
      <c r="AB311" s="9"/>
    </row>
    <row r="312" spans="1:28" ht="14.25" outlineLevel="6" x14ac:dyDescent="0.15">
      <c r="B312" s="197"/>
      <c r="C312" s="198"/>
      <c r="D312" s="114" t="s">
        <v>714</v>
      </c>
      <c r="E312" s="114"/>
      <c r="F312" s="115"/>
      <c r="G312" s="115" t="s">
        <v>715</v>
      </c>
      <c r="H312" s="115"/>
      <c r="I312" s="116" t="s">
        <v>716</v>
      </c>
      <c r="J312" s="117" t="s">
        <v>453</v>
      </c>
      <c r="K312" s="118">
        <v>518.28</v>
      </c>
      <c r="L312" s="118">
        <v>0</v>
      </c>
      <c r="M312" s="118">
        <v>518.28</v>
      </c>
      <c r="N312" s="295"/>
      <c r="O312" s="119">
        <f>M312*N312</f>
        <v>0</v>
      </c>
      <c r="P312" s="117" t="s">
        <v>454</v>
      </c>
      <c r="Q312" s="117" t="s">
        <v>1811</v>
      </c>
      <c r="R312" s="118"/>
      <c r="S312" s="118">
        <f>M312*R312</f>
        <v>0</v>
      </c>
      <c r="T312" s="118">
        <v>4.0000000000000001E-3</v>
      </c>
      <c r="U312" s="118">
        <f>M312*T312</f>
        <v>2.0731199999999999</v>
      </c>
      <c r="V312" s="119">
        <v>21</v>
      </c>
      <c r="W312" s="119">
        <f>O312*(V312/100)</f>
        <v>0</v>
      </c>
      <c r="X312" s="119">
        <f>O312+W312</f>
        <v>0</v>
      </c>
      <c r="Y312" s="120">
        <v>6</v>
      </c>
      <c r="Z312" s="9"/>
      <c r="AA312" s="9"/>
      <c r="AB312" s="9"/>
    </row>
    <row r="313" spans="1:28" ht="4.5" customHeight="1" outlineLevel="6" x14ac:dyDescent="0.15">
      <c r="B313" s="197"/>
      <c r="C313" s="199"/>
      <c r="D313" s="199"/>
      <c r="E313" s="199"/>
      <c r="F313" s="10"/>
      <c r="G313" s="10"/>
      <c r="H313" s="10"/>
      <c r="I313" s="203"/>
      <c r="J313" s="205"/>
      <c r="K313" s="159"/>
      <c r="L313" s="159"/>
      <c r="M313" s="159"/>
      <c r="N313" s="113"/>
      <c r="O313" s="153"/>
      <c r="P313" s="205"/>
      <c r="Q313" s="205"/>
      <c r="R313" s="159"/>
      <c r="S313" s="159"/>
      <c r="T313" s="159"/>
      <c r="U313" s="159"/>
      <c r="V313" s="153"/>
      <c r="W313" s="153"/>
      <c r="X313" s="153"/>
      <c r="Y313" s="10"/>
      <c r="Z313" s="9"/>
      <c r="AA313" s="9"/>
      <c r="AB313" s="9"/>
    </row>
    <row r="314" spans="1:28" ht="13.5" outlineLevel="7" x14ac:dyDescent="0.3">
      <c r="A314" s="245"/>
      <c r="B314" s="246"/>
      <c r="C314" s="246"/>
      <c r="D314" s="246"/>
      <c r="E314" s="246"/>
      <c r="F314" s="247"/>
      <c r="G314" s="252" t="s">
        <v>18</v>
      </c>
      <c r="H314" s="247"/>
      <c r="I314" s="248" t="s">
        <v>455</v>
      </c>
      <c r="J314" s="249"/>
      <c r="K314" s="250"/>
      <c r="L314" s="250"/>
      <c r="M314" s="251">
        <v>0</v>
      </c>
      <c r="N314" s="252"/>
      <c r="O314" s="253"/>
      <c r="P314" s="249"/>
      <c r="Q314" s="249"/>
      <c r="R314" s="251"/>
      <c r="S314" s="251"/>
      <c r="T314" s="251"/>
      <c r="U314" s="251"/>
      <c r="V314" s="253"/>
      <c r="W314" s="253"/>
      <c r="X314" s="253"/>
      <c r="Y314" s="252"/>
      <c r="Z314" s="6"/>
      <c r="AA314" s="9"/>
    </row>
    <row r="315" spans="1:28" ht="13.5" outlineLevel="7" x14ac:dyDescent="0.3">
      <c r="A315" s="245"/>
      <c r="B315" s="246"/>
      <c r="C315" s="246"/>
      <c r="D315" s="246"/>
      <c r="E315" s="246"/>
      <c r="F315" s="247"/>
      <c r="G315" s="252"/>
      <c r="H315" s="247"/>
      <c r="I315" s="248" t="s">
        <v>717</v>
      </c>
      <c r="J315" s="249"/>
      <c r="K315" s="250"/>
      <c r="L315" s="250"/>
      <c r="M315" s="251">
        <v>4.84</v>
      </c>
      <c r="N315" s="252"/>
      <c r="O315" s="253"/>
      <c r="P315" s="249"/>
      <c r="Q315" s="249"/>
      <c r="R315" s="251"/>
      <c r="S315" s="251"/>
      <c r="T315" s="251"/>
      <c r="U315" s="251"/>
      <c r="V315" s="253"/>
      <c r="W315" s="253"/>
      <c r="X315" s="253"/>
      <c r="Y315" s="252"/>
      <c r="Z315" s="6"/>
      <c r="AA315" s="9"/>
    </row>
    <row r="316" spans="1:28" ht="13.5" outlineLevel="7" x14ac:dyDescent="0.3">
      <c r="A316" s="245"/>
      <c r="B316" s="246"/>
      <c r="C316" s="246"/>
      <c r="D316" s="246"/>
      <c r="E316" s="246"/>
      <c r="F316" s="247"/>
      <c r="G316" s="252"/>
      <c r="H316" s="247"/>
      <c r="I316" s="248" t="s">
        <v>718</v>
      </c>
      <c r="J316" s="249"/>
      <c r="K316" s="250"/>
      <c r="L316" s="250"/>
      <c r="M316" s="251">
        <v>19.41</v>
      </c>
      <c r="N316" s="252"/>
      <c r="O316" s="253"/>
      <c r="P316" s="249"/>
      <c r="Q316" s="249"/>
      <c r="R316" s="251"/>
      <c r="S316" s="251"/>
      <c r="T316" s="251"/>
      <c r="U316" s="251"/>
      <c r="V316" s="253"/>
      <c r="W316" s="253"/>
      <c r="X316" s="253"/>
      <c r="Y316" s="252"/>
      <c r="Z316" s="6"/>
      <c r="AA316" s="9"/>
    </row>
    <row r="317" spans="1:28" ht="13.5" outlineLevel="7" x14ac:dyDescent="0.3">
      <c r="A317" s="245"/>
      <c r="B317" s="246"/>
      <c r="C317" s="246"/>
      <c r="D317" s="246"/>
      <c r="E317" s="246"/>
      <c r="F317" s="247"/>
      <c r="G317" s="252"/>
      <c r="H317" s="247"/>
      <c r="I317" s="248" t="s">
        <v>719</v>
      </c>
      <c r="J317" s="249"/>
      <c r="K317" s="250"/>
      <c r="L317" s="250"/>
      <c r="M317" s="251">
        <v>4.49</v>
      </c>
      <c r="N317" s="252"/>
      <c r="O317" s="253"/>
      <c r="P317" s="249"/>
      <c r="Q317" s="249"/>
      <c r="R317" s="251"/>
      <c r="S317" s="251"/>
      <c r="T317" s="251"/>
      <c r="U317" s="251"/>
      <c r="V317" s="253"/>
      <c r="W317" s="253"/>
      <c r="X317" s="253"/>
      <c r="Y317" s="252"/>
      <c r="Z317" s="6"/>
      <c r="AA317" s="9"/>
    </row>
    <row r="318" spans="1:28" ht="13.5" outlineLevel="7" x14ac:dyDescent="0.3">
      <c r="A318" s="245"/>
      <c r="B318" s="246"/>
      <c r="C318" s="246"/>
      <c r="D318" s="246"/>
      <c r="E318" s="246"/>
      <c r="F318" s="247"/>
      <c r="G318" s="252"/>
      <c r="H318" s="247"/>
      <c r="I318" s="248" t="s">
        <v>720</v>
      </c>
      <c r="J318" s="249"/>
      <c r="K318" s="250"/>
      <c r="L318" s="250"/>
      <c r="M318" s="251">
        <v>4.12</v>
      </c>
      <c r="N318" s="252"/>
      <c r="O318" s="253"/>
      <c r="P318" s="249"/>
      <c r="Q318" s="249"/>
      <c r="R318" s="251"/>
      <c r="S318" s="251"/>
      <c r="T318" s="251"/>
      <c r="U318" s="251"/>
      <c r="V318" s="253"/>
      <c r="W318" s="253"/>
      <c r="X318" s="253"/>
      <c r="Y318" s="252"/>
      <c r="Z318" s="6"/>
      <c r="AA318" s="9"/>
    </row>
    <row r="319" spans="1:28" ht="13.5" outlineLevel="7" x14ac:dyDescent="0.3">
      <c r="A319" s="245"/>
      <c r="B319" s="246"/>
      <c r="C319" s="246"/>
      <c r="D319" s="246"/>
      <c r="E319" s="246"/>
      <c r="F319" s="247"/>
      <c r="G319" s="252"/>
      <c r="H319" s="247"/>
      <c r="I319" s="248" t="s">
        <v>721</v>
      </c>
      <c r="J319" s="249"/>
      <c r="K319" s="250"/>
      <c r="L319" s="250"/>
      <c r="M319" s="251">
        <v>2.31</v>
      </c>
      <c r="N319" s="252"/>
      <c r="O319" s="253"/>
      <c r="P319" s="249"/>
      <c r="Q319" s="249"/>
      <c r="R319" s="251"/>
      <c r="S319" s="251"/>
      <c r="T319" s="251"/>
      <c r="U319" s="251"/>
      <c r="V319" s="253"/>
      <c r="W319" s="253"/>
      <c r="X319" s="253"/>
      <c r="Y319" s="252"/>
      <c r="Z319" s="6"/>
      <c r="AA319" s="9"/>
    </row>
    <row r="320" spans="1:28" ht="13.5" outlineLevel="7" x14ac:dyDescent="0.3">
      <c r="A320" s="245"/>
      <c r="B320" s="246"/>
      <c r="C320" s="246"/>
      <c r="D320" s="246"/>
      <c r="E320" s="246"/>
      <c r="F320" s="247"/>
      <c r="G320" s="252"/>
      <c r="H320" s="247"/>
      <c r="I320" s="248" t="s">
        <v>722</v>
      </c>
      <c r="J320" s="249"/>
      <c r="K320" s="250"/>
      <c r="L320" s="250"/>
      <c r="M320" s="251">
        <v>1.26</v>
      </c>
      <c r="N320" s="252"/>
      <c r="O320" s="253"/>
      <c r="P320" s="249"/>
      <c r="Q320" s="249"/>
      <c r="R320" s="251"/>
      <c r="S320" s="251"/>
      <c r="T320" s="251"/>
      <c r="U320" s="251"/>
      <c r="V320" s="253"/>
      <c r="W320" s="253"/>
      <c r="X320" s="253"/>
      <c r="Y320" s="252"/>
      <c r="Z320" s="6"/>
      <c r="AA320" s="9"/>
    </row>
    <row r="321" spans="1:27" ht="13.5" outlineLevel="7" x14ac:dyDescent="0.3">
      <c r="A321" s="245"/>
      <c r="B321" s="246"/>
      <c r="C321" s="246"/>
      <c r="D321" s="246"/>
      <c r="E321" s="246"/>
      <c r="F321" s="247"/>
      <c r="G321" s="252"/>
      <c r="H321" s="247"/>
      <c r="I321" s="248" t="s">
        <v>723</v>
      </c>
      <c r="J321" s="249"/>
      <c r="K321" s="250"/>
      <c r="L321" s="250"/>
      <c r="M321" s="251">
        <v>25.86</v>
      </c>
      <c r="N321" s="252"/>
      <c r="O321" s="253"/>
      <c r="P321" s="249"/>
      <c r="Q321" s="249"/>
      <c r="R321" s="251"/>
      <c r="S321" s="251"/>
      <c r="T321" s="251"/>
      <c r="U321" s="251"/>
      <c r="V321" s="253"/>
      <c r="W321" s="253"/>
      <c r="X321" s="253"/>
      <c r="Y321" s="252"/>
      <c r="Z321" s="6"/>
      <c r="AA321" s="9"/>
    </row>
    <row r="322" spans="1:27" ht="13.5" outlineLevel="7" x14ac:dyDescent="0.3">
      <c r="A322" s="245"/>
      <c r="B322" s="246"/>
      <c r="C322" s="246"/>
      <c r="D322" s="246"/>
      <c r="E322" s="246"/>
      <c r="F322" s="247"/>
      <c r="G322" s="252"/>
      <c r="H322" s="247"/>
      <c r="I322" s="248" t="s">
        <v>724</v>
      </c>
      <c r="J322" s="249"/>
      <c r="K322" s="250"/>
      <c r="L322" s="250"/>
      <c r="M322" s="251">
        <v>21.16</v>
      </c>
      <c r="N322" s="252"/>
      <c r="O322" s="253"/>
      <c r="P322" s="249"/>
      <c r="Q322" s="249"/>
      <c r="R322" s="251"/>
      <c r="S322" s="251"/>
      <c r="T322" s="251"/>
      <c r="U322" s="251"/>
      <c r="V322" s="253"/>
      <c r="W322" s="253"/>
      <c r="X322" s="253"/>
      <c r="Y322" s="252"/>
      <c r="Z322" s="6"/>
      <c r="AA322" s="9"/>
    </row>
    <row r="323" spans="1:27" ht="13.5" outlineLevel="7" x14ac:dyDescent="0.3">
      <c r="A323" s="245"/>
      <c r="B323" s="246"/>
      <c r="C323" s="246"/>
      <c r="D323" s="246"/>
      <c r="E323" s="246"/>
      <c r="F323" s="247"/>
      <c r="G323" s="252"/>
      <c r="H323" s="247"/>
      <c r="I323" s="248" t="s">
        <v>725</v>
      </c>
      <c r="J323" s="249"/>
      <c r="K323" s="250"/>
      <c r="L323" s="250"/>
      <c r="M323" s="251">
        <v>4.05</v>
      </c>
      <c r="N323" s="252"/>
      <c r="O323" s="253"/>
      <c r="P323" s="249"/>
      <c r="Q323" s="249"/>
      <c r="R323" s="251"/>
      <c r="S323" s="251"/>
      <c r="T323" s="251"/>
      <c r="U323" s="251"/>
      <c r="V323" s="253"/>
      <c r="W323" s="253"/>
      <c r="X323" s="253"/>
      <c r="Y323" s="252"/>
      <c r="Z323" s="6"/>
      <c r="AA323" s="9"/>
    </row>
    <row r="324" spans="1:27" ht="13.5" outlineLevel="7" x14ac:dyDescent="0.3">
      <c r="A324" s="245"/>
      <c r="B324" s="246"/>
      <c r="C324" s="246"/>
      <c r="D324" s="246"/>
      <c r="E324" s="246"/>
      <c r="F324" s="247"/>
      <c r="G324" s="252"/>
      <c r="H324" s="247"/>
      <c r="I324" s="248" t="s">
        <v>726</v>
      </c>
      <c r="J324" s="249"/>
      <c r="K324" s="250"/>
      <c r="L324" s="250"/>
      <c r="M324" s="251">
        <v>21.16</v>
      </c>
      <c r="N324" s="252"/>
      <c r="O324" s="253"/>
      <c r="P324" s="249"/>
      <c r="Q324" s="249"/>
      <c r="R324" s="251"/>
      <c r="S324" s="251"/>
      <c r="T324" s="251"/>
      <c r="U324" s="251"/>
      <c r="V324" s="253"/>
      <c r="W324" s="253"/>
      <c r="X324" s="253"/>
      <c r="Y324" s="252"/>
      <c r="Z324" s="6"/>
      <c r="AA324" s="9"/>
    </row>
    <row r="325" spans="1:27" ht="13.5" outlineLevel="7" x14ac:dyDescent="0.3">
      <c r="A325" s="245"/>
      <c r="B325" s="246"/>
      <c r="C325" s="246"/>
      <c r="D325" s="246"/>
      <c r="E325" s="246"/>
      <c r="F325" s="247"/>
      <c r="G325" s="252"/>
      <c r="H325" s="247"/>
      <c r="I325" s="248" t="s">
        <v>727</v>
      </c>
      <c r="J325" s="249"/>
      <c r="K325" s="250"/>
      <c r="L325" s="250"/>
      <c r="M325" s="251">
        <v>1.65</v>
      </c>
      <c r="N325" s="252"/>
      <c r="O325" s="253"/>
      <c r="P325" s="249"/>
      <c r="Q325" s="249"/>
      <c r="R325" s="251"/>
      <c r="S325" s="251"/>
      <c r="T325" s="251"/>
      <c r="U325" s="251"/>
      <c r="V325" s="253"/>
      <c r="W325" s="253"/>
      <c r="X325" s="253"/>
      <c r="Y325" s="252"/>
      <c r="Z325" s="6"/>
      <c r="AA325" s="9"/>
    </row>
    <row r="326" spans="1:27" ht="13.5" outlineLevel="7" x14ac:dyDescent="0.3">
      <c r="A326" s="245"/>
      <c r="B326" s="246"/>
      <c r="C326" s="246"/>
      <c r="D326" s="246"/>
      <c r="E326" s="246"/>
      <c r="F326" s="247"/>
      <c r="G326" s="252"/>
      <c r="H326" s="247"/>
      <c r="I326" s="248" t="s">
        <v>728</v>
      </c>
      <c r="J326" s="249"/>
      <c r="K326" s="250"/>
      <c r="L326" s="250"/>
      <c r="M326" s="251">
        <v>2.1800000000000002</v>
      </c>
      <c r="N326" s="252"/>
      <c r="O326" s="253"/>
      <c r="P326" s="249"/>
      <c r="Q326" s="249"/>
      <c r="R326" s="251"/>
      <c r="S326" s="251"/>
      <c r="T326" s="251"/>
      <c r="U326" s="251"/>
      <c r="V326" s="253"/>
      <c r="W326" s="253"/>
      <c r="X326" s="253"/>
      <c r="Y326" s="252"/>
      <c r="Z326" s="6"/>
      <c r="AA326" s="9"/>
    </row>
    <row r="327" spans="1:27" ht="13.5" outlineLevel="7" x14ac:dyDescent="0.3">
      <c r="A327" s="245"/>
      <c r="B327" s="246"/>
      <c r="C327" s="246"/>
      <c r="D327" s="246"/>
      <c r="E327" s="246"/>
      <c r="F327" s="247"/>
      <c r="G327" s="252"/>
      <c r="H327" s="247"/>
      <c r="I327" s="248" t="s">
        <v>729</v>
      </c>
      <c r="J327" s="249"/>
      <c r="K327" s="250"/>
      <c r="L327" s="250"/>
      <c r="M327" s="251">
        <v>21.17</v>
      </c>
      <c r="N327" s="252"/>
      <c r="O327" s="253"/>
      <c r="P327" s="249"/>
      <c r="Q327" s="249"/>
      <c r="R327" s="251"/>
      <c r="S327" s="251"/>
      <c r="T327" s="251"/>
      <c r="U327" s="251"/>
      <c r="V327" s="253"/>
      <c r="W327" s="253"/>
      <c r="X327" s="253"/>
      <c r="Y327" s="252"/>
      <c r="Z327" s="6"/>
      <c r="AA327" s="9"/>
    </row>
    <row r="328" spans="1:27" ht="13.5" outlineLevel="7" x14ac:dyDescent="0.3">
      <c r="A328" s="245"/>
      <c r="B328" s="246"/>
      <c r="C328" s="246"/>
      <c r="D328" s="246"/>
      <c r="E328" s="246"/>
      <c r="F328" s="247"/>
      <c r="G328" s="252"/>
      <c r="H328" s="247"/>
      <c r="I328" s="248" t="s">
        <v>730</v>
      </c>
      <c r="J328" s="249"/>
      <c r="K328" s="250"/>
      <c r="L328" s="250"/>
      <c r="M328" s="251">
        <v>1.65</v>
      </c>
      <c r="N328" s="252"/>
      <c r="O328" s="253"/>
      <c r="P328" s="249"/>
      <c r="Q328" s="249"/>
      <c r="R328" s="251"/>
      <c r="S328" s="251"/>
      <c r="T328" s="251"/>
      <c r="U328" s="251"/>
      <c r="V328" s="253"/>
      <c r="W328" s="253"/>
      <c r="X328" s="253"/>
      <c r="Y328" s="252"/>
      <c r="Z328" s="6"/>
      <c r="AA328" s="9"/>
    </row>
    <row r="329" spans="1:27" ht="13.5" outlineLevel="7" x14ac:dyDescent="0.3">
      <c r="A329" s="245"/>
      <c r="B329" s="246"/>
      <c r="C329" s="246"/>
      <c r="D329" s="246"/>
      <c r="E329" s="246"/>
      <c r="F329" s="247"/>
      <c r="G329" s="252"/>
      <c r="H329" s="247"/>
      <c r="I329" s="248" t="s">
        <v>731</v>
      </c>
      <c r="J329" s="249"/>
      <c r="K329" s="250"/>
      <c r="L329" s="250"/>
      <c r="M329" s="251">
        <v>2.1800000000000002</v>
      </c>
      <c r="N329" s="252"/>
      <c r="O329" s="253"/>
      <c r="P329" s="249"/>
      <c r="Q329" s="249"/>
      <c r="R329" s="251"/>
      <c r="S329" s="251"/>
      <c r="T329" s="251"/>
      <c r="U329" s="251"/>
      <c r="V329" s="253"/>
      <c r="W329" s="253"/>
      <c r="X329" s="253"/>
      <c r="Y329" s="252"/>
      <c r="Z329" s="6"/>
      <c r="AA329" s="9"/>
    </row>
    <row r="330" spans="1:27" ht="13.5" outlineLevel="7" x14ac:dyDescent="0.3">
      <c r="A330" s="245"/>
      <c r="B330" s="246"/>
      <c r="C330" s="246"/>
      <c r="D330" s="246"/>
      <c r="E330" s="246"/>
      <c r="F330" s="247"/>
      <c r="G330" s="252"/>
      <c r="H330" s="247"/>
      <c r="I330" s="248" t="s">
        <v>732</v>
      </c>
      <c r="J330" s="249"/>
      <c r="K330" s="250"/>
      <c r="L330" s="250"/>
      <c r="M330" s="251">
        <v>131.01</v>
      </c>
      <c r="N330" s="252"/>
      <c r="O330" s="253"/>
      <c r="P330" s="249"/>
      <c r="Q330" s="249"/>
      <c r="R330" s="251"/>
      <c r="S330" s="251"/>
      <c r="T330" s="251"/>
      <c r="U330" s="251"/>
      <c r="V330" s="253"/>
      <c r="W330" s="253"/>
      <c r="X330" s="253"/>
      <c r="Y330" s="252"/>
      <c r="Z330" s="6"/>
      <c r="AA330" s="9"/>
    </row>
    <row r="331" spans="1:27" ht="13.5" outlineLevel="7" x14ac:dyDescent="0.3">
      <c r="A331" s="245"/>
      <c r="B331" s="246"/>
      <c r="C331" s="246"/>
      <c r="D331" s="246"/>
      <c r="E331" s="246"/>
      <c r="F331" s="247"/>
      <c r="G331" s="252"/>
      <c r="H331" s="247"/>
      <c r="I331" s="248" t="s">
        <v>733</v>
      </c>
      <c r="J331" s="249"/>
      <c r="K331" s="250"/>
      <c r="L331" s="250"/>
      <c r="M331" s="251">
        <v>17.25</v>
      </c>
      <c r="N331" s="252"/>
      <c r="O331" s="253"/>
      <c r="P331" s="249"/>
      <c r="Q331" s="249"/>
      <c r="R331" s="251"/>
      <c r="S331" s="251"/>
      <c r="T331" s="251"/>
      <c r="U331" s="251"/>
      <c r="V331" s="253"/>
      <c r="W331" s="253"/>
      <c r="X331" s="253"/>
      <c r="Y331" s="252"/>
      <c r="Z331" s="6"/>
      <c r="AA331" s="9"/>
    </row>
    <row r="332" spans="1:27" ht="13.5" outlineLevel="7" x14ac:dyDescent="0.3">
      <c r="A332" s="245"/>
      <c r="B332" s="246"/>
      <c r="C332" s="246"/>
      <c r="D332" s="246"/>
      <c r="E332" s="246"/>
      <c r="F332" s="247"/>
      <c r="G332" s="252"/>
      <c r="H332" s="247"/>
      <c r="I332" s="248" t="s">
        <v>734</v>
      </c>
      <c r="J332" s="249"/>
      <c r="K332" s="250"/>
      <c r="L332" s="250"/>
      <c r="M332" s="251">
        <v>95.24</v>
      </c>
      <c r="N332" s="252"/>
      <c r="O332" s="253"/>
      <c r="P332" s="249"/>
      <c r="Q332" s="249"/>
      <c r="R332" s="251"/>
      <c r="S332" s="251"/>
      <c r="T332" s="251"/>
      <c r="U332" s="251"/>
      <c r="V332" s="253"/>
      <c r="W332" s="253"/>
      <c r="X332" s="253"/>
      <c r="Y332" s="252"/>
      <c r="Z332" s="6"/>
      <c r="AA332" s="9"/>
    </row>
    <row r="333" spans="1:27" ht="13.5" outlineLevel="7" x14ac:dyDescent="0.3">
      <c r="A333" s="245"/>
      <c r="B333" s="246"/>
      <c r="C333" s="246"/>
      <c r="D333" s="246"/>
      <c r="E333" s="246"/>
      <c r="F333" s="247"/>
      <c r="G333" s="252"/>
      <c r="H333" s="247"/>
      <c r="I333" s="248" t="s">
        <v>735</v>
      </c>
      <c r="J333" s="249"/>
      <c r="K333" s="250"/>
      <c r="L333" s="250"/>
      <c r="M333" s="251">
        <v>10.46</v>
      </c>
      <c r="N333" s="252"/>
      <c r="O333" s="253"/>
      <c r="P333" s="249"/>
      <c r="Q333" s="249"/>
      <c r="R333" s="251"/>
      <c r="S333" s="251"/>
      <c r="T333" s="251"/>
      <c r="U333" s="251"/>
      <c r="V333" s="253"/>
      <c r="W333" s="253"/>
      <c r="X333" s="253"/>
      <c r="Y333" s="252"/>
      <c r="Z333" s="6"/>
      <c r="AA333" s="9"/>
    </row>
    <row r="334" spans="1:27" ht="13.5" outlineLevel="7" x14ac:dyDescent="0.3">
      <c r="A334" s="245"/>
      <c r="B334" s="246"/>
      <c r="C334" s="246"/>
      <c r="D334" s="246"/>
      <c r="E334" s="246"/>
      <c r="F334" s="247"/>
      <c r="G334" s="252"/>
      <c r="H334" s="247"/>
      <c r="I334" s="248" t="s">
        <v>736</v>
      </c>
      <c r="J334" s="249"/>
      <c r="K334" s="250"/>
      <c r="L334" s="250"/>
      <c r="M334" s="251">
        <v>20.22</v>
      </c>
      <c r="N334" s="252"/>
      <c r="O334" s="253"/>
      <c r="P334" s="249"/>
      <c r="Q334" s="249"/>
      <c r="R334" s="251"/>
      <c r="S334" s="251"/>
      <c r="T334" s="251"/>
      <c r="U334" s="251"/>
      <c r="V334" s="253"/>
      <c r="W334" s="253"/>
      <c r="X334" s="253"/>
      <c r="Y334" s="252"/>
      <c r="Z334" s="6"/>
      <c r="AA334" s="9"/>
    </row>
    <row r="335" spans="1:27" ht="13.5" outlineLevel="7" x14ac:dyDescent="0.3">
      <c r="A335" s="245"/>
      <c r="B335" s="246"/>
      <c r="C335" s="246"/>
      <c r="D335" s="246"/>
      <c r="E335" s="246"/>
      <c r="F335" s="247"/>
      <c r="G335" s="252"/>
      <c r="H335" s="247"/>
      <c r="I335" s="248" t="s">
        <v>737</v>
      </c>
      <c r="J335" s="249"/>
      <c r="K335" s="250"/>
      <c r="L335" s="250"/>
      <c r="M335" s="251">
        <v>9.7899999999999991</v>
      </c>
      <c r="N335" s="252"/>
      <c r="O335" s="253"/>
      <c r="P335" s="249"/>
      <c r="Q335" s="249"/>
      <c r="R335" s="251"/>
      <c r="S335" s="251"/>
      <c r="T335" s="251"/>
      <c r="U335" s="251"/>
      <c r="V335" s="253"/>
      <c r="W335" s="253"/>
      <c r="X335" s="253"/>
      <c r="Y335" s="252"/>
      <c r="Z335" s="6"/>
      <c r="AA335" s="9"/>
    </row>
    <row r="336" spans="1:27" ht="13.5" outlineLevel="7" x14ac:dyDescent="0.3">
      <c r="A336" s="245"/>
      <c r="B336" s="246"/>
      <c r="C336" s="246"/>
      <c r="D336" s="246"/>
      <c r="E336" s="246"/>
      <c r="F336" s="247"/>
      <c r="G336" s="252"/>
      <c r="H336" s="247"/>
      <c r="I336" s="248" t="s">
        <v>738</v>
      </c>
      <c r="J336" s="249"/>
      <c r="K336" s="250"/>
      <c r="L336" s="250"/>
      <c r="M336" s="251">
        <v>14.95</v>
      </c>
      <c r="N336" s="252"/>
      <c r="O336" s="253"/>
      <c r="P336" s="249"/>
      <c r="Q336" s="249"/>
      <c r="R336" s="251"/>
      <c r="S336" s="251"/>
      <c r="T336" s="251"/>
      <c r="U336" s="251"/>
      <c r="V336" s="253"/>
      <c r="W336" s="253"/>
      <c r="X336" s="253"/>
      <c r="Y336" s="252"/>
      <c r="Z336" s="6"/>
      <c r="AA336" s="9"/>
    </row>
    <row r="337" spans="1:28" ht="13.5" outlineLevel="7" x14ac:dyDescent="0.3">
      <c r="A337" s="245"/>
      <c r="B337" s="246"/>
      <c r="C337" s="246"/>
      <c r="D337" s="246"/>
      <c r="E337" s="246"/>
      <c r="F337" s="247"/>
      <c r="G337" s="252"/>
      <c r="H337" s="247"/>
      <c r="I337" s="248" t="s">
        <v>739</v>
      </c>
      <c r="J337" s="249"/>
      <c r="K337" s="250"/>
      <c r="L337" s="250"/>
      <c r="M337" s="251">
        <v>4.45</v>
      </c>
      <c r="N337" s="252"/>
      <c r="O337" s="253"/>
      <c r="P337" s="249"/>
      <c r="Q337" s="249"/>
      <c r="R337" s="251"/>
      <c r="S337" s="251"/>
      <c r="T337" s="251"/>
      <c r="U337" s="251"/>
      <c r="V337" s="253"/>
      <c r="W337" s="253"/>
      <c r="X337" s="253"/>
      <c r="Y337" s="252"/>
      <c r="Z337" s="6"/>
      <c r="AA337" s="9"/>
    </row>
    <row r="338" spans="1:28" ht="13.5" outlineLevel="7" x14ac:dyDescent="0.3">
      <c r="A338" s="245"/>
      <c r="B338" s="246"/>
      <c r="C338" s="246"/>
      <c r="D338" s="246"/>
      <c r="E338" s="246"/>
      <c r="F338" s="247"/>
      <c r="G338" s="252"/>
      <c r="H338" s="247"/>
      <c r="I338" s="248" t="s">
        <v>740</v>
      </c>
      <c r="J338" s="249"/>
      <c r="K338" s="250"/>
      <c r="L338" s="250"/>
      <c r="M338" s="251">
        <v>1.1299999999999999</v>
      </c>
      <c r="N338" s="252"/>
      <c r="O338" s="253"/>
      <c r="P338" s="249"/>
      <c r="Q338" s="249"/>
      <c r="R338" s="251"/>
      <c r="S338" s="251"/>
      <c r="T338" s="251"/>
      <c r="U338" s="251"/>
      <c r="V338" s="253"/>
      <c r="W338" s="253"/>
      <c r="X338" s="253"/>
      <c r="Y338" s="252"/>
      <c r="Z338" s="6"/>
      <c r="AA338" s="9"/>
    </row>
    <row r="339" spans="1:28" ht="13.5" outlineLevel="7" x14ac:dyDescent="0.3">
      <c r="A339" s="245"/>
      <c r="B339" s="246"/>
      <c r="C339" s="246"/>
      <c r="D339" s="246"/>
      <c r="E339" s="246"/>
      <c r="F339" s="247"/>
      <c r="G339" s="252"/>
      <c r="H339" s="247"/>
      <c r="I339" s="248" t="s">
        <v>741</v>
      </c>
      <c r="J339" s="249"/>
      <c r="K339" s="250"/>
      <c r="L339" s="250"/>
      <c r="M339" s="251">
        <v>3.19</v>
      </c>
      <c r="N339" s="252"/>
      <c r="O339" s="253"/>
      <c r="P339" s="249"/>
      <c r="Q339" s="249"/>
      <c r="R339" s="251"/>
      <c r="S339" s="251"/>
      <c r="T339" s="251"/>
      <c r="U339" s="251"/>
      <c r="V339" s="253"/>
      <c r="W339" s="253"/>
      <c r="X339" s="253"/>
      <c r="Y339" s="252"/>
      <c r="Z339" s="6"/>
      <c r="AA339" s="9"/>
    </row>
    <row r="340" spans="1:28" ht="13.5" outlineLevel="7" x14ac:dyDescent="0.3">
      <c r="A340" s="245"/>
      <c r="B340" s="246"/>
      <c r="C340" s="246"/>
      <c r="D340" s="246"/>
      <c r="E340" s="246"/>
      <c r="F340" s="247"/>
      <c r="G340" s="252"/>
      <c r="H340" s="247"/>
      <c r="I340" s="248" t="s">
        <v>742</v>
      </c>
      <c r="J340" s="249"/>
      <c r="K340" s="250"/>
      <c r="L340" s="250"/>
      <c r="M340" s="251">
        <v>3.19</v>
      </c>
      <c r="N340" s="252"/>
      <c r="O340" s="253"/>
      <c r="P340" s="249"/>
      <c r="Q340" s="249"/>
      <c r="R340" s="251"/>
      <c r="S340" s="251"/>
      <c r="T340" s="251"/>
      <c r="U340" s="251"/>
      <c r="V340" s="253"/>
      <c r="W340" s="253"/>
      <c r="X340" s="253"/>
      <c r="Y340" s="252"/>
      <c r="Z340" s="6"/>
      <c r="AA340" s="9"/>
    </row>
    <row r="341" spans="1:28" ht="13.5" outlineLevel="7" x14ac:dyDescent="0.3">
      <c r="A341" s="245"/>
      <c r="B341" s="246"/>
      <c r="C341" s="246"/>
      <c r="D341" s="246"/>
      <c r="E341" s="246"/>
      <c r="F341" s="247"/>
      <c r="G341" s="252"/>
      <c r="H341" s="247"/>
      <c r="I341" s="248" t="s">
        <v>743</v>
      </c>
      <c r="J341" s="249"/>
      <c r="K341" s="250"/>
      <c r="L341" s="250"/>
      <c r="M341" s="251">
        <v>2.44</v>
      </c>
      <c r="N341" s="252"/>
      <c r="O341" s="253"/>
      <c r="P341" s="249"/>
      <c r="Q341" s="249"/>
      <c r="R341" s="251"/>
      <c r="S341" s="251"/>
      <c r="T341" s="251"/>
      <c r="U341" s="251"/>
      <c r="V341" s="253"/>
      <c r="W341" s="253"/>
      <c r="X341" s="253"/>
      <c r="Y341" s="252"/>
      <c r="Z341" s="6"/>
      <c r="AA341" s="9"/>
    </row>
    <row r="342" spans="1:28" ht="13.5" outlineLevel="7" x14ac:dyDescent="0.3">
      <c r="A342" s="245"/>
      <c r="B342" s="246"/>
      <c r="C342" s="246"/>
      <c r="D342" s="246"/>
      <c r="E342" s="246"/>
      <c r="F342" s="247"/>
      <c r="G342" s="252"/>
      <c r="H342" s="247"/>
      <c r="I342" s="248" t="s">
        <v>744</v>
      </c>
      <c r="J342" s="249"/>
      <c r="K342" s="250"/>
      <c r="L342" s="250"/>
      <c r="M342" s="251">
        <v>22.4</v>
      </c>
      <c r="N342" s="252"/>
      <c r="O342" s="253"/>
      <c r="P342" s="249"/>
      <c r="Q342" s="249"/>
      <c r="R342" s="251"/>
      <c r="S342" s="251"/>
      <c r="T342" s="251"/>
      <c r="U342" s="251"/>
      <c r="V342" s="253"/>
      <c r="W342" s="253"/>
      <c r="X342" s="253"/>
      <c r="Y342" s="252"/>
      <c r="Z342" s="6"/>
      <c r="AA342" s="9"/>
    </row>
    <row r="343" spans="1:28" ht="13.5" outlineLevel="7" x14ac:dyDescent="0.3">
      <c r="A343" s="245"/>
      <c r="B343" s="246"/>
      <c r="C343" s="246"/>
      <c r="D343" s="246"/>
      <c r="E343" s="246"/>
      <c r="F343" s="247"/>
      <c r="G343" s="252"/>
      <c r="H343" s="247"/>
      <c r="I343" s="248" t="s">
        <v>745</v>
      </c>
      <c r="J343" s="249"/>
      <c r="K343" s="250"/>
      <c r="L343" s="250"/>
      <c r="M343" s="251">
        <v>2.88</v>
      </c>
      <c r="N343" s="252"/>
      <c r="O343" s="253"/>
      <c r="P343" s="249"/>
      <c r="Q343" s="249"/>
      <c r="R343" s="251"/>
      <c r="S343" s="251"/>
      <c r="T343" s="251"/>
      <c r="U343" s="251"/>
      <c r="V343" s="253"/>
      <c r="W343" s="253"/>
      <c r="X343" s="253"/>
      <c r="Y343" s="252"/>
      <c r="Z343" s="6"/>
      <c r="AA343" s="9"/>
    </row>
    <row r="344" spans="1:28" ht="13.5" outlineLevel="7" x14ac:dyDescent="0.3">
      <c r="A344" s="245"/>
      <c r="B344" s="246"/>
      <c r="C344" s="246"/>
      <c r="D344" s="246"/>
      <c r="E344" s="246"/>
      <c r="F344" s="247"/>
      <c r="G344" s="252"/>
      <c r="H344" s="247"/>
      <c r="I344" s="248" t="s">
        <v>746</v>
      </c>
      <c r="J344" s="249"/>
      <c r="K344" s="250"/>
      <c r="L344" s="250"/>
      <c r="M344" s="251">
        <v>2.88</v>
      </c>
      <c r="N344" s="252"/>
      <c r="O344" s="253"/>
      <c r="P344" s="249"/>
      <c r="Q344" s="249"/>
      <c r="R344" s="251"/>
      <c r="S344" s="251"/>
      <c r="T344" s="251"/>
      <c r="U344" s="251"/>
      <c r="V344" s="253"/>
      <c r="W344" s="253"/>
      <c r="X344" s="253"/>
      <c r="Y344" s="252"/>
      <c r="Z344" s="6"/>
      <c r="AA344" s="9"/>
    </row>
    <row r="345" spans="1:28" ht="13.5" outlineLevel="7" x14ac:dyDescent="0.3">
      <c r="A345" s="245"/>
      <c r="B345" s="246"/>
      <c r="C345" s="246"/>
      <c r="D345" s="246"/>
      <c r="E345" s="246"/>
      <c r="F345" s="247"/>
      <c r="G345" s="252"/>
      <c r="H345" s="247"/>
      <c r="I345" s="248" t="s">
        <v>747</v>
      </c>
      <c r="J345" s="249"/>
      <c r="K345" s="250"/>
      <c r="L345" s="250"/>
      <c r="M345" s="251">
        <v>39.31</v>
      </c>
      <c r="N345" s="252"/>
      <c r="O345" s="253"/>
      <c r="P345" s="249"/>
      <c r="Q345" s="249"/>
      <c r="R345" s="251"/>
      <c r="S345" s="251"/>
      <c r="T345" s="251"/>
      <c r="U345" s="251"/>
      <c r="V345" s="253"/>
      <c r="W345" s="253"/>
      <c r="X345" s="253"/>
      <c r="Y345" s="252"/>
      <c r="Z345" s="6"/>
      <c r="AA345" s="9"/>
    </row>
    <row r="346" spans="1:28" ht="7.5" customHeight="1" outlineLevel="7" x14ac:dyDescent="0.15">
      <c r="A346" s="9"/>
      <c r="B346" s="197"/>
      <c r="C346" s="196"/>
      <c r="D346" s="196"/>
      <c r="E346" s="196"/>
      <c r="F346" s="12"/>
      <c r="G346" s="12"/>
      <c r="H346" s="12"/>
      <c r="I346" s="204"/>
      <c r="J346" s="205"/>
      <c r="K346" s="206"/>
      <c r="L346" s="206"/>
      <c r="M346" s="207"/>
      <c r="N346" s="10"/>
      <c r="O346" s="153"/>
      <c r="P346" s="205"/>
      <c r="Q346" s="205"/>
      <c r="R346" s="159"/>
      <c r="S346" s="159"/>
      <c r="T346" s="159"/>
      <c r="U346" s="159"/>
      <c r="V346" s="153"/>
      <c r="W346" s="153"/>
      <c r="X346" s="153"/>
      <c r="Y346" s="10"/>
      <c r="Z346" s="6"/>
      <c r="AA346" s="9"/>
    </row>
    <row r="347" spans="1:28" outlineLevel="6" x14ac:dyDescent="0.15">
      <c r="B347" s="6"/>
      <c r="C347" s="6"/>
      <c r="D347" s="6"/>
      <c r="E347" s="6"/>
      <c r="F347" s="6"/>
      <c r="G347" s="6"/>
      <c r="H347" s="6"/>
      <c r="I347" s="6"/>
      <c r="J347" s="6"/>
      <c r="K347" s="6"/>
      <c r="L347" s="6"/>
      <c r="M347" s="6"/>
      <c r="N347" s="9"/>
      <c r="O347" s="9"/>
      <c r="P347" s="6"/>
      <c r="Q347" s="6"/>
      <c r="R347" s="6"/>
      <c r="S347" s="6"/>
      <c r="T347" s="6"/>
      <c r="U347" s="6"/>
      <c r="V347" s="6"/>
      <c r="W347" s="9"/>
      <c r="X347" s="9"/>
      <c r="Y347" s="9"/>
    </row>
    <row r="348" spans="1:28" ht="13.5" outlineLevel="4" x14ac:dyDescent="0.25">
      <c r="A348" s="184" t="s">
        <v>273</v>
      </c>
      <c r="B348" s="233">
        <v>5</v>
      </c>
      <c r="C348" s="234"/>
      <c r="D348" s="234"/>
      <c r="E348" s="234"/>
      <c r="F348" s="188"/>
      <c r="G348" s="188"/>
      <c r="H348" s="188"/>
      <c r="I348" s="235" t="s">
        <v>274</v>
      </c>
      <c r="J348" s="236"/>
      <c r="K348" s="237"/>
      <c r="L348" s="237"/>
      <c r="M348" s="237"/>
      <c r="N348" s="188"/>
      <c r="O348" s="186">
        <f>SUBTOTAL(9,O349:O383)</f>
        <v>0</v>
      </c>
      <c r="P348" s="236" t="s">
        <v>448</v>
      </c>
      <c r="Q348" s="236"/>
      <c r="R348" s="237"/>
      <c r="S348" s="187">
        <f>SUBTOTAL(9,S349:S383)</f>
        <v>0</v>
      </c>
      <c r="T348" s="237"/>
      <c r="U348" s="187">
        <f>SUBTOTAL(9,U349:U383)</f>
        <v>1.9260599999999999</v>
      </c>
      <c r="V348" s="238"/>
      <c r="W348" s="186">
        <f>SUBTOTAL(9,W349:W383)</f>
        <v>0</v>
      </c>
      <c r="X348" s="186">
        <f>SUBTOTAL(9,X349:X383)</f>
        <v>0</v>
      </c>
      <c r="Y348" s="184"/>
      <c r="Z348" s="6"/>
      <c r="AA348" s="9"/>
      <c r="AB348" s="9"/>
    </row>
    <row r="349" spans="1:28" ht="13.5" outlineLevel="5" x14ac:dyDescent="0.25">
      <c r="A349" s="189" t="s">
        <v>275</v>
      </c>
      <c r="B349" s="239">
        <v>6</v>
      </c>
      <c r="C349" s="240"/>
      <c r="D349" s="240"/>
      <c r="E349" s="240"/>
      <c r="F349" s="193"/>
      <c r="G349" s="193"/>
      <c r="H349" s="193"/>
      <c r="I349" s="241" t="s">
        <v>276</v>
      </c>
      <c r="J349" s="242"/>
      <c r="K349" s="243"/>
      <c r="L349" s="243"/>
      <c r="M349" s="243"/>
      <c r="N349" s="193"/>
      <c r="O349" s="191">
        <f>SUBTOTAL(9,O350:O383)</f>
        <v>0</v>
      </c>
      <c r="P349" s="242" t="s">
        <v>449</v>
      </c>
      <c r="Q349" s="242"/>
      <c r="R349" s="243"/>
      <c r="S349" s="192">
        <f>SUBTOTAL(9,S350:S383)</f>
        <v>0</v>
      </c>
      <c r="T349" s="243"/>
      <c r="U349" s="192">
        <f>SUBTOTAL(9,U350:U383)</f>
        <v>1.9260599999999999</v>
      </c>
      <c r="V349" s="244"/>
      <c r="W349" s="191">
        <f>SUBTOTAL(9,W350:W383)</f>
        <v>0</v>
      </c>
      <c r="X349" s="191">
        <f>SUBTOTAL(9,X350:X383)</f>
        <v>0</v>
      </c>
      <c r="Y349" s="189"/>
      <c r="Z349" s="6"/>
      <c r="AA349" s="9"/>
      <c r="AB349" s="9"/>
    </row>
    <row r="350" spans="1:28" ht="28.5" outlineLevel="6" x14ac:dyDescent="0.15">
      <c r="B350" s="197"/>
      <c r="C350" s="198"/>
      <c r="D350" s="114" t="s">
        <v>748</v>
      </c>
      <c r="E350" s="114"/>
      <c r="F350" s="115"/>
      <c r="G350" s="115" t="s">
        <v>749</v>
      </c>
      <c r="H350" s="115"/>
      <c r="I350" s="116" t="s">
        <v>750</v>
      </c>
      <c r="J350" s="117" t="s">
        <v>453</v>
      </c>
      <c r="K350" s="118">
        <v>642.02</v>
      </c>
      <c r="L350" s="118">
        <v>0</v>
      </c>
      <c r="M350" s="118">
        <v>642.02</v>
      </c>
      <c r="N350" s="295"/>
      <c r="O350" s="119">
        <f>M350*N350</f>
        <v>0</v>
      </c>
      <c r="P350" s="117" t="s">
        <v>454</v>
      </c>
      <c r="Q350" s="117" t="s">
        <v>1814</v>
      </c>
      <c r="R350" s="118"/>
      <c r="S350" s="118">
        <f>M350*R350</f>
        <v>0</v>
      </c>
      <c r="T350" s="118">
        <v>3.0000000000000001E-3</v>
      </c>
      <c r="U350" s="118">
        <f>M350*T350</f>
        <v>1.9260599999999999</v>
      </c>
      <c r="V350" s="119">
        <v>21</v>
      </c>
      <c r="W350" s="119">
        <f>O350*(V350/100)</f>
        <v>0</v>
      </c>
      <c r="X350" s="119">
        <f>O350+W350</f>
        <v>0</v>
      </c>
      <c r="Y350" s="120">
        <v>7</v>
      </c>
      <c r="Z350" s="9"/>
      <c r="AA350" s="9"/>
      <c r="AB350" s="9"/>
    </row>
    <row r="351" spans="1:28" ht="4.5" customHeight="1" outlineLevel="6" x14ac:dyDescent="0.15">
      <c r="B351" s="197"/>
      <c r="C351" s="199"/>
      <c r="D351" s="199"/>
      <c r="E351" s="199"/>
      <c r="F351" s="10"/>
      <c r="G351" s="10"/>
      <c r="H351" s="10"/>
      <c r="I351" s="203"/>
      <c r="J351" s="205"/>
      <c r="K351" s="159"/>
      <c r="L351" s="159"/>
      <c r="M351" s="159"/>
      <c r="N351" s="113"/>
      <c r="O351" s="153"/>
      <c r="P351" s="205"/>
      <c r="Q351" s="205"/>
      <c r="R351" s="159"/>
      <c r="S351" s="159"/>
      <c r="T351" s="159"/>
      <c r="U351" s="159"/>
      <c r="V351" s="153"/>
      <c r="W351" s="153"/>
      <c r="X351" s="153"/>
      <c r="Y351" s="10"/>
      <c r="Z351" s="9"/>
      <c r="AA351" s="9"/>
      <c r="AB351" s="9"/>
    </row>
    <row r="352" spans="1:28" ht="13.5" outlineLevel="7" x14ac:dyDescent="0.3">
      <c r="A352" s="245"/>
      <c r="B352" s="246"/>
      <c r="C352" s="246"/>
      <c r="D352" s="246"/>
      <c r="E352" s="246"/>
      <c r="F352" s="247"/>
      <c r="G352" s="252" t="s">
        <v>18</v>
      </c>
      <c r="H352" s="247"/>
      <c r="I352" s="248" t="s">
        <v>455</v>
      </c>
      <c r="J352" s="249"/>
      <c r="K352" s="250"/>
      <c r="L352" s="250"/>
      <c r="M352" s="251">
        <v>0</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52"/>
      <c r="H353" s="247"/>
      <c r="I353" s="248" t="s">
        <v>751</v>
      </c>
      <c r="J353" s="249"/>
      <c r="K353" s="250"/>
      <c r="L353" s="250"/>
      <c r="M353" s="251">
        <v>5.07</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52"/>
      <c r="H354" s="247"/>
      <c r="I354" s="248" t="s">
        <v>752</v>
      </c>
      <c r="J354" s="249"/>
      <c r="K354" s="250"/>
      <c r="L354" s="250"/>
      <c r="M354" s="251">
        <v>19.59</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52"/>
      <c r="H355" s="247"/>
      <c r="I355" s="248" t="s">
        <v>753</v>
      </c>
      <c r="J355" s="249"/>
      <c r="K355" s="250"/>
      <c r="L355" s="250"/>
      <c r="M355" s="251">
        <v>17.28</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52"/>
      <c r="H356" s="247"/>
      <c r="I356" s="248" t="s">
        <v>754</v>
      </c>
      <c r="J356" s="249"/>
      <c r="K356" s="250"/>
      <c r="L356" s="250"/>
      <c r="M356" s="251">
        <v>4.2699999999999996</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52"/>
      <c r="H357" s="247"/>
      <c r="I357" s="248" t="s">
        <v>755</v>
      </c>
      <c r="J357" s="249"/>
      <c r="K357" s="250"/>
      <c r="L357" s="250"/>
      <c r="M357" s="251">
        <v>26.22</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52"/>
      <c r="H358" s="247"/>
      <c r="I358" s="248" t="s">
        <v>756</v>
      </c>
      <c r="J358" s="249"/>
      <c r="K358" s="250"/>
      <c r="L358" s="250"/>
      <c r="M358" s="251">
        <v>21.34</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52"/>
      <c r="H359" s="247"/>
      <c r="I359" s="248" t="s">
        <v>757</v>
      </c>
      <c r="J359" s="249"/>
      <c r="K359" s="250"/>
      <c r="L359" s="250"/>
      <c r="M359" s="251">
        <v>21.52</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52"/>
      <c r="H360" s="247"/>
      <c r="I360" s="248" t="s">
        <v>758</v>
      </c>
      <c r="J360" s="249"/>
      <c r="K360" s="250"/>
      <c r="L360" s="250"/>
      <c r="M360" s="251">
        <v>21.52</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52"/>
      <c r="H361" s="247"/>
      <c r="I361" s="248" t="s">
        <v>759</v>
      </c>
      <c r="J361" s="249"/>
      <c r="K361" s="250"/>
      <c r="L361" s="250"/>
      <c r="M361" s="251">
        <v>130.88999999999999</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52"/>
      <c r="H362" s="247"/>
      <c r="I362" s="248" t="s">
        <v>760</v>
      </c>
      <c r="J362" s="249"/>
      <c r="K362" s="250"/>
      <c r="L362" s="250"/>
      <c r="M362" s="251">
        <v>16.28</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52"/>
      <c r="H363" s="247"/>
      <c r="I363" s="248" t="s">
        <v>761</v>
      </c>
      <c r="J363" s="249"/>
      <c r="K363" s="250"/>
      <c r="L363" s="250"/>
      <c r="M363" s="251">
        <v>26.78</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52"/>
      <c r="H364" s="247"/>
      <c r="I364" s="248" t="s">
        <v>762</v>
      </c>
      <c r="J364" s="249"/>
      <c r="K364" s="250"/>
      <c r="L364" s="250"/>
      <c r="M364" s="251">
        <v>17.43</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52"/>
      <c r="H365" s="247"/>
      <c r="I365" s="248" t="s">
        <v>763</v>
      </c>
      <c r="J365" s="249"/>
      <c r="K365" s="250"/>
      <c r="L365" s="250"/>
      <c r="M365" s="251">
        <v>4.5</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52"/>
      <c r="H366" s="247"/>
      <c r="I366" s="248" t="s">
        <v>764</v>
      </c>
      <c r="J366" s="249"/>
      <c r="K366" s="250"/>
      <c r="L366" s="250"/>
      <c r="M366" s="251">
        <v>2.9</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52"/>
      <c r="H367" s="247"/>
      <c r="I367" s="248" t="s">
        <v>765</v>
      </c>
      <c r="J367" s="249"/>
      <c r="K367" s="250"/>
      <c r="L367" s="250"/>
      <c r="M367" s="251">
        <v>3.4</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52"/>
      <c r="H368" s="247"/>
      <c r="I368" s="248" t="s">
        <v>766</v>
      </c>
      <c r="J368" s="249"/>
      <c r="K368" s="250"/>
      <c r="L368" s="250"/>
      <c r="M368" s="251">
        <v>3.39</v>
      </c>
      <c r="N368" s="252"/>
      <c r="O368" s="253"/>
      <c r="P368" s="249"/>
      <c r="Q368" s="249"/>
      <c r="R368" s="251"/>
      <c r="S368" s="251"/>
      <c r="T368" s="251"/>
      <c r="U368" s="251"/>
      <c r="V368" s="253"/>
      <c r="W368" s="253"/>
      <c r="X368" s="253"/>
      <c r="Y368" s="252"/>
      <c r="Z368" s="6"/>
      <c r="AA368" s="9"/>
    </row>
    <row r="369" spans="1:28" ht="13.5" outlineLevel="7" x14ac:dyDescent="0.3">
      <c r="A369" s="245"/>
      <c r="B369" s="246"/>
      <c r="C369" s="246"/>
      <c r="D369" s="246"/>
      <c r="E369" s="246"/>
      <c r="F369" s="247"/>
      <c r="G369" s="252"/>
      <c r="H369" s="247"/>
      <c r="I369" s="248" t="s">
        <v>767</v>
      </c>
      <c r="J369" s="249"/>
      <c r="K369" s="250"/>
      <c r="L369" s="250"/>
      <c r="M369" s="251">
        <v>3.13</v>
      </c>
      <c r="N369" s="252"/>
      <c r="O369" s="253"/>
      <c r="P369" s="249"/>
      <c r="Q369" s="249"/>
      <c r="R369" s="251"/>
      <c r="S369" s="251"/>
      <c r="T369" s="251"/>
      <c r="U369" s="251"/>
      <c r="V369" s="253"/>
      <c r="W369" s="253"/>
      <c r="X369" s="253"/>
      <c r="Y369" s="252"/>
      <c r="Z369" s="6"/>
      <c r="AA369" s="9"/>
    </row>
    <row r="370" spans="1:28" ht="13.5" outlineLevel="7" x14ac:dyDescent="0.3">
      <c r="A370" s="245"/>
      <c r="B370" s="246"/>
      <c r="C370" s="246"/>
      <c r="D370" s="246"/>
      <c r="E370" s="246"/>
      <c r="F370" s="247"/>
      <c r="G370" s="252"/>
      <c r="H370" s="247"/>
      <c r="I370" s="248" t="s">
        <v>768</v>
      </c>
      <c r="J370" s="249"/>
      <c r="K370" s="250"/>
      <c r="L370" s="250"/>
      <c r="M370" s="251">
        <v>10.57</v>
      </c>
      <c r="N370" s="252"/>
      <c r="O370" s="253"/>
      <c r="P370" s="249"/>
      <c r="Q370" s="249"/>
      <c r="R370" s="251"/>
      <c r="S370" s="251"/>
      <c r="T370" s="251"/>
      <c r="U370" s="251"/>
      <c r="V370" s="253"/>
      <c r="W370" s="253"/>
      <c r="X370" s="253"/>
      <c r="Y370" s="252"/>
      <c r="Z370" s="6"/>
      <c r="AA370" s="9"/>
    </row>
    <row r="371" spans="1:28" ht="13.5" outlineLevel="7" x14ac:dyDescent="0.3">
      <c r="A371" s="245"/>
      <c r="B371" s="246"/>
      <c r="C371" s="246"/>
      <c r="D371" s="246"/>
      <c r="E371" s="246"/>
      <c r="F371" s="247"/>
      <c r="G371" s="252"/>
      <c r="H371" s="247"/>
      <c r="I371" s="248" t="s">
        <v>769</v>
      </c>
      <c r="J371" s="249"/>
      <c r="K371" s="250"/>
      <c r="L371" s="250"/>
      <c r="M371" s="251">
        <v>96.16</v>
      </c>
      <c r="N371" s="252"/>
      <c r="O371" s="253"/>
      <c r="P371" s="249"/>
      <c r="Q371" s="249"/>
      <c r="R371" s="251"/>
      <c r="S371" s="251"/>
      <c r="T371" s="251"/>
      <c r="U371" s="251"/>
      <c r="V371" s="253"/>
      <c r="W371" s="253"/>
      <c r="X371" s="253"/>
      <c r="Y371" s="252"/>
      <c r="Z371" s="6"/>
      <c r="AA371" s="9"/>
    </row>
    <row r="372" spans="1:28" ht="13.5" outlineLevel="7" x14ac:dyDescent="0.3">
      <c r="A372" s="245"/>
      <c r="B372" s="246"/>
      <c r="C372" s="246"/>
      <c r="D372" s="246"/>
      <c r="E372" s="246"/>
      <c r="F372" s="247"/>
      <c r="G372" s="252"/>
      <c r="H372" s="247"/>
      <c r="I372" s="248" t="s">
        <v>770</v>
      </c>
      <c r="J372" s="249"/>
      <c r="K372" s="250"/>
      <c r="L372" s="250"/>
      <c r="M372" s="251">
        <v>31.19</v>
      </c>
      <c r="N372" s="252"/>
      <c r="O372" s="253"/>
      <c r="P372" s="249"/>
      <c r="Q372" s="249"/>
      <c r="R372" s="251"/>
      <c r="S372" s="251"/>
      <c r="T372" s="251"/>
      <c r="U372" s="251"/>
      <c r="V372" s="253"/>
      <c r="W372" s="253"/>
      <c r="X372" s="253"/>
      <c r="Y372" s="252"/>
      <c r="Z372" s="6"/>
      <c r="AA372" s="9"/>
    </row>
    <row r="373" spans="1:28" ht="13.5" outlineLevel="7" x14ac:dyDescent="0.3">
      <c r="A373" s="245"/>
      <c r="B373" s="246"/>
      <c r="C373" s="246"/>
      <c r="D373" s="246"/>
      <c r="E373" s="246"/>
      <c r="F373" s="247"/>
      <c r="G373" s="252"/>
      <c r="H373" s="247"/>
      <c r="I373" s="248" t="s">
        <v>771</v>
      </c>
      <c r="J373" s="249"/>
      <c r="K373" s="250"/>
      <c r="L373" s="250"/>
      <c r="M373" s="251">
        <v>8.35</v>
      </c>
      <c r="N373" s="252"/>
      <c r="O373" s="253"/>
      <c r="P373" s="249"/>
      <c r="Q373" s="249"/>
      <c r="R373" s="251"/>
      <c r="S373" s="251"/>
      <c r="T373" s="251"/>
      <c r="U373" s="251"/>
      <c r="V373" s="253"/>
      <c r="W373" s="253"/>
      <c r="X373" s="253"/>
      <c r="Y373" s="252"/>
      <c r="Z373" s="6"/>
      <c r="AA373" s="9"/>
    </row>
    <row r="374" spans="1:28" ht="13.5" outlineLevel="7" x14ac:dyDescent="0.3">
      <c r="A374" s="245"/>
      <c r="B374" s="246"/>
      <c r="C374" s="246"/>
      <c r="D374" s="246"/>
      <c r="E374" s="246"/>
      <c r="F374" s="247"/>
      <c r="G374" s="252"/>
      <c r="H374" s="247"/>
      <c r="I374" s="248" t="s">
        <v>772</v>
      </c>
      <c r="J374" s="249"/>
      <c r="K374" s="250"/>
      <c r="L374" s="250"/>
      <c r="M374" s="251">
        <v>22.95</v>
      </c>
      <c r="N374" s="252"/>
      <c r="O374" s="253"/>
      <c r="P374" s="249"/>
      <c r="Q374" s="249"/>
      <c r="R374" s="251"/>
      <c r="S374" s="251"/>
      <c r="T374" s="251"/>
      <c r="U374" s="251"/>
      <c r="V374" s="253"/>
      <c r="W374" s="253"/>
      <c r="X374" s="253"/>
      <c r="Y374" s="252"/>
      <c r="Z374" s="6"/>
      <c r="AA374" s="9"/>
    </row>
    <row r="375" spans="1:28" ht="13.5" outlineLevel="7" x14ac:dyDescent="0.3">
      <c r="A375" s="245"/>
      <c r="B375" s="246"/>
      <c r="C375" s="246"/>
      <c r="D375" s="246"/>
      <c r="E375" s="246"/>
      <c r="F375" s="247"/>
      <c r="G375" s="252"/>
      <c r="H375" s="247"/>
      <c r="I375" s="248" t="s">
        <v>773</v>
      </c>
      <c r="J375" s="249"/>
      <c r="K375" s="250"/>
      <c r="L375" s="250"/>
      <c r="M375" s="251">
        <v>35.369999999999997</v>
      </c>
      <c r="N375" s="252"/>
      <c r="O375" s="253"/>
      <c r="P375" s="249"/>
      <c r="Q375" s="249"/>
      <c r="R375" s="251"/>
      <c r="S375" s="251"/>
      <c r="T375" s="251"/>
      <c r="U375" s="251"/>
      <c r="V375" s="253"/>
      <c r="W375" s="253"/>
      <c r="X375" s="253"/>
      <c r="Y375" s="252"/>
      <c r="Z375" s="6"/>
      <c r="AA375" s="9"/>
    </row>
    <row r="376" spans="1:28" ht="13.5" outlineLevel="7" x14ac:dyDescent="0.3">
      <c r="A376" s="245"/>
      <c r="B376" s="246"/>
      <c r="C376" s="246"/>
      <c r="D376" s="246"/>
      <c r="E376" s="246"/>
      <c r="F376" s="247"/>
      <c r="G376" s="252"/>
      <c r="H376" s="247"/>
      <c r="I376" s="248" t="s">
        <v>774</v>
      </c>
      <c r="J376" s="249"/>
      <c r="K376" s="250"/>
      <c r="L376" s="250"/>
      <c r="M376" s="251">
        <v>24.72</v>
      </c>
      <c r="N376" s="252"/>
      <c r="O376" s="253"/>
      <c r="P376" s="249"/>
      <c r="Q376" s="249"/>
      <c r="R376" s="251"/>
      <c r="S376" s="251"/>
      <c r="T376" s="251"/>
      <c r="U376" s="251"/>
      <c r="V376" s="253"/>
      <c r="W376" s="253"/>
      <c r="X376" s="253"/>
      <c r="Y376" s="252"/>
      <c r="Z376" s="6"/>
      <c r="AA376" s="9"/>
    </row>
    <row r="377" spans="1:28" ht="13.5" outlineLevel="7" x14ac:dyDescent="0.3">
      <c r="A377" s="245"/>
      <c r="B377" s="246"/>
      <c r="C377" s="246"/>
      <c r="D377" s="246"/>
      <c r="E377" s="246"/>
      <c r="F377" s="247"/>
      <c r="G377" s="252"/>
      <c r="H377" s="247"/>
      <c r="I377" s="248" t="s">
        <v>775</v>
      </c>
      <c r="J377" s="249"/>
      <c r="K377" s="250"/>
      <c r="L377" s="250"/>
      <c r="M377" s="251">
        <v>24.72</v>
      </c>
      <c r="N377" s="252"/>
      <c r="O377" s="253"/>
      <c r="P377" s="249"/>
      <c r="Q377" s="249"/>
      <c r="R377" s="251"/>
      <c r="S377" s="251"/>
      <c r="T377" s="251"/>
      <c r="U377" s="251"/>
      <c r="V377" s="253"/>
      <c r="W377" s="253"/>
      <c r="X377" s="253"/>
      <c r="Y377" s="252"/>
      <c r="Z377" s="6"/>
      <c r="AA377" s="9"/>
    </row>
    <row r="378" spans="1:28" ht="13.5" outlineLevel="7" x14ac:dyDescent="0.3">
      <c r="A378" s="245"/>
      <c r="B378" s="246"/>
      <c r="C378" s="246"/>
      <c r="D378" s="246"/>
      <c r="E378" s="246"/>
      <c r="F378" s="247"/>
      <c r="G378" s="252"/>
      <c r="H378" s="247"/>
      <c r="I378" s="248" t="s">
        <v>776</v>
      </c>
      <c r="J378" s="249"/>
      <c r="K378" s="250"/>
      <c r="L378" s="250"/>
      <c r="M378" s="251">
        <v>3.31</v>
      </c>
      <c r="N378" s="252"/>
      <c r="O378" s="253"/>
      <c r="P378" s="249"/>
      <c r="Q378" s="249"/>
      <c r="R378" s="251"/>
      <c r="S378" s="251"/>
      <c r="T378" s="251"/>
      <c r="U378" s="251"/>
      <c r="V378" s="253"/>
      <c r="W378" s="253"/>
      <c r="X378" s="253"/>
      <c r="Y378" s="252"/>
      <c r="Z378" s="6"/>
      <c r="AA378" s="9"/>
    </row>
    <row r="379" spans="1:28" ht="13.5" outlineLevel="7" x14ac:dyDescent="0.3">
      <c r="A379" s="245"/>
      <c r="B379" s="246"/>
      <c r="C379" s="246"/>
      <c r="D379" s="246"/>
      <c r="E379" s="246"/>
      <c r="F379" s="247"/>
      <c r="G379" s="252"/>
      <c r="H379" s="247"/>
      <c r="I379" s="248" t="s">
        <v>777</v>
      </c>
      <c r="J379" s="249"/>
      <c r="K379" s="250"/>
      <c r="L379" s="250"/>
      <c r="M379" s="251">
        <v>4.01</v>
      </c>
      <c r="N379" s="252"/>
      <c r="O379" s="253"/>
      <c r="P379" s="249"/>
      <c r="Q379" s="249"/>
      <c r="R379" s="251"/>
      <c r="S379" s="251"/>
      <c r="T379" s="251"/>
      <c r="U379" s="251"/>
      <c r="V379" s="253"/>
      <c r="W379" s="253"/>
      <c r="X379" s="253"/>
      <c r="Y379" s="252"/>
      <c r="Z379" s="6"/>
      <c r="AA379" s="9"/>
    </row>
    <row r="380" spans="1:28" ht="13.5" outlineLevel="7" x14ac:dyDescent="0.3">
      <c r="A380" s="245"/>
      <c r="B380" s="246"/>
      <c r="C380" s="246"/>
      <c r="D380" s="246"/>
      <c r="E380" s="246"/>
      <c r="F380" s="247"/>
      <c r="G380" s="252"/>
      <c r="H380" s="247"/>
      <c r="I380" s="248" t="s">
        <v>778</v>
      </c>
      <c r="J380" s="249"/>
      <c r="K380" s="250"/>
      <c r="L380" s="250"/>
      <c r="M380" s="251">
        <v>23.58</v>
      </c>
      <c r="N380" s="252"/>
      <c r="O380" s="253"/>
      <c r="P380" s="249"/>
      <c r="Q380" s="249"/>
      <c r="R380" s="251"/>
      <c r="S380" s="251"/>
      <c r="T380" s="251"/>
      <c r="U380" s="251"/>
      <c r="V380" s="253"/>
      <c r="W380" s="253"/>
      <c r="X380" s="253"/>
      <c r="Y380" s="252"/>
      <c r="Z380" s="6"/>
      <c r="AA380" s="9"/>
    </row>
    <row r="381" spans="1:28" ht="13.5" outlineLevel="7" x14ac:dyDescent="0.3">
      <c r="A381" s="245"/>
      <c r="B381" s="246"/>
      <c r="C381" s="246"/>
      <c r="D381" s="246"/>
      <c r="E381" s="246"/>
      <c r="F381" s="247"/>
      <c r="G381" s="252"/>
      <c r="H381" s="247"/>
      <c r="I381" s="248" t="s">
        <v>779</v>
      </c>
      <c r="J381" s="249"/>
      <c r="K381" s="250"/>
      <c r="L381" s="250"/>
      <c r="M381" s="251">
        <v>11.58</v>
      </c>
      <c r="N381" s="252"/>
      <c r="O381" s="253"/>
      <c r="P381" s="249"/>
      <c r="Q381" s="249"/>
      <c r="R381" s="251"/>
      <c r="S381" s="251"/>
      <c r="T381" s="251"/>
      <c r="U381" s="251"/>
      <c r="V381" s="253"/>
      <c r="W381" s="253"/>
      <c r="X381" s="253"/>
      <c r="Y381" s="252"/>
      <c r="Z381" s="6"/>
      <c r="AA381" s="9"/>
    </row>
    <row r="382" spans="1:28" ht="7.5" customHeight="1" outlineLevel="7" x14ac:dyDescent="0.15">
      <c r="A382" s="9"/>
      <c r="B382" s="197"/>
      <c r="C382" s="196"/>
      <c r="D382" s="196"/>
      <c r="E382" s="196"/>
      <c r="F382" s="12"/>
      <c r="G382" s="12"/>
      <c r="H382" s="12"/>
      <c r="I382" s="204"/>
      <c r="J382" s="205"/>
      <c r="K382" s="206"/>
      <c r="L382" s="206"/>
      <c r="M382" s="207"/>
      <c r="N382" s="10"/>
      <c r="O382" s="153"/>
      <c r="P382" s="205"/>
      <c r="Q382" s="205"/>
      <c r="R382" s="159"/>
      <c r="S382" s="159"/>
      <c r="T382" s="159"/>
      <c r="U382" s="159"/>
      <c r="V382" s="153"/>
      <c r="W382" s="153"/>
      <c r="X382" s="153"/>
      <c r="Y382" s="10"/>
      <c r="Z382" s="6"/>
      <c r="AA382" s="9"/>
    </row>
    <row r="383" spans="1:28" outlineLevel="6" x14ac:dyDescent="0.15">
      <c r="B383" s="6"/>
      <c r="C383" s="6"/>
      <c r="D383" s="6"/>
      <c r="E383" s="6"/>
      <c r="F383" s="6"/>
      <c r="G383" s="6"/>
      <c r="H383" s="6"/>
      <c r="I383" s="6"/>
      <c r="J383" s="6"/>
      <c r="K383" s="6"/>
      <c r="L383" s="6"/>
      <c r="M383" s="6"/>
      <c r="N383" s="9"/>
      <c r="O383" s="9"/>
      <c r="P383" s="6"/>
      <c r="Q383" s="6"/>
      <c r="R383" s="6"/>
      <c r="S383" s="6"/>
      <c r="T383" s="6"/>
      <c r="U383" s="6"/>
      <c r="V383" s="6"/>
      <c r="W383" s="9"/>
      <c r="X383" s="9"/>
      <c r="Y383" s="9"/>
    </row>
    <row r="384" spans="1:28" ht="13.5" outlineLevel="4" x14ac:dyDescent="0.25">
      <c r="A384" s="184" t="s">
        <v>277</v>
      </c>
      <c r="B384" s="233">
        <v>5</v>
      </c>
      <c r="C384" s="234"/>
      <c r="D384" s="234"/>
      <c r="E384" s="234"/>
      <c r="F384" s="188"/>
      <c r="G384" s="188"/>
      <c r="H384" s="188"/>
      <c r="I384" s="235" t="s">
        <v>278</v>
      </c>
      <c r="J384" s="236"/>
      <c r="K384" s="237"/>
      <c r="L384" s="237"/>
      <c r="M384" s="237"/>
      <c r="N384" s="188"/>
      <c r="O384" s="186">
        <f>SUBTOTAL(9,O385:O391)</f>
        <v>0</v>
      </c>
      <c r="P384" s="236" t="s">
        <v>448</v>
      </c>
      <c r="Q384" s="236"/>
      <c r="R384" s="237"/>
      <c r="S384" s="187">
        <f>SUBTOTAL(9,S385:S391)</f>
        <v>0</v>
      </c>
      <c r="T384" s="237"/>
      <c r="U384" s="187">
        <f>SUBTOTAL(9,U385:U391)</f>
        <v>13.44632</v>
      </c>
      <c r="V384" s="238"/>
      <c r="W384" s="186">
        <f>SUBTOTAL(9,W385:W391)</f>
        <v>0</v>
      </c>
      <c r="X384" s="186">
        <f>SUBTOTAL(9,X385:X391)</f>
        <v>0</v>
      </c>
      <c r="Y384" s="184"/>
      <c r="Z384" s="6"/>
      <c r="AA384" s="9"/>
      <c r="AB384" s="9"/>
    </row>
    <row r="385" spans="1:28" ht="13.5" outlineLevel="5" x14ac:dyDescent="0.25">
      <c r="A385" s="189" t="s">
        <v>279</v>
      </c>
      <c r="B385" s="239">
        <v>6</v>
      </c>
      <c r="C385" s="240"/>
      <c r="D385" s="240"/>
      <c r="E385" s="240"/>
      <c r="F385" s="193"/>
      <c r="G385" s="193"/>
      <c r="H385" s="193"/>
      <c r="I385" s="241" t="s">
        <v>280</v>
      </c>
      <c r="J385" s="242"/>
      <c r="K385" s="243"/>
      <c r="L385" s="243"/>
      <c r="M385" s="243"/>
      <c r="N385" s="193"/>
      <c r="O385" s="191">
        <f>SUBTOTAL(9,O386:O391)</f>
        <v>0</v>
      </c>
      <c r="P385" s="242" t="s">
        <v>449</v>
      </c>
      <c r="Q385" s="242"/>
      <c r="R385" s="243"/>
      <c r="S385" s="192">
        <f>SUBTOTAL(9,S386:S391)</f>
        <v>0</v>
      </c>
      <c r="T385" s="243"/>
      <c r="U385" s="192">
        <f>SUBTOTAL(9,U386:U391)</f>
        <v>13.44632</v>
      </c>
      <c r="V385" s="244"/>
      <c r="W385" s="191">
        <f>SUBTOTAL(9,W386:W391)</f>
        <v>0</v>
      </c>
      <c r="X385" s="191">
        <f>SUBTOTAL(9,X386:X391)</f>
        <v>0</v>
      </c>
      <c r="Y385" s="189"/>
      <c r="Z385" s="6"/>
      <c r="AA385" s="9"/>
      <c r="AB385" s="9"/>
    </row>
    <row r="386" spans="1:28" ht="14.25" outlineLevel="6" x14ac:dyDescent="0.15">
      <c r="B386" s="197"/>
      <c r="C386" s="198"/>
      <c r="D386" s="114" t="s">
        <v>780</v>
      </c>
      <c r="E386" s="114"/>
      <c r="F386" s="115"/>
      <c r="G386" s="115" t="s">
        <v>781</v>
      </c>
      <c r="H386" s="115"/>
      <c r="I386" s="116" t="s">
        <v>782</v>
      </c>
      <c r="J386" s="117" t="s">
        <v>453</v>
      </c>
      <c r="K386" s="118">
        <v>494.35</v>
      </c>
      <c r="L386" s="118">
        <v>0</v>
      </c>
      <c r="M386" s="118">
        <v>494.35</v>
      </c>
      <c r="N386" s="295"/>
      <c r="O386" s="119">
        <f>M386*N386</f>
        <v>0</v>
      </c>
      <c r="P386" s="117" t="s">
        <v>454</v>
      </c>
      <c r="Q386" s="117" t="s">
        <v>1811</v>
      </c>
      <c r="R386" s="118"/>
      <c r="S386" s="118">
        <f>M386*R386</f>
        <v>0</v>
      </c>
      <c r="T386" s="118">
        <v>2.7199999999999998E-2</v>
      </c>
      <c r="U386" s="118">
        <f>M386*T386</f>
        <v>13.44632</v>
      </c>
      <c r="V386" s="119">
        <v>21</v>
      </c>
      <c r="W386" s="119">
        <f>O386*(V386/100)</f>
        <v>0</v>
      </c>
      <c r="X386" s="119">
        <f>O386+W386</f>
        <v>0</v>
      </c>
      <c r="Y386" s="120">
        <v>6</v>
      </c>
      <c r="Z386" s="9"/>
      <c r="AA386" s="9"/>
      <c r="AB386" s="9"/>
    </row>
    <row r="387" spans="1:28" ht="4.5" customHeight="1" outlineLevel="6" x14ac:dyDescent="0.15">
      <c r="B387" s="197"/>
      <c r="C387" s="199"/>
      <c r="D387" s="199"/>
      <c r="E387" s="199"/>
      <c r="F387" s="10"/>
      <c r="G387" s="10"/>
      <c r="H387" s="10"/>
      <c r="I387" s="203"/>
      <c r="J387" s="205"/>
      <c r="K387" s="159"/>
      <c r="L387" s="159"/>
      <c r="M387" s="159"/>
      <c r="N387" s="113"/>
      <c r="O387" s="153"/>
      <c r="P387" s="205"/>
      <c r="Q387" s="205"/>
      <c r="R387" s="159"/>
      <c r="S387" s="159"/>
      <c r="T387" s="159"/>
      <c r="U387" s="159"/>
      <c r="V387" s="153"/>
      <c r="W387" s="153"/>
      <c r="X387" s="153"/>
      <c r="Y387" s="10"/>
      <c r="Z387" s="9"/>
      <c r="AA387" s="9"/>
      <c r="AB387" s="9"/>
    </row>
    <row r="388" spans="1:28" ht="13.5" outlineLevel="7" x14ac:dyDescent="0.3">
      <c r="A388" s="245"/>
      <c r="B388" s="246"/>
      <c r="C388" s="246"/>
      <c r="D388" s="246"/>
      <c r="E388" s="246"/>
      <c r="F388" s="247"/>
      <c r="G388" s="252" t="s">
        <v>18</v>
      </c>
      <c r="H388" s="247"/>
      <c r="I388" s="248" t="s">
        <v>455</v>
      </c>
      <c r="J388" s="249"/>
      <c r="K388" s="250"/>
      <c r="L388" s="250"/>
      <c r="M388" s="251">
        <v>0</v>
      </c>
      <c r="N388" s="252"/>
      <c r="O388" s="253"/>
      <c r="P388" s="249"/>
      <c r="Q388" s="249"/>
      <c r="R388" s="251"/>
      <c r="S388" s="251"/>
      <c r="T388" s="251"/>
      <c r="U388" s="251"/>
      <c r="V388" s="253"/>
      <c r="W388" s="253"/>
      <c r="X388" s="253"/>
      <c r="Y388" s="252"/>
      <c r="Z388" s="6"/>
      <c r="AA388" s="9"/>
    </row>
    <row r="389" spans="1:28" ht="13.5" outlineLevel="7" x14ac:dyDescent="0.3">
      <c r="A389" s="245"/>
      <c r="B389" s="246"/>
      <c r="C389" s="246"/>
      <c r="D389" s="246"/>
      <c r="E389" s="246"/>
      <c r="F389" s="247"/>
      <c r="G389" s="252"/>
      <c r="H389" s="247"/>
      <c r="I389" s="248" t="s">
        <v>783</v>
      </c>
      <c r="J389" s="249"/>
      <c r="K389" s="250"/>
      <c r="L389" s="250"/>
      <c r="M389" s="251">
        <v>494.35</v>
      </c>
      <c r="N389" s="252"/>
      <c r="O389" s="253"/>
      <c r="P389" s="249"/>
      <c r="Q389" s="249"/>
      <c r="R389" s="251"/>
      <c r="S389" s="251"/>
      <c r="T389" s="251"/>
      <c r="U389" s="251"/>
      <c r="V389" s="253"/>
      <c r="W389" s="253"/>
      <c r="X389" s="253"/>
      <c r="Y389" s="252"/>
      <c r="Z389" s="6"/>
      <c r="AA389" s="9"/>
    </row>
    <row r="390" spans="1:28" ht="7.5" customHeight="1" outlineLevel="7" x14ac:dyDescent="0.15">
      <c r="A390" s="9"/>
      <c r="B390" s="197"/>
      <c r="C390" s="196"/>
      <c r="D390" s="196"/>
      <c r="E390" s="196"/>
      <c r="F390" s="12"/>
      <c r="G390" s="12"/>
      <c r="H390" s="12"/>
      <c r="I390" s="204"/>
      <c r="J390" s="205"/>
      <c r="K390" s="206"/>
      <c r="L390" s="206"/>
      <c r="M390" s="207"/>
      <c r="N390" s="10"/>
      <c r="O390" s="153"/>
      <c r="P390" s="205"/>
      <c r="Q390" s="205"/>
      <c r="R390" s="159"/>
      <c r="S390" s="159"/>
      <c r="T390" s="159"/>
      <c r="U390" s="159"/>
      <c r="V390" s="153"/>
      <c r="W390" s="153"/>
      <c r="X390" s="153"/>
      <c r="Y390" s="10"/>
      <c r="Z390" s="6"/>
      <c r="AA390" s="9"/>
    </row>
    <row r="391" spans="1:28" outlineLevel="6" x14ac:dyDescent="0.15">
      <c r="B391" s="6"/>
      <c r="C391" s="6"/>
      <c r="D391" s="6"/>
      <c r="E391" s="6"/>
      <c r="F391" s="6"/>
      <c r="G391" s="6"/>
      <c r="H391" s="6"/>
      <c r="I391" s="6"/>
      <c r="J391" s="6"/>
      <c r="K391" s="6"/>
      <c r="L391" s="6"/>
      <c r="M391" s="6"/>
      <c r="N391" s="9"/>
      <c r="O391" s="9"/>
      <c r="P391" s="6"/>
      <c r="Q391" s="6"/>
      <c r="R391" s="6"/>
      <c r="S391" s="6"/>
      <c r="T391" s="6"/>
      <c r="U391" s="6"/>
      <c r="V391" s="6"/>
      <c r="W391" s="9"/>
      <c r="X391" s="9"/>
      <c r="Y391" s="9"/>
    </row>
    <row r="392" spans="1:28" ht="13.5" outlineLevel="3" x14ac:dyDescent="0.25">
      <c r="A392" s="179" t="s">
        <v>281</v>
      </c>
      <c r="B392" s="227">
        <v>4</v>
      </c>
      <c r="C392" s="228"/>
      <c r="D392" s="228"/>
      <c r="E392" s="228"/>
      <c r="F392" s="183"/>
      <c r="G392" s="183"/>
      <c r="H392" s="183"/>
      <c r="I392" s="229" t="s">
        <v>282</v>
      </c>
      <c r="J392" s="230"/>
      <c r="K392" s="231"/>
      <c r="L392" s="231"/>
      <c r="M392" s="231"/>
      <c r="N392" s="183"/>
      <c r="O392" s="181">
        <f>SUBTOTAL(9,O393:O1023)</f>
        <v>0</v>
      </c>
      <c r="P392" s="230" t="s">
        <v>447</v>
      </c>
      <c r="Q392" s="230"/>
      <c r="R392" s="231"/>
      <c r="S392" s="182">
        <f>SUBTOTAL(9,S393:S1023)</f>
        <v>117.7224557</v>
      </c>
      <c r="T392" s="231"/>
      <c r="U392" s="182">
        <f>SUBTOTAL(9,U393:U1023)</f>
        <v>0</v>
      </c>
      <c r="V392" s="232"/>
      <c r="W392" s="181">
        <f>SUBTOTAL(9,W393:W1023)</f>
        <v>0</v>
      </c>
      <c r="X392" s="181">
        <f>SUBTOTAL(9,X393:X1023)</f>
        <v>0</v>
      </c>
      <c r="Y392" s="179"/>
      <c r="Z392" s="6"/>
      <c r="AA392" s="9"/>
      <c r="AB392" s="9"/>
    </row>
    <row r="393" spans="1:28" ht="13.5" outlineLevel="4" x14ac:dyDescent="0.25">
      <c r="A393" s="184" t="s">
        <v>283</v>
      </c>
      <c r="B393" s="233">
        <v>5</v>
      </c>
      <c r="C393" s="234"/>
      <c r="D393" s="234"/>
      <c r="E393" s="234"/>
      <c r="F393" s="188"/>
      <c r="G393" s="188"/>
      <c r="H393" s="188"/>
      <c r="I393" s="235" t="s">
        <v>284</v>
      </c>
      <c r="J393" s="236"/>
      <c r="K393" s="237"/>
      <c r="L393" s="237"/>
      <c r="M393" s="237"/>
      <c r="N393" s="188"/>
      <c r="O393" s="186">
        <f>SUBTOTAL(9,O394:O407)</f>
        <v>0</v>
      </c>
      <c r="P393" s="236" t="s">
        <v>448</v>
      </c>
      <c r="Q393" s="236"/>
      <c r="R393" s="237"/>
      <c r="S393" s="187">
        <f>SUBTOTAL(9,S394:S407)</f>
        <v>40.854053200000003</v>
      </c>
      <c r="T393" s="237"/>
      <c r="U393" s="187">
        <f>SUBTOTAL(9,U394:U407)</f>
        <v>0</v>
      </c>
      <c r="V393" s="238"/>
      <c r="W393" s="186">
        <f>SUBTOTAL(9,W394:W407)</f>
        <v>0</v>
      </c>
      <c r="X393" s="186">
        <f>SUBTOTAL(9,X394:X407)</f>
        <v>0</v>
      </c>
      <c r="Y393" s="184"/>
      <c r="Z393" s="6"/>
      <c r="AA393" s="9"/>
      <c r="AB393" s="9"/>
    </row>
    <row r="394" spans="1:28" ht="13.5" outlineLevel="5" x14ac:dyDescent="0.25">
      <c r="A394" s="189" t="s">
        <v>285</v>
      </c>
      <c r="B394" s="239">
        <v>6</v>
      </c>
      <c r="C394" s="240"/>
      <c r="D394" s="240"/>
      <c r="E394" s="240"/>
      <c r="F394" s="193"/>
      <c r="G394" s="193"/>
      <c r="H394" s="193"/>
      <c r="I394" s="241" t="s">
        <v>286</v>
      </c>
      <c r="J394" s="242"/>
      <c r="K394" s="243"/>
      <c r="L394" s="243"/>
      <c r="M394" s="243"/>
      <c r="N394" s="193"/>
      <c r="O394" s="191">
        <f>SUBTOTAL(9,O395:O407)</f>
        <v>0</v>
      </c>
      <c r="P394" s="242" t="s">
        <v>449</v>
      </c>
      <c r="Q394" s="242"/>
      <c r="R394" s="243"/>
      <c r="S394" s="192">
        <f>SUBTOTAL(9,S395:S407)</f>
        <v>40.854053200000003</v>
      </c>
      <c r="T394" s="243"/>
      <c r="U394" s="192">
        <f>SUBTOTAL(9,U395:U407)</f>
        <v>0</v>
      </c>
      <c r="V394" s="244"/>
      <c r="W394" s="191">
        <f>SUBTOTAL(9,W395:W407)</f>
        <v>0</v>
      </c>
      <c r="X394" s="191">
        <f>SUBTOTAL(9,X395:X407)</f>
        <v>0</v>
      </c>
      <c r="Y394" s="189"/>
      <c r="Z394" s="6"/>
      <c r="AA394" s="9"/>
      <c r="AB394" s="9"/>
    </row>
    <row r="395" spans="1:28" ht="14.25" outlineLevel="6" x14ac:dyDescent="0.15">
      <c r="B395" s="197"/>
      <c r="C395" s="198"/>
      <c r="D395" s="114" t="s">
        <v>784</v>
      </c>
      <c r="E395" s="114"/>
      <c r="F395" s="115"/>
      <c r="G395" s="115" t="s">
        <v>785</v>
      </c>
      <c r="H395" s="115"/>
      <c r="I395" s="116" t="s">
        <v>786</v>
      </c>
      <c r="J395" s="117" t="s">
        <v>479</v>
      </c>
      <c r="K395" s="118">
        <v>22.87</v>
      </c>
      <c r="L395" s="118">
        <v>0</v>
      </c>
      <c r="M395" s="118">
        <v>22.87</v>
      </c>
      <c r="N395" s="295"/>
      <c r="O395" s="119">
        <f>M395*N395</f>
        <v>0</v>
      </c>
      <c r="P395" s="117" t="s">
        <v>454</v>
      </c>
      <c r="Q395" s="117" t="s">
        <v>1811</v>
      </c>
      <c r="R395" s="118">
        <v>1.7863599999999999</v>
      </c>
      <c r="S395" s="118">
        <f>M395*R395</f>
        <v>40.854053200000003</v>
      </c>
      <c r="T395" s="118"/>
      <c r="U395" s="118">
        <f>M395*T395</f>
        <v>0</v>
      </c>
      <c r="V395" s="119">
        <v>21</v>
      </c>
      <c r="W395" s="119">
        <f>O395*(V395/100)</f>
        <v>0</v>
      </c>
      <c r="X395" s="119">
        <f>O395+W395</f>
        <v>0</v>
      </c>
      <c r="Y395" s="120">
        <v>6</v>
      </c>
      <c r="Z395" s="9"/>
      <c r="AA395" s="9"/>
      <c r="AB395" s="9"/>
    </row>
    <row r="396" spans="1:28" ht="4.5" customHeight="1" outlineLevel="6" x14ac:dyDescent="0.15">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3.5" outlineLevel="7" x14ac:dyDescent="0.3">
      <c r="A397" s="245"/>
      <c r="B397" s="246"/>
      <c r="C397" s="246"/>
      <c r="D397" s="246"/>
      <c r="E397" s="246"/>
      <c r="F397" s="247"/>
      <c r="G397" s="252" t="s">
        <v>18</v>
      </c>
      <c r="H397" s="247"/>
      <c r="I397" s="248" t="s">
        <v>455</v>
      </c>
      <c r="J397" s="249"/>
      <c r="K397" s="250"/>
      <c r="L397" s="250"/>
      <c r="M397" s="251">
        <v>0</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52"/>
      <c r="H398" s="247"/>
      <c r="I398" s="248" t="s">
        <v>787</v>
      </c>
      <c r="J398" s="249"/>
      <c r="K398" s="250"/>
      <c r="L398" s="250"/>
      <c r="M398" s="251">
        <v>12.46</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52"/>
      <c r="H399" s="247"/>
      <c r="I399" s="248" t="s">
        <v>788</v>
      </c>
      <c r="J399" s="249"/>
      <c r="K399" s="250"/>
      <c r="L399" s="250"/>
      <c r="M399" s="251">
        <v>1.41</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52"/>
      <c r="H400" s="247"/>
      <c r="I400" s="248" t="s">
        <v>789</v>
      </c>
      <c r="J400" s="249"/>
      <c r="K400" s="250"/>
      <c r="L400" s="250"/>
      <c r="M400" s="251">
        <v>0.77</v>
      </c>
      <c r="N400" s="252"/>
      <c r="O400" s="253"/>
      <c r="P400" s="249"/>
      <c r="Q400" s="249"/>
      <c r="R400" s="251"/>
      <c r="S400" s="251"/>
      <c r="T400" s="251"/>
      <c r="U400" s="251"/>
      <c r="V400" s="253"/>
      <c r="W400" s="253"/>
      <c r="X400" s="253"/>
      <c r="Y400" s="252"/>
      <c r="Z400" s="6"/>
      <c r="AA400" s="9"/>
    </row>
    <row r="401" spans="1:28" ht="13.5" outlineLevel="7" x14ac:dyDescent="0.3">
      <c r="A401" s="245"/>
      <c r="B401" s="246"/>
      <c r="C401" s="246"/>
      <c r="D401" s="246"/>
      <c r="E401" s="246"/>
      <c r="F401" s="247"/>
      <c r="G401" s="252"/>
      <c r="H401" s="247"/>
      <c r="I401" s="248" t="s">
        <v>790</v>
      </c>
      <c r="J401" s="249"/>
      <c r="K401" s="250"/>
      <c r="L401" s="250"/>
      <c r="M401" s="251">
        <v>1.6</v>
      </c>
      <c r="N401" s="252"/>
      <c r="O401" s="253"/>
      <c r="P401" s="249"/>
      <c r="Q401" s="249"/>
      <c r="R401" s="251"/>
      <c r="S401" s="251"/>
      <c r="T401" s="251"/>
      <c r="U401" s="251"/>
      <c r="V401" s="253"/>
      <c r="W401" s="253"/>
      <c r="X401" s="253"/>
      <c r="Y401" s="252"/>
      <c r="Z401" s="6"/>
      <c r="AA401" s="9"/>
    </row>
    <row r="402" spans="1:28" ht="13.5" outlineLevel="7" x14ac:dyDescent="0.3">
      <c r="A402" s="245"/>
      <c r="B402" s="246"/>
      <c r="C402" s="246"/>
      <c r="D402" s="246"/>
      <c r="E402" s="246"/>
      <c r="F402" s="247"/>
      <c r="G402" s="252"/>
      <c r="H402" s="247"/>
      <c r="I402" s="248" t="s">
        <v>791</v>
      </c>
      <c r="J402" s="249"/>
      <c r="K402" s="250"/>
      <c r="L402" s="250"/>
      <c r="M402" s="251">
        <v>2.2999999999999998</v>
      </c>
      <c r="N402" s="252"/>
      <c r="O402" s="253"/>
      <c r="P402" s="249"/>
      <c r="Q402" s="249"/>
      <c r="R402" s="251"/>
      <c r="S402" s="251"/>
      <c r="T402" s="251"/>
      <c r="U402" s="251"/>
      <c r="V402" s="253"/>
      <c r="W402" s="253"/>
      <c r="X402" s="253"/>
      <c r="Y402" s="252"/>
      <c r="Z402" s="6"/>
      <c r="AA402" s="9"/>
    </row>
    <row r="403" spans="1:28" ht="13.5" outlineLevel="7" x14ac:dyDescent="0.3">
      <c r="A403" s="245"/>
      <c r="B403" s="246"/>
      <c r="C403" s="246"/>
      <c r="D403" s="246"/>
      <c r="E403" s="246"/>
      <c r="F403" s="247"/>
      <c r="G403" s="252"/>
      <c r="H403" s="247"/>
      <c r="I403" s="248" t="s">
        <v>792</v>
      </c>
      <c r="J403" s="249"/>
      <c r="K403" s="250"/>
      <c r="L403" s="250"/>
      <c r="M403" s="251">
        <v>1.06</v>
      </c>
      <c r="N403" s="252"/>
      <c r="O403" s="253"/>
      <c r="P403" s="249"/>
      <c r="Q403" s="249"/>
      <c r="R403" s="251"/>
      <c r="S403" s="251"/>
      <c r="T403" s="251"/>
      <c r="U403" s="251"/>
      <c r="V403" s="253"/>
      <c r="W403" s="253"/>
      <c r="X403" s="253"/>
      <c r="Y403" s="252"/>
      <c r="Z403" s="6"/>
      <c r="AA403" s="9"/>
    </row>
    <row r="404" spans="1:28" ht="13.5" outlineLevel="7" x14ac:dyDescent="0.3">
      <c r="A404" s="245"/>
      <c r="B404" s="246"/>
      <c r="C404" s="246"/>
      <c r="D404" s="246"/>
      <c r="E404" s="246"/>
      <c r="F404" s="247"/>
      <c r="G404" s="252"/>
      <c r="H404" s="247"/>
      <c r="I404" s="248" t="s">
        <v>793</v>
      </c>
      <c r="J404" s="249"/>
      <c r="K404" s="250"/>
      <c r="L404" s="250"/>
      <c r="M404" s="251">
        <v>1.33</v>
      </c>
      <c r="N404" s="252"/>
      <c r="O404" s="253"/>
      <c r="P404" s="249"/>
      <c r="Q404" s="249"/>
      <c r="R404" s="251"/>
      <c r="S404" s="251"/>
      <c r="T404" s="251"/>
      <c r="U404" s="251"/>
      <c r="V404" s="253"/>
      <c r="W404" s="253"/>
      <c r="X404" s="253"/>
      <c r="Y404" s="252"/>
      <c r="Z404" s="6"/>
      <c r="AA404" s="9"/>
    </row>
    <row r="405" spans="1:28" ht="13.5" outlineLevel="7" x14ac:dyDescent="0.3">
      <c r="A405" s="245"/>
      <c r="B405" s="246"/>
      <c r="C405" s="246"/>
      <c r="D405" s="246"/>
      <c r="E405" s="246"/>
      <c r="F405" s="247"/>
      <c r="G405" s="252"/>
      <c r="H405" s="247"/>
      <c r="I405" s="248" t="s">
        <v>794</v>
      </c>
      <c r="J405" s="249"/>
      <c r="K405" s="250"/>
      <c r="L405" s="250"/>
      <c r="M405" s="251">
        <v>1.94</v>
      </c>
      <c r="N405" s="252"/>
      <c r="O405" s="253"/>
      <c r="P405" s="249"/>
      <c r="Q405" s="249"/>
      <c r="R405" s="251"/>
      <c r="S405" s="251"/>
      <c r="T405" s="251"/>
      <c r="U405" s="251"/>
      <c r="V405" s="253"/>
      <c r="W405" s="253"/>
      <c r="X405" s="253"/>
      <c r="Y405" s="252"/>
      <c r="Z405" s="6"/>
      <c r="AA405" s="9"/>
    </row>
    <row r="406" spans="1:28" ht="7.5" customHeight="1" outlineLevel="7" x14ac:dyDescent="0.15">
      <c r="A406" s="9"/>
      <c r="B406" s="197"/>
      <c r="C406" s="196"/>
      <c r="D406" s="196"/>
      <c r="E406" s="196"/>
      <c r="F406" s="12"/>
      <c r="G406" s="12"/>
      <c r="H406" s="12"/>
      <c r="I406" s="204"/>
      <c r="J406" s="205"/>
      <c r="K406" s="206"/>
      <c r="L406" s="206"/>
      <c r="M406" s="207"/>
      <c r="N406" s="10"/>
      <c r="O406" s="153"/>
      <c r="P406" s="205"/>
      <c r="Q406" s="205"/>
      <c r="R406" s="159"/>
      <c r="S406" s="159"/>
      <c r="T406" s="159"/>
      <c r="U406" s="159"/>
      <c r="V406" s="153"/>
      <c r="W406" s="153"/>
      <c r="X406" s="153"/>
      <c r="Y406" s="10"/>
      <c r="Z406" s="6"/>
      <c r="AA406" s="9"/>
    </row>
    <row r="407" spans="1:28" outlineLevel="6" x14ac:dyDescent="0.15">
      <c r="B407" s="6"/>
      <c r="C407" s="6"/>
      <c r="D407" s="6"/>
      <c r="E407" s="6"/>
      <c r="F407" s="6"/>
      <c r="G407" s="6"/>
      <c r="H407" s="6"/>
      <c r="I407" s="6"/>
      <c r="J407" s="6"/>
      <c r="K407" s="6"/>
      <c r="L407" s="6"/>
      <c r="M407" s="6"/>
      <c r="N407" s="9"/>
      <c r="O407" s="9"/>
      <c r="P407" s="6"/>
      <c r="Q407" s="6"/>
      <c r="R407" s="6"/>
      <c r="S407" s="6"/>
      <c r="T407" s="6"/>
      <c r="U407" s="6"/>
      <c r="V407" s="6"/>
      <c r="W407" s="9"/>
      <c r="X407" s="9"/>
      <c r="Y407" s="9"/>
    </row>
    <row r="408" spans="1:28" ht="13.5" outlineLevel="4" x14ac:dyDescent="0.25">
      <c r="A408" s="184" t="s">
        <v>287</v>
      </c>
      <c r="B408" s="233">
        <v>5</v>
      </c>
      <c r="C408" s="234"/>
      <c r="D408" s="234"/>
      <c r="E408" s="234"/>
      <c r="F408" s="188"/>
      <c r="G408" s="188"/>
      <c r="H408" s="188"/>
      <c r="I408" s="235" t="s">
        <v>288</v>
      </c>
      <c r="J408" s="236"/>
      <c r="K408" s="237"/>
      <c r="L408" s="237"/>
      <c r="M408" s="237"/>
      <c r="N408" s="188"/>
      <c r="O408" s="186">
        <f>SUBTOTAL(9,O409:O415)</f>
        <v>0</v>
      </c>
      <c r="P408" s="236" t="s">
        <v>448</v>
      </c>
      <c r="Q408" s="236"/>
      <c r="R408" s="237"/>
      <c r="S408" s="187">
        <f>SUBTOTAL(9,S409:S415)</f>
        <v>1.3944705999999998</v>
      </c>
      <c r="T408" s="237"/>
      <c r="U408" s="187">
        <f>SUBTOTAL(9,U409:U415)</f>
        <v>0</v>
      </c>
      <c r="V408" s="238"/>
      <c r="W408" s="186">
        <f>SUBTOTAL(9,W409:W415)</f>
        <v>0</v>
      </c>
      <c r="X408" s="186">
        <f>SUBTOTAL(9,X409:X415)</f>
        <v>0</v>
      </c>
      <c r="Y408" s="184"/>
      <c r="Z408" s="6"/>
      <c r="AA408" s="9"/>
      <c r="AB408" s="9"/>
    </row>
    <row r="409" spans="1:28" ht="13.5" outlineLevel="5" x14ac:dyDescent="0.25">
      <c r="A409" s="189" t="s">
        <v>289</v>
      </c>
      <c r="B409" s="239">
        <v>6</v>
      </c>
      <c r="C409" s="240"/>
      <c r="D409" s="240"/>
      <c r="E409" s="240"/>
      <c r="F409" s="193"/>
      <c r="G409" s="193"/>
      <c r="H409" s="193"/>
      <c r="I409" s="241" t="s">
        <v>290</v>
      </c>
      <c r="J409" s="242"/>
      <c r="K409" s="243"/>
      <c r="L409" s="243"/>
      <c r="M409" s="243"/>
      <c r="N409" s="193"/>
      <c r="O409" s="191">
        <f>SUBTOTAL(9,O410:O415)</f>
        <v>0</v>
      </c>
      <c r="P409" s="242" t="s">
        <v>449</v>
      </c>
      <c r="Q409" s="242"/>
      <c r="R409" s="243"/>
      <c r="S409" s="192">
        <f>SUBTOTAL(9,S410:S415)</f>
        <v>1.3944705999999998</v>
      </c>
      <c r="T409" s="243"/>
      <c r="U409" s="192">
        <f>SUBTOTAL(9,U410:U415)</f>
        <v>0</v>
      </c>
      <c r="V409" s="244"/>
      <c r="W409" s="191">
        <f>SUBTOTAL(9,W410:W415)</f>
        <v>0</v>
      </c>
      <c r="X409" s="191">
        <f>SUBTOTAL(9,X410:X415)</f>
        <v>0</v>
      </c>
      <c r="Y409" s="189"/>
      <c r="Z409" s="6"/>
      <c r="AA409" s="9"/>
      <c r="AB409" s="9"/>
    </row>
    <row r="410" spans="1:28" ht="14.25" outlineLevel="6" x14ac:dyDescent="0.15">
      <c r="B410" s="197"/>
      <c r="C410" s="198"/>
      <c r="D410" s="114" t="s">
        <v>795</v>
      </c>
      <c r="E410" s="114"/>
      <c r="F410" s="115"/>
      <c r="G410" s="115" t="s">
        <v>796</v>
      </c>
      <c r="H410" s="115"/>
      <c r="I410" s="116" t="s">
        <v>797</v>
      </c>
      <c r="J410" s="117" t="s">
        <v>453</v>
      </c>
      <c r="K410" s="118">
        <v>26.059999999999995</v>
      </c>
      <c r="L410" s="118">
        <v>0</v>
      </c>
      <c r="M410" s="118">
        <v>26.059999999999995</v>
      </c>
      <c r="N410" s="295"/>
      <c r="O410" s="119">
        <f>M410*N410</f>
        <v>0</v>
      </c>
      <c r="P410" s="117" t="s">
        <v>454</v>
      </c>
      <c r="Q410" s="117" t="s">
        <v>1814</v>
      </c>
      <c r="R410" s="118">
        <v>5.3510000000000002E-2</v>
      </c>
      <c r="S410" s="118">
        <f>M410*R410</f>
        <v>1.3944705999999998</v>
      </c>
      <c r="T410" s="118"/>
      <c r="U410" s="118">
        <f>M410*T410</f>
        <v>0</v>
      </c>
      <c r="V410" s="119">
        <v>21</v>
      </c>
      <c r="W410" s="119">
        <f>O410*(V410/100)</f>
        <v>0</v>
      </c>
      <c r="X410" s="119">
        <f>O410+W410</f>
        <v>0</v>
      </c>
      <c r="Y410" s="120">
        <v>7</v>
      </c>
      <c r="Z410" s="9"/>
      <c r="AA410" s="9"/>
      <c r="AB410" s="9"/>
    </row>
    <row r="411" spans="1:28" ht="4.5" customHeight="1" outlineLevel="6" x14ac:dyDescent="0.15">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3.5" outlineLevel="7" x14ac:dyDescent="0.3">
      <c r="A412" s="245"/>
      <c r="B412" s="246"/>
      <c r="C412" s="246"/>
      <c r="D412" s="246"/>
      <c r="E412" s="246"/>
      <c r="F412" s="247"/>
      <c r="G412" s="252" t="s">
        <v>18</v>
      </c>
      <c r="H412" s="247"/>
      <c r="I412" s="248" t="s">
        <v>455</v>
      </c>
      <c r="J412" s="249"/>
      <c r="K412" s="250"/>
      <c r="L412" s="250"/>
      <c r="M412" s="251">
        <v>0</v>
      </c>
      <c r="N412" s="252"/>
      <c r="O412" s="253"/>
      <c r="P412" s="249"/>
      <c r="Q412" s="249"/>
      <c r="R412" s="251"/>
      <c r="S412" s="251"/>
      <c r="T412" s="251"/>
      <c r="U412" s="251"/>
      <c r="V412" s="253"/>
      <c r="W412" s="253"/>
      <c r="X412" s="253"/>
      <c r="Y412" s="252"/>
      <c r="Z412" s="6"/>
      <c r="AA412" s="9"/>
    </row>
    <row r="413" spans="1:28" ht="13.5" outlineLevel="7" x14ac:dyDescent="0.3">
      <c r="A413" s="245"/>
      <c r="B413" s="246"/>
      <c r="C413" s="246"/>
      <c r="D413" s="246"/>
      <c r="E413" s="246"/>
      <c r="F413" s="247"/>
      <c r="G413" s="252"/>
      <c r="H413" s="247"/>
      <c r="I413" s="248" t="s">
        <v>798</v>
      </c>
      <c r="J413" s="249"/>
      <c r="K413" s="250"/>
      <c r="L413" s="250"/>
      <c r="M413" s="251">
        <v>26.059999999999995</v>
      </c>
      <c r="N413" s="252"/>
      <c r="O413" s="253"/>
      <c r="P413" s="249"/>
      <c r="Q413" s="249"/>
      <c r="R413" s="251"/>
      <c r="S413" s="251"/>
      <c r="T413" s="251"/>
      <c r="U413" s="251"/>
      <c r="V413" s="253"/>
      <c r="W413" s="253"/>
      <c r="X413" s="253"/>
      <c r="Y413" s="252"/>
      <c r="Z413" s="6"/>
      <c r="AA413" s="9"/>
    </row>
    <row r="414" spans="1:28" ht="7.5" customHeight="1" outlineLevel="7" x14ac:dyDescent="0.15">
      <c r="A414" s="9"/>
      <c r="B414" s="197"/>
      <c r="C414" s="196"/>
      <c r="D414" s="196"/>
      <c r="E414" s="196"/>
      <c r="F414" s="12"/>
      <c r="G414" s="12"/>
      <c r="H414" s="12"/>
      <c r="I414" s="204"/>
      <c r="J414" s="205"/>
      <c r="K414" s="206"/>
      <c r="L414" s="206"/>
      <c r="M414" s="207"/>
      <c r="N414" s="10"/>
      <c r="O414" s="153"/>
      <c r="P414" s="205"/>
      <c r="Q414" s="205"/>
      <c r="R414" s="159"/>
      <c r="S414" s="159"/>
      <c r="T414" s="159"/>
      <c r="U414" s="159"/>
      <c r="V414" s="153"/>
      <c r="W414" s="153"/>
      <c r="X414" s="153"/>
      <c r="Y414" s="10"/>
      <c r="Z414" s="6"/>
      <c r="AA414" s="9"/>
    </row>
    <row r="415" spans="1:28" outlineLevel="6" x14ac:dyDescent="0.15">
      <c r="B415" s="6"/>
      <c r="C415" s="6"/>
      <c r="D415" s="6"/>
      <c r="E415" s="6"/>
      <c r="F415" s="6"/>
      <c r="G415" s="6"/>
      <c r="H415" s="6"/>
      <c r="I415" s="6"/>
      <c r="J415" s="6"/>
      <c r="K415" s="6"/>
      <c r="L415" s="6"/>
      <c r="M415" s="6"/>
      <c r="N415" s="9"/>
      <c r="O415" s="9"/>
      <c r="P415" s="6"/>
      <c r="Q415" s="6"/>
      <c r="R415" s="6"/>
      <c r="S415" s="6"/>
      <c r="T415" s="6"/>
      <c r="U415" s="6"/>
      <c r="V415" s="6"/>
      <c r="W415" s="9"/>
      <c r="X415" s="9"/>
      <c r="Y415" s="9"/>
    </row>
    <row r="416" spans="1:28" ht="13.5" outlineLevel="4" x14ac:dyDescent="0.25">
      <c r="A416" s="184" t="s">
        <v>291</v>
      </c>
      <c r="B416" s="233">
        <v>5</v>
      </c>
      <c r="C416" s="234"/>
      <c r="D416" s="234"/>
      <c r="E416" s="234"/>
      <c r="F416" s="188"/>
      <c r="G416" s="188"/>
      <c r="H416" s="188"/>
      <c r="I416" s="235" t="s">
        <v>292</v>
      </c>
      <c r="J416" s="236"/>
      <c r="K416" s="237"/>
      <c r="L416" s="237"/>
      <c r="M416" s="237"/>
      <c r="N416" s="188"/>
      <c r="O416" s="186">
        <f>SUBTOTAL(9,O417:O559)</f>
        <v>0</v>
      </c>
      <c r="P416" s="236" t="s">
        <v>448</v>
      </c>
      <c r="Q416" s="236"/>
      <c r="R416" s="237"/>
      <c r="S416" s="187">
        <f>SUBTOTAL(9,S417:S559)</f>
        <v>27.783085399999997</v>
      </c>
      <c r="T416" s="237"/>
      <c r="U416" s="187">
        <f>SUBTOTAL(9,U417:U559)</f>
        <v>0</v>
      </c>
      <c r="V416" s="238"/>
      <c r="W416" s="186">
        <f>SUBTOTAL(9,W417:W559)</f>
        <v>0</v>
      </c>
      <c r="X416" s="186">
        <f>SUBTOTAL(9,X417:X559)</f>
        <v>0</v>
      </c>
      <c r="Y416" s="184"/>
      <c r="Z416" s="6"/>
      <c r="AA416" s="9"/>
      <c r="AB416" s="9"/>
    </row>
    <row r="417" spans="1:28" ht="13.5" outlineLevel="5" x14ac:dyDescent="0.25">
      <c r="A417" s="189" t="s">
        <v>293</v>
      </c>
      <c r="B417" s="239">
        <v>6</v>
      </c>
      <c r="C417" s="240"/>
      <c r="D417" s="240"/>
      <c r="E417" s="240"/>
      <c r="F417" s="193"/>
      <c r="G417" s="193"/>
      <c r="H417" s="193"/>
      <c r="I417" s="241" t="s">
        <v>294</v>
      </c>
      <c r="J417" s="242"/>
      <c r="K417" s="243"/>
      <c r="L417" s="243"/>
      <c r="M417" s="243"/>
      <c r="N417" s="193"/>
      <c r="O417" s="191">
        <f>SUBTOTAL(9,O418:O559)</f>
        <v>0</v>
      </c>
      <c r="P417" s="242" t="s">
        <v>449</v>
      </c>
      <c r="Q417" s="242"/>
      <c r="R417" s="243"/>
      <c r="S417" s="192">
        <f>SUBTOTAL(9,S418:S559)</f>
        <v>27.783085399999997</v>
      </c>
      <c r="T417" s="243"/>
      <c r="U417" s="192">
        <f>SUBTOTAL(9,U418:U559)</f>
        <v>0</v>
      </c>
      <c r="V417" s="244"/>
      <c r="W417" s="191">
        <f>SUBTOTAL(9,W418:W559)</f>
        <v>0</v>
      </c>
      <c r="X417" s="191">
        <f>SUBTOTAL(9,X418:X559)</f>
        <v>0</v>
      </c>
      <c r="Y417" s="189"/>
      <c r="Z417" s="6"/>
      <c r="AA417" s="9"/>
      <c r="AB417" s="9"/>
    </row>
    <row r="418" spans="1:28" ht="14.25" outlineLevel="6" x14ac:dyDescent="0.15">
      <c r="B418" s="197"/>
      <c r="C418" s="198"/>
      <c r="D418" s="114" t="s">
        <v>799</v>
      </c>
      <c r="E418" s="114"/>
      <c r="F418" s="115"/>
      <c r="G418" s="115" t="s">
        <v>800</v>
      </c>
      <c r="H418" s="115"/>
      <c r="I418" s="116" t="s">
        <v>801</v>
      </c>
      <c r="J418" s="117" t="s">
        <v>453</v>
      </c>
      <c r="K418" s="118">
        <v>2540.54</v>
      </c>
      <c r="L418" s="118">
        <v>0</v>
      </c>
      <c r="M418" s="118">
        <v>2540.54</v>
      </c>
      <c r="N418" s="295"/>
      <c r="O418" s="119">
        <f>M418*N418</f>
        <v>0</v>
      </c>
      <c r="P418" s="117" t="s">
        <v>454</v>
      </c>
      <c r="Q418" s="117" t="s">
        <v>1811</v>
      </c>
      <c r="R418" s="118">
        <v>2.5999999999999998E-4</v>
      </c>
      <c r="S418" s="118">
        <f>M418*R418</f>
        <v>0.66054039999999992</v>
      </c>
      <c r="T418" s="118"/>
      <c r="U418" s="118">
        <f>M418*T418</f>
        <v>0</v>
      </c>
      <c r="V418" s="119">
        <v>21</v>
      </c>
      <c r="W418" s="119">
        <f>O418*(V418/100)</f>
        <v>0</v>
      </c>
      <c r="X418" s="119">
        <f>O418+W418</f>
        <v>0</v>
      </c>
      <c r="Y418" s="120">
        <v>6</v>
      </c>
      <c r="Z418" s="9"/>
      <c r="AA418" s="9"/>
      <c r="AB418" s="9"/>
    </row>
    <row r="419" spans="1:28" ht="4.5" customHeight="1" outlineLevel="6" x14ac:dyDescent="0.15">
      <c r="B419" s="197"/>
      <c r="C419" s="199"/>
      <c r="D419" s="199"/>
      <c r="E419" s="199"/>
      <c r="F419" s="10"/>
      <c r="G419" s="10"/>
      <c r="H419" s="10"/>
      <c r="I419" s="203"/>
      <c r="J419" s="205"/>
      <c r="K419" s="159"/>
      <c r="L419" s="159"/>
      <c r="M419" s="159"/>
      <c r="N419" s="113"/>
      <c r="O419" s="153"/>
      <c r="P419" s="205"/>
      <c r="Q419" s="205"/>
      <c r="R419" s="159"/>
      <c r="S419" s="159"/>
      <c r="T419" s="159"/>
      <c r="U419" s="159"/>
      <c r="V419" s="153"/>
      <c r="W419" s="153"/>
      <c r="X419" s="153"/>
      <c r="Y419" s="10"/>
      <c r="Z419" s="9"/>
      <c r="AA419" s="9"/>
      <c r="AB419" s="9"/>
    </row>
    <row r="420" spans="1:28" ht="13.5" outlineLevel="7" x14ac:dyDescent="0.3">
      <c r="A420" s="245"/>
      <c r="B420" s="246"/>
      <c r="C420" s="246"/>
      <c r="D420" s="246"/>
      <c r="E420" s="246"/>
      <c r="F420" s="247"/>
      <c r="G420" s="252" t="s">
        <v>18</v>
      </c>
      <c r="H420" s="247"/>
      <c r="I420" s="248" t="s">
        <v>802</v>
      </c>
      <c r="J420" s="249"/>
      <c r="K420" s="250"/>
      <c r="L420" s="250"/>
      <c r="M420" s="251">
        <v>2540.54</v>
      </c>
      <c r="N420" s="252"/>
      <c r="O420" s="253"/>
      <c r="P420" s="249"/>
      <c r="Q420" s="249"/>
      <c r="R420" s="251"/>
      <c r="S420" s="251"/>
      <c r="T420" s="251"/>
      <c r="U420" s="251"/>
      <c r="V420" s="253"/>
      <c r="W420" s="253"/>
      <c r="X420" s="253"/>
      <c r="Y420" s="252"/>
      <c r="Z420" s="6"/>
      <c r="AA420" s="9"/>
    </row>
    <row r="421" spans="1:28" ht="7.5" customHeight="1" outlineLevel="7" x14ac:dyDescent="0.15">
      <c r="A421" s="9"/>
      <c r="B421" s="197"/>
      <c r="C421" s="196"/>
      <c r="D421" s="196"/>
      <c r="E421" s="196"/>
      <c r="F421" s="12"/>
      <c r="G421" s="12"/>
      <c r="H421" s="12"/>
      <c r="I421" s="204"/>
      <c r="J421" s="205"/>
      <c r="K421" s="206"/>
      <c r="L421" s="206"/>
      <c r="M421" s="207"/>
      <c r="N421" s="10"/>
      <c r="O421" s="153"/>
      <c r="P421" s="205"/>
      <c r="Q421" s="205"/>
      <c r="R421" s="159"/>
      <c r="S421" s="159"/>
      <c r="T421" s="159"/>
      <c r="U421" s="159"/>
      <c r="V421" s="153"/>
      <c r="W421" s="153"/>
      <c r="X421" s="153"/>
      <c r="Y421" s="10"/>
      <c r="Z421" s="6"/>
      <c r="AA421" s="9"/>
    </row>
    <row r="422" spans="1:28" ht="28.5" outlineLevel="6" x14ac:dyDescent="0.15">
      <c r="B422" s="197"/>
      <c r="C422" s="198"/>
      <c r="D422" s="114" t="s">
        <v>803</v>
      </c>
      <c r="E422" s="114"/>
      <c r="F422" s="115"/>
      <c r="G422" s="115" t="s">
        <v>804</v>
      </c>
      <c r="H422" s="115"/>
      <c r="I422" s="116" t="s">
        <v>805</v>
      </c>
      <c r="J422" s="117" t="s">
        <v>453</v>
      </c>
      <c r="K422" s="118">
        <v>230.04000000000005</v>
      </c>
      <c r="L422" s="118">
        <v>0</v>
      </c>
      <c r="M422" s="118">
        <v>230.04000000000005</v>
      </c>
      <c r="N422" s="295"/>
      <c r="O422" s="119">
        <f>M422*N422</f>
        <v>0</v>
      </c>
      <c r="P422" s="117" t="s">
        <v>454</v>
      </c>
      <c r="Q422" s="117" t="s">
        <v>1811</v>
      </c>
      <c r="R422" s="118">
        <v>1.575E-2</v>
      </c>
      <c r="S422" s="118">
        <f>M422*R422</f>
        <v>3.6231300000000006</v>
      </c>
      <c r="T422" s="118"/>
      <c r="U422" s="118">
        <f>M422*T422</f>
        <v>0</v>
      </c>
      <c r="V422" s="119">
        <v>21</v>
      </c>
      <c r="W422" s="119">
        <f>O422*(V422/100)</f>
        <v>0</v>
      </c>
      <c r="X422" s="119">
        <f>O422+W422</f>
        <v>0</v>
      </c>
      <c r="Y422" s="120">
        <v>6</v>
      </c>
      <c r="Z422" s="9"/>
      <c r="AA422" s="9"/>
      <c r="AB422" s="9"/>
    </row>
    <row r="423" spans="1:28" ht="4.5" customHeight="1" outlineLevel="6" x14ac:dyDescent="0.15">
      <c r="B423" s="197"/>
      <c r="C423" s="199"/>
      <c r="D423" s="199"/>
      <c r="E423" s="199"/>
      <c r="F423" s="10"/>
      <c r="G423" s="10"/>
      <c r="H423" s="10"/>
      <c r="I423" s="203"/>
      <c r="J423" s="205"/>
      <c r="K423" s="159"/>
      <c r="L423" s="159"/>
      <c r="M423" s="159"/>
      <c r="N423" s="113"/>
      <c r="O423" s="153"/>
      <c r="P423" s="205"/>
      <c r="Q423" s="205"/>
      <c r="R423" s="159"/>
      <c r="S423" s="159"/>
      <c r="T423" s="159"/>
      <c r="U423" s="159"/>
      <c r="V423" s="153"/>
      <c r="W423" s="153"/>
      <c r="X423" s="153"/>
      <c r="Y423" s="10"/>
      <c r="Z423" s="9"/>
      <c r="AA423" s="9"/>
      <c r="AB423" s="9"/>
    </row>
    <row r="424" spans="1:28" ht="13.5" outlineLevel="7" x14ac:dyDescent="0.3">
      <c r="A424" s="245"/>
      <c r="B424" s="246"/>
      <c r="C424" s="246"/>
      <c r="D424" s="246"/>
      <c r="E424" s="246"/>
      <c r="F424" s="247"/>
      <c r="G424" s="252" t="s">
        <v>18</v>
      </c>
      <c r="H424" s="247"/>
      <c r="I424" s="248" t="s">
        <v>455</v>
      </c>
      <c r="J424" s="249"/>
      <c r="K424" s="250"/>
      <c r="L424" s="250"/>
      <c r="M424" s="251">
        <v>0</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52"/>
      <c r="H425" s="247"/>
      <c r="I425" s="248" t="s">
        <v>806</v>
      </c>
      <c r="J425" s="249"/>
      <c r="K425" s="250"/>
      <c r="L425" s="250"/>
      <c r="M425" s="251">
        <v>0</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52"/>
      <c r="H426" s="247"/>
      <c r="I426" s="248" t="s">
        <v>807</v>
      </c>
      <c r="J426" s="249"/>
      <c r="K426" s="250"/>
      <c r="L426" s="250"/>
      <c r="M426" s="251">
        <v>12.17</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52"/>
      <c r="H427" s="247"/>
      <c r="I427" s="248" t="s">
        <v>808</v>
      </c>
      <c r="J427" s="249"/>
      <c r="K427" s="250"/>
      <c r="L427" s="250"/>
      <c r="M427" s="251">
        <v>12.03</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52"/>
      <c r="H428" s="247"/>
      <c r="I428" s="248" t="s">
        <v>809</v>
      </c>
      <c r="J428" s="249"/>
      <c r="K428" s="250"/>
      <c r="L428" s="250"/>
      <c r="M428" s="251">
        <v>2.36</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52"/>
      <c r="H429" s="247"/>
      <c r="I429" s="248" t="s">
        <v>810</v>
      </c>
      <c r="J429" s="249"/>
      <c r="K429" s="250"/>
      <c r="L429" s="250"/>
      <c r="M429" s="251">
        <v>7.71</v>
      </c>
      <c r="N429" s="252"/>
      <c r="O429" s="253"/>
      <c r="P429" s="249"/>
      <c r="Q429" s="249"/>
      <c r="R429" s="251"/>
      <c r="S429" s="251"/>
      <c r="T429" s="251"/>
      <c r="U429" s="251"/>
      <c r="V429" s="253"/>
      <c r="W429" s="253"/>
      <c r="X429" s="253"/>
      <c r="Y429" s="252"/>
      <c r="Z429" s="6"/>
      <c r="AA429" s="9"/>
    </row>
    <row r="430" spans="1:28" ht="13.5" outlineLevel="7" x14ac:dyDescent="0.3">
      <c r="A430" s="245"/>
      <c r="B430" s="246"/>
      <c r="C430" s="246"/>
      <c r="D430" s="246"/>
      <c r="E430" s="246"/>
      <c r="F430" s="247"/>
      <c r="G430" s="252"/>
      <c r="H430" s="247"/>
      <c r="I430" s="248" t="s">
        <v>811</v>
      </c>
      <c r="J430" s="249"/>
      <c r="K430" s="250"/>
      <c r="L430" s="250"/>
      <c r="M430" s="251">
        <v>3.03</v>
      </c>
      <c r="N430" s="252"/>
      <c r="O430" s="253"/>
      <c r="P430" s="249"/>
      <c r="Q430" s="249"/>
      <c r="R430" s="251"/>
      <c r="S430" s="251"/>
      <c r="T430" s="251"/>
      <c r="U430" s="251"/>
      <c r="V430" s="253"/>
      <c r="W430" s="253"/>
      <c r="X430" s="253"/>
      <c r="Y430" s="252"/>
      <c r="Z430" s="6"/>
      <c r="AA430" s="9"/>
    </row>
    <row r="431" spans="1:28" ht="13.5" outlineLevel="7" x14ac:dyDescent="0.3">
      <c r="A431" s="245"/>
      <c r="B431" s="246"/>
      <c r="C431" s="246"/>
      <c r="D431" s="246"/>
      <c r="E431" s="246"/>
      <c r="F431" s="247"/>
      <c r="G431" s="252"/>
      <c r="H431" s="247"/>
      <c r="I431" s="248" t="s">
        <v>812</v>
      </c>
      <c r="J431" s="249"/>
      <c r="K431" s="250"/>
      <c r="L431" s="250"/>
      <c r="M431" s="251">
        <v>8.4499999999999993</v>
      </c>
      <c r="N431" s="252"/>
      <c r="O431" s="253"/>
      <c r="P431" s="249"/>
      <c r="Q431" s="249"/>
      <c r="R431" s="251"/>
      <c r="S431" s="251"/>
      <c r="T431" s="251"/>
      <c r="U431" s="251"/>
      <c r="V431" s="253"/>
      <c r="W431" s="253"/>
      <c r="X431" s="253"/>
      <c r="Y431" s="252"/>
      <c r="Z431" s="6"/>
      <c r="AA431" s="9"/>
    </row>
    <row r="432" spans="1:28" ht="13.5" outlineLevel="7" x14ac:dyDescent="0.3">
      <c r="A432" s="245"/>
      <c r="B432" s="246"/>
      <c r="C432" s="246"/>
      <c r="D432" s="246"/>
      <c r="E432" s="246"/>
      <c r="F432" s="247"/>
      <c r="G432" s="252"/>
      <c r="H432" s="247"/>
      <c r="I432" s="248" t="s">
        <v>813</v>
      </c>
      <c r="J432" s="249"/>
      <c r="K432" s="250"/>
      <c r="L432" s="250"/>
      <c r="M432" s="251">
        <v>2.12</v>
      </c>
      <c r="N432" s="252"/>
      <c r="O432" s="253"/>
      <c r="P432" s="249"/>
      <c r="Q432" s="249"/>
      <c r="R432" s="251"/>
      <c r="S432" s="251"/>
      <c r="T432" s="251"/>
      <c r="U432" s="251"/>
      <c r="V432" s="253"/>
      <c r="W432" s="253"/>
      <c r="X432" s="253"/>
      <c r="Y432" s="252"/>
      <c r="Z432" s="6"/>
      <c r="AA432" s="9"/>
    </row>
    <row r="433" spans="1:27" ht="13.5" outlineLevel="7" x14ac:dyDescent="0.3">
      <c r="A433" s="245"/>
      <c r="B433" s="246"/>
      <c r="C433" s="246"/>
      <c r="D433" s="246"/>
      <c r="E433" s="246"/>
      <c r="F433" s="247"/>
      <c r="G433" s="252"/>
      <c r="H433" s="247"/>
      <c r="I433" s="248" t="s">
        <v>814</v>
      </c>
      <c r="J433" s="249"/>
      <c r="K433" s="250"/>
      <c r="L433" s="250"/>
      <c r="M433" s="251">
        <v>0.85</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52"/>
      <c r="H434" s="247"/>
      <c r="I434" s="248" t="s">
        <v>815</v>
      </c>
      <c r="J434" s="249"/>
      <c r="K434" s="250"/>
      <c r="L434" s="250"/>
      <c r="M434" s="251">
        <v>10.5</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52"/>
      <c r="H435" s="247"/>
      <c r="I435" s="248" t="s">
        <v>816</v>
      </c>
      <c r="J435" s="249"/>
      <c r="K435" s="250"/>
      <c r="L435" s="250"/>
      <c r="M435" s="251">
        <v>9.93</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52"/>
      <c r="H436" s="247"/>
      <c r="I436" s="248" t="s">
        <v>817</v>
      </c>
      <c r="J436" s="249"/>
      <c r="K436" s="250"/>
      <c r="L436" s="250"/>
      <c r="M436" s="251">
        <v>6.37</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52"/>
      <c r="H437" s="247"/>
      <c r="I437" s="248" t="s">
        <v>818</v>
      </c>
      <c r="J437" s="249"/>
      <c r="K437" s="250"/>
      <c r="L437" s="250"/>
      <c r="M437" s="251">
        <v>5.21</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52"/>
      <c r="H438" s="247"/>
      <c r="I438" s="248" t="s">
        <v>819</v>
      </c>
      <c r="J438" s="249"/>
      <c r="K438" s="250"/>
      <c r="L438" s="250"/>
      <c r="M438" s="251">
        <v>12.21</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52"/>
      <c r="H439" s="247"/>
      <c r="I439" s="248" t="s">
        <v>820</v>
      </c>
      <c r="J439" s="249"/>
      <c r="K439" s="250"/>
      <c r="L439" s="250"/>
      <c r="M439" s="251">
        <v>3.23</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52"/>
      <c r="H440" s="247"/>
      <c r="I440" s="248" t="s">
        <v>821</v>
      </c>
      <c r="J440" s="249"/>
      <c r="K440" s="250"/>
      <c r="L440" s="250"/>
      <c r="M440" s="251">
        <v>9.39</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52"/>
      <c r="H441" s="247"/>
      <c r="I441" s="248" t="s">
        <v>822</v>
      </c>
      <c r="J441" s="249"/>
      <c r="K441" s="250"/>
      <c r="L441" s="250"/>
      <c r="M441" s="251">
        <v>8.01</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52"/>
      <c r="H442" s="247"/>
      <c r="I442" s="248" t="s">
        <v>823</v>
      </c>
      <c r="J442" s="249"/>
      <c r="K442" s="250"/>
      <c r="L442" s="250"/>
      <c r="M442" s="251">
        <v>16.350000000000001</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52"/>
      <c r="H443" s="247"/>
      <c r="I443" s="248" t="s">
        <v>824</v>
      </c>
      <c r="J443" s="249"/>
      <c r="K443" s="250"/>
      <c r="L443" s="250"/>
      <c r="M443" s="251">
        <v>1.82</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52"/>
      <c r="H444" s="247"/>
      <c r="I444" s="248" t="s">
        <v>825</v>
      </c>
      <c r="J444" s="249"/>
      <c r="K444" s="250"/>
      <c r="L444" s="250"/>
      <c r="M444" s="251">
        <v>14.99</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52"/>
      <c r="H445" s="247"/>
      <c r="I445" s="248" t="s">
        <v>826</v>
      </c>
      <c r="J445" s="249"/>
      <c r="K445" s="250"/>
      <c r="L445" s="250"/>
      <c r="M445" s="251">
        <v>11.2</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52"/>
      <c r="H446" s="247"/>
      <c r="I446" s="248" t="s">
        <v>827</v>
      </c>
      <c r="J446" s="249"/>
      <c r="K446" s="250"/>
      <c r="L446" s="250"/>
      <c r="M446" s="251">
        <v>8.59</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52"/>
      <c r="H447" s="247"/>
      <c r="I447" s="248" t="s">
        <v>828</v>
      </c>
      <c r="J447" s="249"/>
      <c r="K447" s="250"/>
      <c r="L447" s="250"/>
      <c r="M447" s="251">
        <v>6.36</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52"/>
      <c r="H448" s="247"/>
      <c r="I448" s="248" t="s">
        <v>829</v>
      </c>
      <c r="J448" s="249"/>
      <c r="K448" s="250"/>
      <c r="L448" s="250"/>
      <c r="M448" s="251">
        <v>4.9800000000000004</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52"/>
      <c r="H449" s="247"/>
      <c r="I449" s="248" t="s">
        <v>830</v>
      </c>
      <c r="J449" s="249"/>
      <c r="K449" s="250"/>
      <c r="L449" s="250"/>
      <c r="M449" s="251">
        <v>3.54</v>
      </c>
      <c r="N449" s="252"/>
      <c r="O449" s="253"/>
      <c r="P449" s="249"/>
      <c r="Q449" s="249"/>
      <c r="R449" s="251"/>
      <c r="S449" s="251"/>
      <c r="T449" s="251"/>
      <c r="U449" s="251"/>
      <c r="V449" s="253"/>
      <c r="W449" s="253"/>
      <c r="X449" s="253"/>
      <c r="Y449" s="252"/>
      <c r="Z449" s="6"/>
      <c r="AA449" s="9"/>
    </row>
    <row r="450" spans="1:28" ht="13.5" outlineLevel="7" x14ac:dyDescent="0.3">
      <c r="A450" s="245"/>
      <c r="B450" s="246"/>
      <c r="C450" s="246"/>
      <c r="D450" s="246"/>
      <c r="E450" s="246"/>
      <c r="F450" s="247"/>
      <c r="G450" s="252"/>
      <c r="H450" s="247"/>
      <c r="I450" s="248" t="s">
        <v>831</v>
      </c>
      <c r="J450" s="249"/>
      <c r="K450" s="250"/>
      <c r="L450" s="250"/>
      <c r="M450" s="251">
        <v>10.58</v>
      </c>
      <c r="N450" s="252"/>
      <c r="O450" s="253"/>
      <c r="P450" s="249"/>
      <c r="Q450" s="249"/>
      <c r="R450" s="251"/>
      <c r="S450" s="251"/>
      <c r="T450" s="251"/>
      <c r="U450" s="251"/>
      <c r="V450" s="253"/>
      <c r="W450" s="253"/>
      <c r="X450" s="253"/>
      <c r="Y450" s="252"/>
      <c r="Z450" s="6"/>
      <c r="AA450" s="9"/>
    </row>
    <row r="451" spans="1:28" ht="13.5" outlineLevel="7" x14ac:dyDescent="0.3">
      <c r="A451" s="245"/>
      <c r="B451" s="246"/>
      <c r="C451" s="246"/>
      <c r="D451" s="246"/>
      <c r="E451" s="246"/>
      <c r="F451" s="247"/>
      <c r="G451" s="252"/>
      <c r="H451" s="247"/>
      <c r="I451" s="248" t="s">
        <v>832</v>
      </c>
      <c r="J451" s="249"/>
      <c r="K451" s="250"/>
      <c r="L451" s="250"/>
      <c r="M451" s="251">
        <v>4.7300000000000004</v>
      </c>
      <c r="N451" s="252"/>
      <c r="O451" s="253"/>
      <c r="P451" s="249"/>
      <c r="Q451" s="249"/>
      <c r="R451" s="251"/>
      <c r="S451" s="251"/>
      <c r="T451" s="251"/>
      <c r="U451" s="251"/>
      <c r="V451" s="253"/>
      <c r="W451" s="253"/>
      <c r="X451" s="253"/>
      <c r="Y451" s="252"/>
      <c r="Z451" s="6"/>
      <c r="AA451" s="9"/>
    </row>
    <row r="452" spans="1:28" ht="13.5" outlineLevel="7" x14ac:dyDescent="0.3">
      <c r="A452" s="245"/>
      <c r="B452" s="246"/>
      <c r="C452" s="246"/>
      <c r="D452" s="246"/>
      <c r="E452" s="246"/>
      <c r="F452" s="247"/>
      <c r="G452" s="252"/>
      <c r="H452" s="247"/>
      <c r="I452" s="248" t="s">
        <v>833</v>
      </c>
      <c r="J452" s="249"/>
      <c r="K452" s="250"/>
      <c r="L452" s="250"/>
      <c r="M452" s="251">
        <v>5.27</v>
      </c>
      <c r="N452" s="252"/>
      <c r="O452" s="253"/>
      <c r="P452" s="249"/>
      <c r="Q452" s="249"/>
      <c r="R452" s="251"/>
      <c r="S452" s="251"/>
      <c r="T452" s="251"/>
      <c r="U452" s="251"/>
      <c r="V452" s="253"/>
      <c r="W452" s="253"/>
      <c r="X452" s="253"/>
      <c r="Y452" s="252"/>
      <c r="Z452" s="6"/>
      <c r="AA452" s="9"/>
    </row>
    <row r="453" spans="1:28" ht="13.5" outlineLevel="7" x14ac:dyDescent="0.3">
      <c r="A453" s="245"/>
      <c r="B453" s="246"/>
      <c r="C453" s="246"/>
      <c r="D453" s="246"/>
      <c r="E453" s="246"/>
      <c r="F453" s="247"/>
      <c r="G453" s="252"/>
      <c r="H453" s="247"/>
      <c r="I453" s="248" t="s">
        <v>834</v>
      </c>
      <c r="J453" s="249"/>
      <c r="K453" s="250"/>
      <c r="L453" s="250"/>
      <c r="M453" s="251">
        <v>9.99</v>
      </c>
      <c r="N453" s="252"/>
      <c r="O453" s="253"/>
      <c r="P453" s="249"/>
      <c r="Q453" s="249"/>
      <c r="R453" s="251"/>
      <c r="S453" s="251"/>
      <c r="T453" s="251"/>
      <c r="U453" s="251"/>
      <c r="V453" s="253"/>
      <c r="W453" s="253"/>
      <c r="X453" s="253"/>
      <c r="Y453" s="252"/>
      <c r="Z453" s="6"/>
      <c r="AA453" s="9"/>
    </row>
    <row r="454" spans="1:28" ht="13.5" outlineLevel="7" x14ac:dyDescent="0.3">
      <c r="A454" s="245"/>
      <c r="B454" s="246"/>
      <c r="C454" s="246"/>
      <c r="D454" s="246"/>
      <c r="E454" s="246"/>
      <c r="F454" s="247"/>
      <c r="G454" s="252"/>
      <c r="H454" s="247"/>
      <c r="I454" s="248" t="s">
        <v>835</v>
      </c>
      <c r="J454" s="249"/>
      <c r="K454" s="250"/>
      <c r="L454" s="250"/>
      <c r="M454" s="251">
        <v>5.3</v>
      </c>
      <c r="N454" s="252"/>
      <c r="O454" s="253"/>
      <c r="P454" s="249"/>
      <c r="Q454" s="249"/>
      <c r="R454" s="251"/>
      <c r="S454" s="251"/>
      <c r="T454" s="251"/>
      <c r="U454" s="251"/>
      <c r="V454" s="253"/>
      <c r="W454" s="253"/>
      <c r="X454" s="253"/>
      <c r="Y454" s="252"/>
      <c r="Z454" s="6"/>
      <c r="AA454" s="9"/>
    </row>
    <row r="455" spans="1:28" ht="13.5" outlineLevel="7" x14ac:dyDescent="0.3">
      <c r="A455" s="245"/>
      <c r="B455" s="246"/>
      <c r="C455" s="246"/>
      <c r="D455" s="246"/>
      <c r="E455" s="246"/>
      <c r="F455" s="247"/>
      <c r="G455" s="252"/>
      <c r="H455" s="247"/>
      <c r="I455" s="248" t="s">
        <v>836</v>
      </c>
      <c r="J455" s="249"/>
      <c r="K455" s="250"/>
      <c r="L455" s="250"/>
      <c r="M455" s="251">
        <v>4.6500000000000004</v>
      </c>
      <c r="N455" s="252"/>
      <c r="O455" s="253"/>
      <c r="P455" s="249"/>
      <c r="Q455" s="249"/>
      <c r="R455" s="251"/>
      <c r="S455" s="251"/>
      <c r="T455" s="251"/>
      <c r="U455" s="251"/>
      <c r="V455" s="253"/>
      <c r="W455" s="253"/>
      <c r="X455" s="253"/>
      <c r="Y455" s="252"/>
      <c r="Z455" s="6"/>
      <c r="AA455" s="9"/>
    </row>
    <row r="456" spans="1:28" ht="13.5" outlineLevel="7" x14ac:dyDescent="0.3">
      <c r="A456" s="245"/>
      <c r="B456" s="246"/>
      <c r="C456" s="246"/>
      <c r="D456" s="246"/>
      <c r="E456" s="246"/>
      <c r="F456" s="247"/>
      <c r="G456" s="252"/>
      <c r="H456" s="247"/>
      <c r="I456" s="248" t="s">
        <v>837</v>
      </c>
      <c r="J456" s="249"/>
      <c r="K456" s="250"/>
      <c r="L456" s="250"/>
      <c r="M456" s="251">
        <v>8.1199999999999992</v>
      </c>
      <c r="N456" s="252"/>
      <c r="O456" s="253"/>
      <c r="P456" s="249"/>
      <c r="Q456" s="249"/>
      <c r="R456" s="251"/>
      <c r="S456" s="251"/>
      <c r="T456" s="251"/>
      <c r="U456" s="251"/>
      <c r="V456" s="253"/>
      <c r="W456" s="253"/>
      <c r="X456" s="253"/>
      <c r="Y456" s="252"/>
      <c r="Z456" s="6"/>
      <c r="AA456" s="9"/>
    </row>
    <row r="457" spans="1:28" ht="7.5" customHeight="1" outlineLevel="7" x14ac:dyDescent="0.15">
      <c r="A457" s="9"/>
      <c r="B457" s="197"/>
      <c r="C457" s="196"/>
      <c r="D457" s="196"/>
      <c r="E457" s="196"/>
      <c r="F457" s="12"/>
      <c r="G457" s="12"/>
      <c r="H457" s="12"/>
      <c r="I457" s="204"/>
      <c r="J457" s="205"/>
      <c r="K457" s="206"/>
      <c r="L457" s="206"/>
      <c r="M457" s="207"/>
      <c r="N457" s="10"/>
      <c r="O457" s="153"/>
      <c r="P457" s="205"/>
      <c r="Q457" s="205"/>
      <c r="R457" s="159"/>
      <c r="S457" s="159"/>
      <c r="T457" s="159"/>
      <c r="U457" s="159"/>
      <c r="V457" s="153"/>
      <c r="W457" s="153"/>
      <c r="X457" s="153"/>
      <c r="Y457" s="10"/>
      <c r="Z457" s="6"/>
      <c r="AA457" s="9"/>
    </row>
    <row r="458" spans="1:28" ht="28.5" outlineLevel="6" x14ac:dyDescent="0.15">
      <c r="B458" s="197"/>
      <c r="C458" s="198"/>
      <c r="D458" s="268" t="s">
        <v>838</v>
      </c>
      <c r="E458" s="114"/>
      <c r="F458" s="115"/>
      <c r="G458" s="269" t="s">
        <v>839</v>
      </c>
      <c r="H458" s="269"/>
      <c r="I458" s="270" t="s">
        <v>840</v>
      </c>
      <c r="J458" s="271" t="s">
        <v>453</v>
      </c>
      <c r="K458" s="118">
        <v>2130.4999999999995</v>
      </c>
      <c r="L458" s="118">
        <v>0</v>
      </c>
      <c r="M458" s="272">
        <v>2130.4999999999995</v>
      </c>
      <c r="N458" s="295"/>
      <c r="O458" s="273">
        <f>M458*N458</f>
        <v>0</v>
      </c>
      <c r="P458" s="117" t="s">
        <v>454</v>
      </c>
      <c r="Q458" s="271" t="s">
        <v>1811</v>
      </c>
      <c r="R458" s="118">
        <v>1.103E-2</v>
      </c>
      <c r="S458" s="118">
        <f>M458*R458</f>
        <v>23.499414999999996</v>
      </c>
      <c r="T458" s="118"/>
      <c r="U458" s="118">
        <f>M458*T458</f>
        <v>0</v>
      </c>
      <c r="V458" s="119">
        <v>21</v>
      </c>
      <c r="W458" s="119">
        <f>O458*(V458/100)</f>
        <v>0</v>
      </c>
      <c r="X458" s="119">
        <f>O458+W458</f>
        <v>0</v>
      </c>
      <c r="Y458" s="120">
        <v>15</v>
      </c>
      <c r="Z458" s="9"/>
      <c r="AA458" s="9"/>
      <c r="AB458" s="9"/>
    </row>
    <row r="459" spans="1:28" ht="4.5" customHeight="1" outlineLevel="6" x14ac:dyDescent="0.15">
      <c r="B459" s="197"/>
      <c r="C459" s="199"/>
      <c r="D459" s="199"/>
      <c r="E459" s="199"/>
      <c r="F459" s="10"/>
      <c r="G459" s="10"/>
      <c r="H459" s="10"/>
      <c r="I459" s="203"/>
      <c r="J459" s="205"/>
      <c r="K459" s="159"/>
      <c r="L459" s="159"/>
      <c r="M459" s="159"/>
      <c r="N459" s="113"/>
      <c r="O459" s="153"/>
      <c r="P459" s="205"/>
      <c r="Q459" s="205"/>
      <c r="R459" s="159"/>
      <c r="S459" s="159"/>
      <c r="T459" s="159"/>
      <c r="U459" s="159"/>
      <c r="V459" s="153"/>
      <c r="W459" s="153"/>
      <c r="X459" s="153"/>
      <c r="Y459" s="10"/>
      <c r="Z459" s="9"/>
      <c r="AA459" s="9"/>
      <c r="AB459" s="9"/>
    </row>
    <row r="460" spans="1:28" ht="13.5" outlineLevel="7" x14ac:dyDescent="0.3">
      <c r="A460" s="245"/>
      <c r="B460" s="246"/>
      <c r="C460" s="246"/>
      <c r="D460" s="246"/>
      <c r="E460" s="246"/>
      <c r="F460" s="247"/>
      <c r="G460" s="252" t="s">
        <v>18</v>
      </c>
      <c r="H460" s="247"/>
      <c r="I460" s="248" t="s">
        <v>455</v>
      </c>
      <c r="J460" s="249"/>
      <c r="K460" s="250"/>
      <c r="L460" s="250"/>
      <c r="M460" s="251">
        <v>0</v>
      </c>
      <c r="N460" s="252"/>
      <c r="O460" s="253"/>
      <c r="P460" s="249"/>
      <c r="Q460" s="249"/>
      <c r="R460" s="251"/>
      <c r="S460" s="251"/>
      <c r="T460" s="251"/>
      <c r="U460" s="251"/>
      <c r="V460" s="253"/>
      <c r="W460" s="253"/>
      <c r="X460" s="253"/>
      <c r="Y460" s="252"/>
      <c r="Z460" s="6"/>
      <c r="AA460" s="9"/>
    </row>
    <row r="461" spans="1:28" ht="13.5" outlineLevel="7" x14ac:dyDescent="0.3">
      <c r="A461" s="245"/>
      <c r="B461" s="246"/>
      <c r="C461" s="246"/>
      <c r="D461" s="246"/>
      <c r="E461" s="246"/>
      <c r="F461" s="247"/>
      <c r="G461" s="252"/>
      <c r="H461" s="247"/>
      <c r="I461" s="248" t="s">
        <v>646</v>
      </c>
      <c r="J461" s="249"/>
      <c r="K461" s="250"/>
      <c r="L461" s="250"/>
      <c r="M461" s="251">
        <v>30.01</v>
      </c>
      <c r="N461" s="252"/>
      <c r="O461" s="253"/>
      <c r="P461" s="249"/>
      <c r="Q461" s="249"/>
      <c r="R461" s="251"/>
      <c r="S461" s="251"/>
      <c r="T461" s="251"/>
      <c r="U461" s="251"/>
      <c r="V461" s="253"/>
      <c r="W461" s="253"/>
      <c r="X461" s="253"/>
      <c r="Y461" s="252"/>
      <c r="Z461" s="6"/>
      <c r="AA461" s="9"/>
    </row>
    <row r="462" spans="1:28" ht="13.5" outlineLevel="7" x14ac:dyDescent="0.3">
      <c r="A462" s="245"/>
      <c r="B462" s="246"/>
      <c r="C462" s="246"/>
      <c r="D462" s="246"/>
      <c r="E462" s="246"/>
      <c r="F462" s="247"/>
      <c r="G462" s="252"/>
      <c r="H462" s="247"/>
      <c r="I462" s="248" t="s">
        <v>841</v>
      </c>
      <c r="J462" s="249"/>
      <c r="K462" s="250"/>
      <c r="L462" s="250"/>
      <c r="M462" s="251">
        <v>14.34</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52"/>
      <c r="H463" s="247"/>
      <c r="I463" s="248" t="s">
        <v>647</v>
      </c>
      <c r="J463" s="249"/>
      <c r="K463" s="250"/>
      <c r="L463" s="250"/>
      <c r="M463" s="251">
        <v>36.11</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52"/>
      <c r="H464" s="247"/>
      <c r="I464" s="248" t="s">
        <v>842</v>
      </c>
      <c r="J464" s="249"/>
      <c r="K464" s="250"/>
      <c r="L464" s="250"/>
      <c r="M464" s="251">
        <v>109.14</v>
      </c>
      <c r="N464" s="252"/>
      <c r="O464" s="253"/>
      <c r="P464" s="249"/>
      <c r="Q464" s="249"/>
      <c r="R464" s="251"/>
      <c r="S464" s="251"/>
      <c r="T464" s="251"/>
      <c r="U464" s="251"/>
      <c r="V464" s="253"/>
      <c r="W464" s="253"/>
      <c r="X464" s="253"/>
      <c r="Y464" s="252"/>
      <c r="Z464" s="6"/>
      <c r="AA464" s="9"/>
    </row>
    <row r="465" spans="1:27" ht="13.5" outlineLevel="7" x14ac:dyDescent="0.3">
      <c r="A465" s="245"/>
      <c r="B465" s="246"/>
      <c r="C465" s="246"/>
      <c r="D465" s="246"/>
      <c r="E465" s="246"/>
      <c r="F465" s="247"/>
      <c r="G465" s="252"/>
      <c r="H465" s="247"/>
      <c r="I465" s="248" t="s">
        <v>648</v>
      </c>
      <c r="J465" s="249"/>
      <c r="K465" s="250"/>
      <c r="L465" s="250"/>
      <c r="M465" s="251">
        <v>47.26</v>
      </c>
      <c r="N465" s="252"/>
      <c r="O465" s="253"/>
      <c r="P465" s="249"/>
      <c r="Q465" s="249"/>
      <c r="R465" s="251"/>
      <c r="S465" s="251"/>
      <c r="T465" s="251"/>
      <c r="U465" s="251"/>
      <c r="V465" s="253"/>
      <c r="W465" s="253"/>
      <c r="X465" s="253"/>
      <c r="Y465" s="252"/>
      <c r="Z465" s="6"/>
      <c r="AA465" s="9"/>
    </row>
    <row r="466" spans="1:27" ht="13.5" outlineLevel="7" x14ac:dyDescent="0.3">
      <c r="A466" s="245"/>
      <c r="B466" s="246"/>
      <c r="C466" s="246"/>
      <c r="D466" s="246"/>
      <c r="E466" s="246"/>
      <c r="F466" s="247"/>
      <c r="G466" s="252"/>
      <c r="H466" s="247"/>
      <c r="I466" s="248" t="s">
        <v>843</v>
      </c>
      <c r="J466" s="249"/>
      <c r="K466" s="250"/>
      <c r="L466" s="250"/>
      <c r="M466" s="251">
        <v>20.81</v>
      </c>
      <c r="N466" s="252"/>
      <c r="O466" s="253"/>
      <c r="P466" s="249"/>
      <c r="Q466" s="249"/>
      <c r="R466" s="251"/>
      <c r="S466" s="251"/>
      <c r="T466" s="251"/>
      <c r="U466" s="251"/>
      <c r="V466" s="253"/>
      <c r="W466" s="253"/>
      <c r="X466" s="253"/>
      <c r="Y466" s="252"/>
      <c r="Z466" s="6"/>
      <c r="AA466" s="9"/>
    </row>
    <row r="467" spans="1:27" ht="13.5" outlineLevel="7" x14ac:dyDescent="0.3">
      <c r="A467" s="245"/>
      <c r="B467" s="246"/>
      <c r="C467" s="246"/>
      <c r="D467" s="246"/>
      <c r="E467" s="246"/>
      <c r="F467" s="247"/>
      <c r="G467" s="252"/>
      <c r="H467" s="247"/>
      <c r="I467" s="248" t="s">
        <v>649</v>
      </c>
      <c r="J467" s="249"/>
      <c r="K467" s="250"/>
      <c r="L467" s="250"/>
      <c r="M467" s="251">
        <v>8.74</v>
      </c>
      <c r="N467" s="252"/>
      <c r="O467" s="253"/>
      <c r="P467" s="249"/>
      <c r="Q467" s="249"/>
      <c r="R467" s="251"/>
      <c r="S467" s="251"/>
      <c r="T467" s="251"/>
      <c r="U467" s="251"/>
      <c r="V467" s="253"/>
      <c r="W467" s="253"/>
      <c r="X467" s="253"/>
      <c r="Y467" s="252"/>
      <c r="Z467" s="6"/>
      <c r="AA467" s="9"/>
    </row>
    <row r="468" spans="1:27" ht="13.5" outlineLevel="7" x14ac:dyDescent="0.3">
      <c r="A468" s="245"/>
      <c r="B468" s="246"/>
      <c r="C468" s="246"/>
      <c r="D468" s="246"/>
      <c r="E468" s="246"/>
      <c r="F468" s="247"/>
      <c r="G468" s="252"/>
      <c r="H468" s="247"/>
      <c r="I468" s="248" t="s">
        <v>844</v>
      </c>
      <c r="J468" s="249"/>
      <c r="K468" s="250"/>
      <c r="L468" s="250"/>
      <c r="M468" s="251">
        <v>22.16</v>
      </c>
      <c r="N468" s="252"/>
      <c r="O468" s="253"/>
      <c r="P468" s="249"/>
      <c r="Q468" s="249"/>
      <c r="R468" s="251"/>
      <c r="S468" s="251"/>
      <c r="T468" s="251"/>
      <c r="U468" s="251"/>
      <c r="V468" s="253"/>
      <c r="W468" s="253"/>
      <c r="X468" s="253"/>
      <c r="Y468" s="252"/>
      <c r="Z468" s="6"/>
      <c r="AA468" s="9"/>
    </row>
    <row r="469" spans="1:27" ht="13.5" outlineLevel="7" x14ac:dyDescent="0.3">
      <c r="A469" s="245"/>
      <c r="B469" s="246"/>
      <c r="C469" s="246"/>
      <c r="D469" s="246"/>
      <c r="E469" s="246"/>
      <c r="F469" s="247"/>
      <c r="G469" s="252"/>
      <c r="H469" s="247"/>
      <c r="I469" s="248" t="s">
        <v>845</v>
      </c>
      <c r="J469" s="249"/>
      <c r="K469" s="250"/>
      <c r="L469" s="250"/>
      <c r="M469" s="251">
        <v>9.92</v>
      </c>
      <c r="N469" s="252"/>
      <c r="O469" s="253"/>
      <c r="P469" s="249"/>
      <c r="Q469" s="249"/>
      <c r="R469" s="251"/>
      <c r="S469" s="251"/>
      <c r="T469" s="251"/>
      <c r="U469" s="251"/>
      <c r="V469" s="253"/>
      <c r="W469" s="253"/>
      <c r="X469" s="253"/>
      <c r="Y469" s="252"/>
      <c r="Z469" s="6"/>
      <c r="AA469" s="9"/>
    </row>
    <row r="470" spans="1:27" ht="13.5" outlineLevel="7" x14ac:dyDescent="0.3">
      <c r="A470" s="245"/>
      <c r="B470" s="246"/>
      <c r="C470" s="246"/>
      <c r="D470" s="246"/>
      <c r="E470" s="246"/>
      <c r="F470" s="247"/>
      <c r="G470" s="252"/>
      <c r="H470" s="247"/>
      <c r="I470" s="248" t="s">
        <v>846</v>
      </c>
      <c r="J470" s="249"/>
      <c r="K470" s="250"/>
      <c r="L470" s="250"/>
      <c r="M470" s="251">
        <v>15.53</v>
      </c>
      <c r="N470" s="252"/>
      <c r="O470" s="253"/>
      <c r="P470" s="249"/>
      <c r="Q470" s="249"/>
      <c r="R470" s="251"/>
      <c r="S470" s="251"/>
      <c r="T470" s="251"/>
      <c r="U470" s="251"/>
      <c r="V470" s="253"/>
      <c r="W470" s="253"/>
      <c r="X470" s="253"/>
      <c r="Y470" s="252"/>
      <c r="Z470" s="6"/>
      <c r="AA470" s="9"/>
    </row>
    <row r="471" spans="1:27" ht="13.5" outlineLevel="7" x14ac:dyDescent="0.3">
      <c r="A471" s="245"/>
      <c r="B471" s="246"/>
      <c r="C471" s="246"/>
      <c r="D471" s="246"/>
      <c r="E471" s="246"/>
      <c r="F471" s="247"/>
      <c r="G471" s="252"/>
      <c r="H471" s="247"/>
      <c r="I471" s="248" t="s">
        <v>650</v>
      </c>
      <c r="J471" s="249"/>
      <c r="K471" s="250"/>
      <c r="L471" s="250"/>
      <c r="M471" s="251">
        <v>38.43</v>
      </c>
      <c r="N471" s="252"/>
      <c r="O471" s="253"/>
      <c r="P471" s="249"/>
      <c r="Q471" s="249"/>
      <c r="R471" s="251"/>
      <c r="S471" s="251"/>
      <c r="T471" s="251"/>
      <c r="U471" s="251"/>
      <c r="V471" s="253"/>
      <c r="W471" s="253"/>
      <c r="X471" s="253"/>
      <c r="Y471" s="252"/>
      <c r="Z471" s="6"/>
      <c r="AA471" s="9"/>
    </row>
    <row r="472" spans="1:27" ht="13.5" outlineLevel="7" x14ac:dyDescent="0.3">
      <c r="A472" s="245"/>
      <c r="B472" s="246"/>
      <c r="C472" s="246"/>
      <c r="D472" s="246"/>
      <c r="E472" s="246"/>
      <c r="F472" s="247"/>
      <c r="G472" s="252"/>
      <c r="H472" s="247"/>
      <c r="I472" s="248" t="s">
        <v>847</v>
      </c>
      <c r="J472" s="249"/>
      <c r="K472" s="250"/>
      <c r="L472" s="250"/>
      <c r="M472" s="251">
        <v>11.45</v>
      </c>
      <c r="N472" s="252"/>
      <c r="O472" s="253"/>
      <c r="P472" s="249"/>
      <c r="Q472" s="249"/>
      <c r="R472" s="251"/>
      <c r="S472" s="251"/>
      <c r="T472" s="251"/>
      <c r="U472" s="251"/>
      <c r="V472" s="253"/>
      <c r="W472" s="253"/>
      <c r="X472" s="253"/>
      <c r="Y472" s="252"/>
      <c r="Z472" s="6"/>
      <c r="AA472" s="9"/>
    </row>
    <row r="473" spans="1:27" ht="13.5" outlineLevel="7" x14ac:dyDescent="0.3">
      <c r="A473" s="245"/>
      <c r="B473" s="246"/>
      <c r="C473" s="246"/>
      <c r="D473" s="246"/>
      <c r="E473" s="246"/>
      <c r="F473" s="247"/>
      <c r="G473" s="252"/>
      <c r="H473" s="247"/>
      <c r="I473" s="248" t="s">
        <v>651</v>
      </c>
      <c r="J473" s="249"/>
      <c r="K473" s="250"/>
      <c r="L473" s="250"/>
      <c r="M473" s="251">
        <v>42.51</v>
      </c>
      <c r="N473" s="252"/>
      <c r="O473" s="253"/>
      <c r="P473" s="249"/>
      <c r="Q473" s="249"/>
      <c r="R473" s="251"/>
      <c r="S473" s="251"/>
      <c r="T473" s="251"/>
      <c r="U473" s="251"/>
      <c r="V473" s="253"/>
      <c r="W473" s="253"/>
      <c r="X473" s="253"/>
      <c r="Y473" s="252"/>
      <c r="Z473" s="6"/>
      <c r="AA473" s="9"/>
    </row>
    <row r="474" spans="1:27" ht="13.5" outlineLevel="7" x14ac:dyDescent="0.3">
      <c r="A474" s="245"/>
      <c r="B474" s="246"/>
      <c r="C474" s="246"/>
      <c r="D474" s="246"/>
      <c r="E474" s="246"/>
      <c r="F474" s="247"/>
      <c r="G474" s="252"/>
      <c r="H474" s="247"/>
      <c r="I474" s="248" t="s">
        <v>848</v>
      </c>
      <c r="J474" s="249"/>
      <c r="K474" s="250"/>
      <c r="L474" s="250"/>
      <c r="M474" s="251">
        <v>30.98</v>
      </c>
      <c r="N474" s="252"/>
      <c r="O474" s="253"/>
      <c r="P474" s="249"/>
      <c r="Q474" s="249"/>
      <c r="R474" s="251"/>
      <c r="S474" s="251"/>
      <c r="T474" s="251"/>
      <c r="U474" s="251"/>
      <c r="V474" s="253"/>
      <c r="W474" s="253"/>
      <c r="X474" s="253"/>
      <c r="Y474" s="252"/>
      <c r="Z474" s="6"/>
      <c r="AA474" s="9"/>
    </row>
    <row r="475" spans="1:27" ht="13.5" outlineLevel="7" x14ac:dyDescent="0.3">
      <c r="A475" s="245"/>
      <c r="B475" s="246"/>
      <c r="C475" s="246"/>
      <c r="D475" s="246"/>
      <c r="E475" s="246"/>
      <c r="F475" s="247"/>
      <c r="G475" s="252"/>
      <c r="H475" s="247"/>
      <c r="I475" s="248" t="s">
        <v>652</v>
      </c>
      <c r="J475" s="249"/>
      <c r="K475" s="250"/>
      <c r="L475" s="250"/>
      <c r="M475" s="251">
        <v>26.03</v>
      </c>
      <c r="N475" s="252"/>
      <c r="O475" s="253"/>
      <c r="P475" s="249"/>
      <c r="Q475" s="249"/>
      <c r="R475" s="251"/>
      <c r="S475" s="251"/>
      <c r="T475" s="251"/>
      <c r="U475" s="251"/>
      <c r="V475" s="253"/>
      <c r="W475" s="253"/>
      <c r="X475" s="253"/>
      <c r="Y475" s="252"/>
      <c r="Z475" s="6"/>
      <c r="AA475" s="9"/>
    </row>
    <row r="476" spans="1:27" ht="13.5" outlineLevel="7" x14ac:dyDescent="0.3">
      <c r="A476" s="245"/>
      <c r="B476" s="246"/>
      <c r="C476" s="246"/>
      <c r="D476" s="246"/>
      <c r="E476" s="246"/>
      <c r="F476" s="247"/>
      <c r="G476" s="252"/>
      <c r="H476" s="247"/>
      <c r="I476" s="248" t="s">
        <v>849</v>
      </c>
      <c r="J476" s="249"/>
      <c r="K476" s="250"/>
      <c r="L476" s="250"/>
      <c r="M476" s="251">
        <v>29.4</v>
      </c>
      <c r="N476" s="252"/>
      <c r="O476" s="253"/>
      <c r="P476" s="249"/>
      <c r="Q476" s="249"/>
      <c r="R476" s="251"/>
      <c r="S476" s="251"/>
      <c r="T476" s="251"/>
      <c r="U476" s="251"/>
      <c r="V476" s="253"/>
      <c r="W476" s="253"/>
      <c r="X476" s="253"/>
      <c r="Y476" s="252"/>
      <c r="Z476" s="6"/>
      <c r="AA476" s="9"/>
    </row>
    <row r="477" spans="1:27" ht="13.5" outlineLevel="7" x14ac:dyDescent="0.3">
      <c r="A477" s="245"/>
      <c r="B477" s="246"/>
      <c r="C477" s="246"/>
      <c r="D477" s="246"/>
      <c r="E477" s="246"/>
      <c r="F477" s="247"/>
      <c r="G477" s="252"/>
      <c r="H477" s="247"/>
      <c r="I477" s="248" t="s">
        <v>653</v>
      </c>
      <c r="J477" s="249"/>
      <c r="K477" s="250"/>
      <c r="L477" s="250"/>
      <c r="M477" s="251">
        <v>29.39</v>
      </c>
      <c r="N477" s="252"/>
      <c r="O477" s="253"/>
      <c r="P477" s="249"/>
      <c r="Q477" s="249"/>
      <c r="R477" s="251"/>
      <c r="S477" s="251"/>
      <c r="T477" s="251"/>
      <c r="U477" s="251"/>
      <c r="V477" s="253"/>
      <c r="W477" s="253"/>
      <c r="X477" s="253"/>
      <c r="Y477" s="252"/>
      <c r="Z477" s="6"/>
      <c r="AA477" s="9"/>
    </row>
    <row r="478" spans="1:27" ht="13.5" outlineLevel="7" x14ac:dyDescent="0.3">
      <c r="A478" s="245"/>
      <c r="B478" s="246"/>
      <c r="C478" s="246"/>
      <c r="D478" s="246"/>
      <c r="E478" s="246"/>
      <c r="F478" s="247"/>
      <c r="G478" s="252"/>
      <c r="H478" s="247"/>
      <c r="I478" s="248" t="s">
        <v>850</v>
      </c>
      <c r="J478" s="249"/>
      <c r="K478" s="250"/>
      <c r="L478" s="250"/>
      <c r="M478" s="251">
        <v>9.84</v>
      </c>
      <c r="N478" s="252"/>
      <c r="O478" s="253"/>
      <c r="P478" s="249"/>
      <c r="Q478" s="249"/>
      <c r="R478" s="251"/>
      <c r="S478" s="251"/>
      <c r="T478" s="251"/>
      <c r="U478" s="251"/>
      <c r="V478" s="253"/>
      <c r="W478" s="253"/>
      <c r="X478" s="253"/>
      <c r="Y478" s="252"/>
      <c r="Z478" s="6"/>
      <c r="AA478" s="9"/>
    </row>
    <row r="479" spans="1:27" ht="13.5" outlineLevel="7" x14ac:dyDescent="0.3">
      <c r="A479" s="245"/>
      <c r="B479" s="246"/>
      <c r="C479" s="246"/>
      <c r="D479" s="246"/>
      <c r="E479" s="246"/>
      <c r="F479" s="247"/>
      <c r="G479" s="252"/>
      <c r="H479" s="247"/>
      <c r="I479" s="248" t="s">
        <v>851</v>
      </c>
      <c r="J479" s="249"/>
      <c r="K479" s="250"/>
      <c r="L479" s="250"/>
      <c r="M479" s="251">
        <v>1.38</v>
      </c>
      <c r="N479" s="252"/>
      <c r="O479" s="253"/>
      <c r="P479" s="249"/>
      <c r="Q479" s="249"/>
      <c r="R479" s="251"/>
      <c r="S479" s="251"/>
      <c r="T479" s="251"/>
      <c r="U479" s="251"/>
      <c r="V479" s="253"/>
      <c r="W479" s="253"/>
      <c r="X479" s="253"/>
      <c r="Y479" s="252"/>
      <c r="Z479" s="6"/>
      <c r="AA479" s="9"/>
    </row>
    <row r="480" spans="1:27" ht="13.5" outlineLevel="7" x14ac:dyDescent="0.3">
      <c r="A480" s="245"/>
      <c r="B480" s="246"/>
      <c r="C480" s="246"/>
      <c r="D480" s="246"/>
      <c r="E480" s="246"/>
      <c r="F480" s="247"/>
      <c r="G480" s="252"/>
      <c r="H480" s="247"/>
      <c r="I480" s="248" t="s">
        <v>852</v>
      </c>
      <c r="J480" s="249"/>
      <c r="K480" s="250"/>
      <c r="L480" s="250"/>
      <c r="M480" s="251">
        <v>6.69</v>
      </c>
      <c r="N480" s="252"/>
      <c r="O480" s="253"/>
      <c r="P480" s="249"/>
      <c r="Q480" s="249"/>
      <c r="R480" s="251"/>
      <c r="S480" s="251"/>
      <c r="T480" s="251"/>
      <c r="U480" s="251"/>
      <c r="V480" s="253"/>
      <c r="W480" s="253"/>
      <c r="X480" s="253"/>
      <c r="Y480" s="252"/>
      <c r="Z480" s="6"/>
      <c r="AA480" s="9"/>
    </row>
    <row r="481" spans="1:27" ht="13.5" outlineLevel="7" x14ac:dyDescent="0.3">
      <c r="A481" s="245"/>
      <c r="B481" s="246"/>
      <c r="C481" s="246"/>
      <c r="D481" s="246"/>
      <c r="E481" s="246"/>
      <c r="F481" s="247"/>
      <c r="G481" s="252"/>
      <c r="H481" s="247"/>
      <c r="I481" s="248" t="s">
        <v>853</v>
      </c>
      <c r="J481" s="249"/>
      <c r="K481" s="250"/>
      <c r="L481" s="250"/>
      <c r="M481" s="251">
        <v>1.77</v>
      </c>
      <c r="N481" s="252"/>
      <c r="O481" s="253"/>
      <c r="P481" s="249"/>
      <c r="Q481" s="249"/>
      <c r="R481" s="251"/>
      <c r="S481" s="251"/>
      <c r="T481" s="251"/>
      <c r="U481" s="251"/>
      <c r="V481" s="253"/>
      <c r="W481" s="253"/>
      <c r="X481" s="253"/>
      <c r="Y481" s="252"/>
      <c r="Z481" s="6"/>
      <c r="AA481" s="9"/>
    </row>
    <row r="482" spans="1:27" ht="13.5" outlineLevel="7" x14ac:dyDescent="0.3">
      <c r="A482" s="245"/>
      <c r="B482" s="246"/>
      <c r="C482" s="246"/>
      <c r="D482" s="246"/>
      <c r="E482" s="246"/>
      <c r="F482" s="247"/>
      <c r="G482" s="252"/>
      <c r="H482" s="247"/>
      <c r="I482" s="248" t="s">
        <v>854</v>
      </c>
      <c r="J482" s="249"/>
      <c r="K482" s="250"/>
      <c r="L482" s="250"/>
      <c r="M482" s="251">
        <v>9.31</v>
      </c>
      <c r="N482" s="252"/>
      <c r="O482" s="253"/>
      <c r="P482" s="249"/>
      <c r="Q482" s="249"/>
      <c r="R482" s="251"/>
      <c r="S482" s="251"/>
      <c r="T482" s="251"/>
      <c r="U482" s="251"/>
      <c r="V482" s="253"/>
      <c r="W482" s="253"/>
      <c r="X482" s="253"/>
      <c r="Y482" s="252"/>
      <c r="Z482" s="6"/>
      <c r="AA482" s="9"/>
    </row>
    <row r="483" spans="1:27" ht="13.5" outlineLevel="7" x14ac:dyDescent="0.3">
      <c r="A483" s="245"/>
      <c r="B483" s="246"/>
      <c r="C483" s="246"/>
      <c r="D483" s="246"/>
      <c r="E483" s="246"/>
      <c r="F483" s="247"/>
      <c r="G483" s="252"/>
      <c r="H483" s="247"/>
      <c r="I483" s="248" t="s">
        <v>855</v>
      </c>
      <c r="J483" s="249"/>
      <c r="K483" s="250"/>
      <c r="L483" s="250"/>
      <c r="M483" s="251">
        <v>1.24</v>
      </c>
      <c r="N483" s="252"/>
      <c r="O483" s="253"/>
      <c r="P483" s="249"/>
      <c r="Q483" s="249"/>
      <c r="R483" s="251"/>
      <c r="S483" s="251"/>
      <c r="T483" s="251"/>
      <c r="U483" s="251"/>
      <c r="V483" s="253"/>
      <c r="W483" s="253"/>
      <c r="X483" s="253"/>
      <c r="Y483" s="252"/>
      <c r="Z483" s="6"/>
      <c r="AA483" s="9"/>
    </row>
    <row r="484" spans="1:27" ht="13.5" outlineLevel="7" x14ac:dyDescent="0.3">
      <c r="A484" s="245"/>
      <c r="B484" s="246"/>
      <c r="C484" s="246"/>
      <c r="D484" s="246"/>
      <c r="E484" s="246"/>
      <c r="F484" s="247"/>
      <c r="G484" s="252"/>
      <c r="H484" s="247"/>
      <c r="I484" s="248" t="s">
        <v>856</v>
      </c>
      <c r="J484" s="249"/>
      <c r="K484" s="250"/>
      <c r="L484" s="250"/>
      <c r="M484" s="251">
        <v>3.31</v>
      </c>
      <c r="N484" s="252"/>
      <c r="O484" s="253"/>
      <c r="P484" s="249"/>
      <c r="Q484" s="249"/>
      <c r="R484" s="251"/>
      <c r="S484" s="251"/>
      <c r="T484" s="251"/>
      <c r="U484" s="251"/>
      <c r="V484" s="253"/>
      <c r="W484" s="253"/>
      <c r="X484" s="253"/>
      <c r="Y484" s="252"/>
      <c r="Z484" s="6"/>
      <c r="AA484" s="9"/>
    </row>
    <row r="485" spans="1:27" ht="13.5" outlineLevel="7" x14ac:dyDescent="0.3">
      <c r="A485" s="245"/>
      <c r="B485" s="246"/>
      <c r="C485" s="246"/>
      <c r="D485" s="246"/>
      <c r="E485" s="246"/>
      <c r="F485" s="247"/>
      <c r="G485" s="252"/>
      <c r="H485" s="247"/>
      <c r="I485" s="248" t="s">
        <v>857</v>
      </c>
      <c r="J485" s="249"/>
      <c r="K485" s="250"/>
      <c r="L485" s="250"/>
      <c r="M485" s="251">
        <v>6.14</v>
      </c>
      <c r="N485" s="252"/>
      <c r="O485" s="253"/>
      <c r="P485" s="249"/>
      <c r="Q485" s="249"/>
      <c r="R485" s="251"/>
      <c r="S485" s="251"/>
      <c r="T485" s="251"/>
      <c r="U485" s="251"/>
      <c r="V485" s="253"/>
      <c r="W485" s="253"/>
      <c r="X485" s="253"/>
      <c r="Y485" s="252"/>
      <c r="Z485" s="6"/>
      <c r="AA485" s="9"/>
    </row>
    <row r="486" spans="1:27" ht="13.5" outlineLevel="7" x14ac:dyDescent="0.3">
      <c r="A486" s="245"/>
      <c r="B486" s="246"/>
      <c r="C486" s="246"/>
      <c r="D486" s="246"/>
      <c r="E486" s="246"/>
      <c r="F486" s="247"/>
      <c r="G486" s="252"/>
      <c r="H486" s="247"/>
      <c r="I486" s="248" t="s">
        <v>858</v>
      </c>
      <c r="J486" s="249"/>
      <c r="K486" s="250"/>
      <c r="L486" s="250"/>
      <c r="M486" s="251">
        <v>7.22</v>
      </c>
      <c r="N486" s="252"/>
      <c r="O486" s="253"/>
      <c r="P486" s="249"/>
      <c r="Q486" s="249"/>
      <c r="R486" s="251"/>
      <c r="S486" s="251"/>
      <c r="T486" s="251"/>
      <c r="U486" s="251"/>
      <c r="V486" s="253"/>
      <c r="W486" s="253"/>
      <c r="X486" s="253"/>
      <c r="Y486" s="252"/>
      <c r="Z486" s="6"/>
      <c r="AA486" s="9"/>
    </row>
    <row r="487" spans="1:27" ht="13.5" outlineLevel="7" x14ac:dyDescent="0.3">
      <c r="A487" s="245"/>
      <c r="B487" s="246"/>
      <c r="C487" s="246"/>
      <c r="D487" s="246"/>
      <c r="E487" s="246"/>
      <c r="F487" s="247"/>
      <c r="G487" s="252"/>
      <c r="H487" s="247"/>
      <c r="I487" s="248" t="s">
        <v>658</v>
      </c>
      <c r="J487" s="249"/>
      <c r="K487" s="250"/>
      <c r="L487" s="250"/>
      <c r="M487" s="251">
        <v>33.31</v>
      </c>
      <c r="N487" s="252"/>
      <c r="O487" s="253"/>
      <c r="P487" s="249"/>
      <c r="Q487" s="249"/>
      <c r="R487" s="251"/>
      <c r="S487" s="251"/>
      <c r="T487" s="251"/>
      <c r="U487" s="251"/>
      <c r="V487" s="253"/>
      <c r="W487" s="253"/>
      <c r="X487" s="253"/>
      <c r="Y487" s="252"/>
      <c r="Z487" s="6"/>
      <c r="AA487" s="9"/>
    </row>
    <row r="488" spans="1:27" ht="13.5" outlineLevel="7" x14ac:dyDescent="0.3">
      <c r="A488" s="245"/>
      <c r="B488" s="246"/>
      <c r="C488" s="246"/>
      <c r="D488" s="246"/>
      <c r="E488" s="246"/>
      <c r="F488" s="247"/>
      <c r="G488" s="252"/>
      <c r="H488" s="247"/>
      <c r="I488" s="248" t="s">
        <v>859</v>
      </c>
      <c r="J488" s="249"/>
      <c r="K488" s="250"/>
      <c r="L488" s="250"/>
      <c r="M488" s="251">
        <v>37.82</v>
      </c>
      <c r="N488" s="252"/>
      <c r="O488" s="253"/>
      <c r="P488" s="249"/>
      <c r="Q488" s="249"/>
      <c r="R488" s="251"/>
      <c r="S488" s="251"/>
      <c r="T488" s="251"/>
      <c r="U488" s="251"/>
      <c r="V488" s="253"/>
      <c r="W488" s="253"/>
      <c r="X488" s="253"/>
      <c r="Y488" s="252"/>
      <c r="Z488" s="6"/>
      <c r="AA488" s="9"/>
    </row>
    <row r="489" spans="1:27" ht="13.5" outlineLevel="7" x14ac:dyDescent="0.3">
      <c r="A489" s="245"/>
      <c r="B489" s="246"/>
      <c r="C489" s="246"/>
      <c r="D489" s="246"/>
      <c r="E489" s="246"/>
      <c r="F489" s="247"/>
      <c r="G489" s="252"/>
      <c r="H489" s="247"/>
      <c r="I489" s="248" t="s">
        <v>659</v>
      </c>
      <c r="J489" s="249"/>
      <c r="K489" s="250"/>
      <c r="L489" s="250"/>
      <c r="M489" s="251">
        <v>1.92</v>
      </c>
      <c r="N489" s="252"/>
      <c r="O489" s="253"/>
      <c r="P489" s="249"/>
      <c r="Q489" s="249"/>
      <c r="R489" s="251"/>
      <c r="S489" s="251"/>
      <c r="T489" s="251"/>
      <c r="U489" s="251"/>
      <c r="V489" s="253"/>
      <c r="W489" s="253"/>
      <c r="X489" s="253"/>
      <c r="Y489" s="252"/>
      <c r="Z489" s="6"/>
      <c r="AA489" s="9"/>
    </row>
    <row r="490" spans="1:27" ht="13.5" outlineLevel="7" x14ac:dyDescent="0.3">
      <c r="A490" s="245"/>
      <c r="B490" s="246"/>
      <c r="C490" s="246"/>
      <c r="D490" s="246"/>
      <c r="E490" s="246"/>
      <c r="F490" s="247"/>
      <c r="G490" s="252"/>
      <c r="H490" s="247"/>
      <c r="I490" s="248" t="s">
        <v>860</v>
      </c>
      <c r="J490" s="249"/>
      <c r="K490" s="250"/>
      <c r="L490" s="250"/>
      <c r="M490" s="251">
        <v>24.8</v>
      </c>
      <c r="N490" s="252"/>
      <c r="O490" s="253"/>
      <c r="P490" s="249"/>
      <c r="Q490" s="249"/>
      <c r="R490" s="251"/>
      <c r="S490" s="251"/>
      <c r="T490" s="251"/>
      <c r="U490" s="251"/>
      <c r="V490" s="253"/>
      <c r="W490" s="253"/>
      <c r="X490" s="253"/>
      <c r="Y490" s="252"/>
      <c r="Z490" s="6"/>
      <c r="AA490" s="9"/>
    </row>
    <row r="491" spans="1:27" ht="13.5" outlineLevel="7" x14ac:dyDescent="0.3">
      <c r="A491" s="245"/>
      <c r="B491" s="246"/>
      <c r="C491" s="246"/>
      <c r="D491" s="246"/>
      <c r="E491" s="246"/>
      <c r="F491" s="247"/>
      <c r="G491" s="252"/>
      <c r="H491" s="247"/>
      <c r="I491" s="248" t="s">
        <v>861</v>
      </c>
      <c r="J491" s="249"/>
      <c r="K491" s="250"/>
      <c r="L491" s="250"/>
      <c r="M491" s="251">
        <v>27.23</v>
      </c>
      <c r="N491" s="252"/>
      <c r="O491" s="253"/>
      <c r="P491" s="249"/>
      <c r="Q491" s="249"/>
      <c r="R491" s="251"/>
      <c r="S491" s="251"/>
      <c r="T491" s="251"/>
      <c r="U491" s="251"/>
      <c r="V491" s="253"/>
      <c r="W491" s="253"/>
      <c r="X491" s="253"/>
      <c r="Y491" s="252"/>
      <c r="Z491" s="6"/>
      <c r="AA491" s="9"/>
    </row>
    <row r="492" spans="1:27" ht="13.5" outlineLevel="7" x14ac:dyDescent="0.3">
      <c r="A492" s="245"/>
      <c r="B492" s="246"/>
      <c r="C492" s="246"/>
      <c r="D492" s="246"/>
      <c r="E492" s="246"/>
      <c r="F492" s="247"/>
      <c r="G492" s="252"/>
      <c r="H492" s="247"/>
      <c r="I492" s="248" t="s">
        <v>660</v>
      </c>
      <c r="J492" s="249"/>
      <c r="K492" s="250"/>
      <c r="L492" s="250"/>
      <c r="M492" s="251">
        <v>18.45</v>
      </c>
      <c r="N492" s="252"/>
      <c r="O492" s="253"/>
      <c r="P492" s="249"/>
      <c r="Q492" s="249"/>
      <c r="R492" s="251"/>
      <c r="S492" s="251"/>
      <c r="T492" s="251"/>
      <c r="U492" s="251"/>
      <c r="V492" s="253"/>
      <c r="W492" s="253"/>
      <c r="X492" s="253"/>
      <c r="Y492" s="252"/>
      <c r="Z492" s="6"/>
      <c r="AA492" s="9"/>
    </row>
    <row r="493" spans="1:27" ht="13.5" outlineLevel="7" x14ac:dyDescent="0.3">
      <c r="A493" s="245"/>
      <c r="B493" s="246"/>
      <c r="C493" s="246"/>
      <c r="D493" s="246"/>
      <c r="E493" s="246"/>
      <c r="F493" s="247"/>
      <c r="G493" s="252"/>
      <c r="H493" s="247"/>
      <c r="I493" s="248" t="s">
        <v>862</v>
      </c>
      <c r="J493" s="249"/>
      <c r="K493" s="250"/>
      <c r="L493" s="250"/>
      <c r="M493" s="251">
        <v>28.29</v>
      </c>
      <c r="N493" s="252"/>
      <c r="O493" s="253"/>
      <c r="P493" s="249"/>
      <c r="Q493" s="249"/>
      <c r="R493" s="251"/>
      <c r="S493" s="251"/>
      <c r="T493" s="251"/>
      <c r="U493" s="251"/>
      <c r="V493" s="253"/>
      <c r="W493" s="253"/>
      <c r="X493" s="253"/>
      <c r="Y493" s="252"/>
      <c r="Z493" s="6"/>
      <c r="AA493" s="9"/>
    </row>
    <row r="494" spans="1:27" ht="13.5" outlineLevel="7" x14ac:dyDescent="0.3">
      <c r="A494" s="245"/>
      <c r="B494" s="246"/>
      <c r="C494" s="246"/>
      <c r="D494" s="246"/>
      <c r="E494" s="246"/>
      <c r="F494" s="247"/>
      <c r="G494" s="252"/>
      <c r="H494" s="247"/>
      <c r="I494" s="248" t="s">
        <v>661</v>
      </c>
      <c r="J494" s="249"/>
      <c r="K494" s="250"/>
      <c r="L494" s="250"/>
      <c r="M494" s="251">
        <v>2.87</v>
      </c>
      <c r="N494" s="252"/>
      <c r="O494" s="253"/>
      <c r="P494" s="249"/>
      <c r="Q494" s="249"/>
      <c r="R494" s="251"/>
      <c r="S494" s="251"/>
      <c r="T494" s="251"/>
      <c r="U494" s="251"/>
      <c r="V494" s="253"/>
      <c r="W494" s="253"/>
      <c r="X494" s="253"/>
      <c r="Y494" s="252"/>
      <c r="Z494" s="6"/>
      <c r="AA494" s="9"/>
    </row>
    <row r="495" spans="1:27" ht="13.5" outlineLevel="7" x14ac:dyDescent="0.3">
      <c r="A495" s="245"/>
      <c r="B495" s="246"/>
      <c r="C495" s="246"/>
      <c r="D495" s="246"/>
      <c r="E495" s="246"/>
      <c r="F495" s="247"/>
      <c r="G495" s="252"/>
      <c r="H495" s="247"/>
      <c r="I495" s="248" t="s">
        <v>863</v>
      </c>
      <c r="J495" s="249"/>
      <c r="K495" s="250"/>
      <c r="L495" s="250"/>
      <c r="M495" s="251">
        <v>5.85</v>
      </c>
      <c r="N495" s="252"/>
      <c r="O495" s="253"/>
      <c r="P495" s="249"/>
      <c r="Q495" s="249"/>
      <c r="R495" s="251"/>
      <c r="S495" s="251"/>
      <c r="T495" s="251"/>
      <c r="U495" s="251"/>
      <c r="V495" s="253"/>
      <c r="W495" s="253"/>
      <c r="X495" s="253"/>
      <c r="Y495" s="252"/>
      <c r="Z495" s="6"/>
      <c r="AA495" s="9"/>
    </row>
    <row r="496" spans="1:27" ht="13.5" outlineLevel="7" x14ac:dyDescent="0.3">
      <c r="A496" s="245"/>
      <c r="B496" s="246"/>
      <c r="C496" s="246"/>
      <c r="D496" s="246"/>
      <c r="E496" s="246"/>
      <c r="F496" s="247"/>
      <c r="G496" s="252"/>
      <c r="H496" s="247"/>
      <c r="I496" s="248" t="s">
        <v>662</v>
      </c>
      <c r="J496" s="249"/>
      <c r="K496" s="250"/>
      <c r="L496" s="250"/>
      <c r="M496" s="251">
        <v>14.03</v>
      </c>
      <c r="N496" s="252"/>
      <c r="O496" s="253"/>
      <c r="P496" s="249"/>
      <c r="Q496" s="249"/>
      <c r="R496" s="251"/>
      <c r="S496" s="251"/>
      <c r="T496" s="251"/>
      <c r="U496" s="251"/>
      <c r="V496" s="253"/>
      <c r="W496" s="253"/>
      <c r="X496" s="253"/>
      <c r="Y496" s="252"/>
      <c r="Z496" s="6"/>
      <c r="AA496" s="9"/>
    </row>
    <row r="497" spans="1:27" ht="13.5" outlineLevel="7" x14ac:dyDescent="0.3">
      <c r="A497" s="245"/>
      <c r="B497" s="246"/>
      <c r="C497" s="246"/>
      <c r="D497" s="246"/>
      <c r="E497" s="246"/>
      <c r="F497" s="247"/>
      <c r="G497" s="252"/>
      <c r="H497" s="247"/>
      <c r="I497" s="248" t="s">
        <v>864</v>
      </c>
      <c r="J497" s="249"/>
      <c r="K497" s="250"/>
      <c r="L497" s="250"/>
      <c r="M497" s="251">
        <v>14.43</v>
      </c>
      <c r="N497" s="252"/>
      <c r="O497" s="253"/>
      <c r="P497" s="249"/>
      <c r="Q497" s="249"/>
      <c r="R497" s="251"/>
      <c r="S497" s="251"/>
      <c r="T497" s="251"/>
      <c r="U497" s="251"/>
      <c r="V497" s="253"/>
      <c r="W497" s="253"/>
      <c r="X497" s="253"/>
      <c r="Y497" s="252"/>
      <c r="Z497" s="6"/>
      <c r="AA497" s="9"/>
    </row>
    <row r="498" spans="1:27" ht="13.5" outlineLevel="7" x14ac:dyDescent="0.3">
      <c r="A498" s="245"/>
      <c r="B498" s="246"/>
      <c r="C498" s="246"/>
      <c r="D498" s="246"/>
      <c r="E498" s="246"/>
      <c r="F498" s="247"/>
      <c r="G498" s="252"/>
      <c r="H498" s="247"/>
      <c r="I498" s="248" t="s">
        <v>663</v>
      </c>
      <c r="J498" s="249"/>
      <c r="K498" s="250"/>
      <c r="L498" s="250"/>
      <c r="M498" s="251">
        <v>23.82</v>
      </c>
      <c r="N498" s="252"/>
      <c r="O498" s="253"/>
      <c r="P498" s="249"/>
      <c r="Q498" s="249"/>
      <c r="R498" s="251"/>
      <c r="S498" s="251"/>
      <c r="T498" s="251"/>
      <c r="U498" s="251"/>
      <c r="V498" s="253"/>
      <c r="W498" s="253"/>
      <c r="X498" s="253"/>
      <c r="Y498" s="252"/>
      <c r="Z498" s="6"/>
      <c r="AA498" s="9"/>
    </row>
    <row r="499" spans="1:27" ht="13.5" outlineLevel="7" x14ac:dyDescent="0.3">
      <c r="A499" s="245"/>
      <c r="B499" s="246"/>
      <c r="C499" s="246"/>
      <c r="D499" s="246"/>
      <c r="E499" s="246"/>
      <c r="F499" s="247"/>
      <c r="G499" s="252"/>
      <c r="H499" s="247"/>
      <c r="I499" s="248" t="s">
        <v>865</v>
      </c>
      <c r="J499" s="249"/>
      <c r="K499" s="250"/>
      <c r="L499" s="250"/>
      <c r="M499" s="251">
        <v>42.29</v>
      </c>
      <c r="N499" s="252"/>
      <c r="O499" s="253"/>
      <c r="P499" s="249"/>
      <c r="Q499" s="249"/>
      <c r="R499" s="251"/>
      <c r="S499" s="251"/>
      <c r="T499" s="251"/>
      <c r="U499" s="251"/>
      <c r="V499" s="253"/>
      <c r="W499" s="253"/>
      <c r="X499" s="253"/>
      <c r="Y499" s="252"/>
      <c r="Z499" s="6"/>
      <c r="AA499" s="9"/>
    </row>
    <row r="500" spans="1:27" ht="13.5" outlineLevel="7" x14ac:dyDescent="0.3">
      <c r="A500" s="245"/>
      <c r="B500" s="246"/>
      <c r="C500" s="246"/>
      <c r="D500" s="246"/>
      <c r="E500" s="246"/>
      <c r="F500" s="247"/>
      <c r="G500" s="252"/>
      <c r="H500" s="247"/>
      <c r="I500" s="248" t="s">
        <v>664</v>
      </c>
      <c r="J500" s="249"/>
      <c r="K500" s="250"/>
      <c r="L500" s="250"/>
      <c r="M500" s="251">
        <v>21.34</v>
      </c>
      <c r="N500" s="252"/>
      <c r="O500" s="253"/>
      <c r="P500" s="249"/>
      <c r="Q500" s="249"/>
      <c r="R500" s="251"/>
      <c r="S500" s="251"/>
      <c r="T500" s="251"/>
      <c r="U500" s="251"/>
      <c r="V500" s="253"/>
      <c r="W500" s="253"/>
      <c r="X500" s="253"/>
      <c r="Y500" s="252"/>
      <c r="Z500" s="6"/>
      <c r="AA500" s="9"/>
    </row>
    <row r="501" spans="1:27" ht="13.5" outlineLevel="7" x14ac:dyDescent="0.3">
      <c r="A501" s="245"/>
      <c r="B501" s="246"/>
      <c r="C501" s="246"/>
      <c r="D501" s="246"/>
      <c r="E501" s="246"/>
      <c r="F501" s="247"/>
      <c r="G501" s="252"/>
      <c r="H501" s="247"/>
      <c r="I501" s="248" t="s">
        <v>866</v>
      </c>
      <c r="J501" s="249"/>
      <c r="K501" s="250"/>
      <c r="L501" s="250"/>
      <c r="M501" s="251">
        <v>64.930000000000007</v>
      </c>
      <c r="N501" s="252"/>
      <c r="O501" s="253"/>
      <c r="P501" s="249"/>
      <c r="Q501" s="249"/>
      <c r="R501" s="251"/>
      <c r="S501" s="251"/>
      <c r="T501" s="251"/>
      <c r="U501" s="251"/>
      <c r="V501" s="253"/>
      <c r="W501" s="253"/>
      <c r="X501" s="253"/>
      <c r="Y501" s="252"/>
      <c r="Z501" s="6"/>
      <c r="AA501" s="9"/>
    </row>
    <row r="502" spans="1:27" ht="13.5" outlineLevel="7" x14ac:dyDescent="0.3">
      <c r="A502" s="245"/>
      <c r="B502" s="246"/>
      <c r="C502" s="246"/>
      <c r="D502" s="246"/>
      <c r="E502" s="246"/>
      <c r="F502" s="247"/>
      <c r="G502" s="252"/>
      <c r="H502" s="247"/>
      <c r="I502" s="248" t="s">
        <v>867</v>
      </c>
      <c r="J502" s="249"/>
      <c r="K502" s="250"/>
      <c r="L502" s="250"/>
      <c r="M502" s="251">
        <v>7.99</v>
      </c>
      <c r="N502" s="252"/>
      <c r="O502" s="253"/>
      <c r="P502" s="249"/>
      <c r="Q502" s="249"/>
      <c r="R502" s="251"/>
      <c r="S502" s="251"/>
      <c r="T502" s="251"/>
      <c r="U502" s="251"/>
      <c r="V502" s="253"/>
      <c r="W502" s="253"/>
      <c r="X502" s="253"/>
      <c r="Y502" s="252"/>
      <c r="Z502" s="6"/>
      <c r="AA502" s="9"/>
    </row>
    <row r="503" spans="1:27" ht="13.5" outlineLevel="7" x14ac:dyDescent="0.3">
      <c r="A503" s="245"/>
      <c r="B503" s="246"/>
      <c r="C503" s="246"/>
      <c r="D503" s="246"/>
      <c r="E503" s="246"/>
      <c r="F503" s="247"/>
      <c r="G503" s="252"/>
      <c r="H503" s="247"/>
      <c r="I503" s="248" t="s">
        <v>868</v>
      </c>
      <c r="J503" s="249"/>
      <c r="K503" s="250"/>
      <c r="L503" s="250"/>
      <c r="M503" s="251">
        <v>8.09</v>
      </c>
      <c r="N503" s="252"/>
      <c r="O503" s="253"/>
      <c r="P503" s="249"/>
      <c r="Q503" s="249"/>
      <c r="R503" s="251"/>
      <c r="S503" s="251"/>
      <c r="T503" s="251"/>
      <c r="U503" s="251"/>
      <c r="V503" s="253"/>
      <c r="W503" s="253"/>
      <c r="X503" s="253"/>
      <c r="Y503" s="252"/>
      <c r="Z503" s="6"/>
      <c r="AA503" s="9"/>
    </row>
    <row r="504" spans="1:27" ht="13.5" outlineLevel="7" x14ac:dyDescent="0.3">
      <c r="A504" s="245"/>
      <c r="B504" s="246"/>
      <c r="C504" s="246"/>
      <c r="D504" s="246"/>
      <c r="E504" s="246"/>
      <c r="F504" s="247"/>
      <c r="G504" s="252"/>
      <c r="H504" s="247"/>
      <c r="I504" s="248" t="s">
        <v>869</v>
      </c>
      <c r="J504" s="249"/>
      <c r="K504" s="250"/>
      <c r="L504" s="250"/>
      <c r="M504" s="251">
        <v>3.04</v>
      </c>
      <c r="N504" s="252"/>
      <c r="O504" s="253"/>
      <c r="P504" s="249"/>
      <c r="Q504" s="249"/>
      <c r="R504" s="251"/>
      <c r="S504" s="251"/>
      <c r="T504" s="251"/>
      <c r="U504" s="251"/>
      <c r="V504" s="253"/>
      <c r="W504" s="253"/>
      <c r="X504" s="253"/>
      <c r="Y504" s="252"/>
      <c r="Z504" s="6"/>
      <c r="AA504" s="9"/>
    </row>
    <row r="505" spans="1:27" ht="13.5" outlineLevel="7" x14ac:dyDescent="0.3">
      <c r="A505" s="245"/>
      <c r="B505" s="246"/>
      <c r="C505" s="246"/>
      <c r="D505" s="246"/>
      <c r="E505" s="246"/>
      <c r="F505" s="247"/>
      <c r="G505" s="252"/>
      <c r="H505" s="247"/>
      <c r="I505" s="248" t="s">
        <v>870</v>
      </c>
      <c r="J505" s="249"/>
      <c r="K505" s="250"/>
      <c r="L505" s="250"/>
      <c r="M505" s="251">
        <v>10.51</v>
      </c>
      <c r="N505" s="252"/>
      <c r="O505" s="253"/>
      <c r="P505" s="249"/>
      <c r="Q505" s="249"/>
      <c r="R505" s="251"/>
      <c r="S505" s="251"/>
      <c r="T505" s="251"/>
      <c r="U505" s="251"/>
      <c r="V505" s="253"/>
      <c r="W505" s="253"/>
      <c r="X505" s="253"/>
      <c r="Y505" s="252"/>
      <c r="Z505" s="6"/>
      <c r="AA505" s="9"/>
    </row>
    <row r="506" spans="1:27" ht="13.5" outlineLevel="7" x14ac:dyDescent="0.3">
      <c r="A506" s="245"/>
      <c r="B506" s="246"/>
      <c r="C506" s="246"/>
      <c r="D506" s="246"/>
      <c r="E506" s="246"/>
      <c r="F506" s="247"/>
      <c r="G506" s="252"/>
      <c r="H506" s="247"/>
      <c r="I506" s="248" t="s">
        <v>871</v>
      </c>
      <c r="J506" s="249"/>
      <c r="K506" s="250"/>
      <c r="L506" s="250"/>
      <c r="M506" s="251">
        <v>1.89</v>
      </c>
      <c r="N506" s="252"/>
      <c r="O506" s="253"/>
      <c r="P506" s="249"/>
      <c r="Q506" s="249"/>
      <c r="R506" s="251"/>
      <c r="S506" s="251"/>
      <c r="T506" s="251"/>
      <c r="U506" s="251"/>
      <c r="V506" s="253"/>
      <c r="W506" s="253"/>
      <c r="X506" s="253"/>
      <c r="Y506" s="252"/>
      <c r="Z506" s="6"/>
      <c r="AA506" s="9"/>
    </row>
    <row r="507" spans="1:27" ht="13.5" outlineLevel="7" x14ac:dyDescent="0.3">
      <c r="A507" s="245"/>
      <c r="B507" s="246"/>
      <c r="C507" s="246"/>
      <c r="D507" s="246"/>
      <c r="E507" s="246"/>
      <c r="F507" s="247"/>
      <c r="G507" s="252"/>
      <c r="H507" s="247"/>
      <c r="I507" s="248" t="s">
        <v>872</v>
      </c>
      <c r="J507" s="249"/>
      <c r="K507" s="250"/>
      <c r="L507" s="250"/>
      <c r="M507" s="251">
        <v>5.49</v>
      </c>
      <c r="N507" s="252"/>
      <c r="O507" s="253"/>
      <c r="P507" s="249"/>
      <c r="Q507" s="249"/>
      <c r="R507" s="251"/>
      <c r="S507" s="251"/>
      <c r="T507" s="251"/>
      <c r="U507" s="251"/>
      <c r="V507" s="253"/>
      <c r="W507" s="253"/>
      <c r="X507" s="253"/>
      <c r="Y507" s="252"/>
      <c r="Z507" s="6"/>
      <c r="AA507" s="9"/>
    </row>
    <row r="508" spans="1:27" ht="13.5" outlineLevel="7" x14ac:dyDescent="0.3">
      <c r="A508" s="245"/>
      <c r="B508" s="246"/>
      <c r="C508" s="246"/>
      <c r="D508" s="246"/>
      <c r="E508" s="246"/>
      <c r="F508" s="247"/>
      <c r="G508" s="252"/>
      <c r="H508" s="247"/>
      <c r="I508" s="248" t="s">
        <v>873</v>
      </c>
      <c r="J508" s="249"/>
      <c r="K508" s="250"/>
      <c r="L508" s="250"/>
      <c r="M508" s="251">
        <v>6.87</v>
      </c>
      <c r="N508" s="252"/>
      <c r="O508" s="253"/>
      <c r="P508" s="249"/>
      <c r="Q508" s="249"/>
      <c r="R508" s="251"/>
      <c r="S508" s="251"/>
      <c r="T508" s="251"/>
      <c r="U508" s="251"/>
      <c r="V508" s="253"/>
      <c r="W508" s="253"/>
      <c r="X508" s="253"/>
      <c r="Y508" s="252"/>
      <c r="Z508" s="6"/>
      <c r="AA508" s="9"/>
    </row>
    <row r="509" spans="1:27" ht="13.5" outlineLevel="7" x14ac:dyDescent="0.3">
      <c r="A509" s="245"/>
      <c r="B509" s="246"/>
      <c r="C509" s="246"/>
      <c r="D509" s="246"/>
      <c r="E509" s="246"/>
      <c r="F509" s="247"/>
      <c r="G509" s="252"/>
      <c r="H509" s="247"/>
      <c r="I509" s="248" t="s">
        <v>874</v>
      </c>
      <c r="J509" s="249"/>
      <c r="K509" s="250"/>
      <c r="L509" s="250"/>
      <c r="M509" s="251">
        <v>55.53</v>
      </c>
      <c r="N509" s="252"/>
      <c r="O509" s="253"/>
      <c r="P509" s="249"/>
      <c r="Q509" s="249"/>
      <c r="R509" s="251"/>
      <c r="S509" s="251"/>
      <c r="T509" s="251"/>
      <c r="U509" s="251"/>
      <c r="V509" s="253"/>
      <c r="W509" s="253"/>
      <c r="X509" s="253"/>
      <c r="Y509" s="252"/>
      <c r="Z509" s="6"/>
      <c r="AA509" s="9"/>
    </row>
    <row r="510" spans="1:27" ht="13.5" outlineLevel="7" x14ac:dyDescent="0.3">
      <c r="A510" s="245"/>
      <c r="B510" s="246"/>
      <c r="C510" s="246"/>
      <c r="D510" s="246"/>
      <c r="E510" s="246"/>
      <c r="F510" s="247"/>
      <c r="G510" s="252"/>
      <c r="H510" s="247"/>
      <c r="I510" s="248" t="s">
        <v>668</v>
      </c>
      <c r="J510" s="249"/>
      <c r="K510" s="250"/>
      <c r="L510" s="250"/>
      <c r="M510" s="251">
        <v>30.74</v>
      </c>
      <c r="N510" s="252"/>
      <c r="O510" s="253"/>
      <c r="P510" s="249"/>
      <c r="Q510" s="249"/>
      <c r="R510" s="251"/>
      <c r="S510" s="251"/>
      <c r="T510" s="251"/>
      <c r="U510" s="251"/>
      <c r="V510" s="253"/>
      <c r="W510" s="253"/>
      <c r="X510" s="253"/>
      <c r="Y510" s="252"/>
      <c r="Z510" s="6"/>
      <c r="AA510" s="9"/>
    </row>
    <row r="511" spans="1:27" ht="13.5" outlineLevel="7" x14ac:dyDescent="0.3">
      <c r="A511" s="245"/>
      <c r="B511" s="246"/>
      <c r="C511" s="246"/>
      <c r="D511" s="246"/>
      <c r="E511" s="246"/>
      <c r="F511" s="247"/>
      <c r="G511" s="252"/>
      <c r="H511" s="247"/>
      <c r="I511" s="248" t="s">
        <v>875</v>
      </c>
      <c r="J511" s="249"/>
      <c r="K511" s="250"/>
      <c r="L511" s="250"/>
      <c r="M511" s="251">
        <v>12.76</v>
      </c>
      <c r="N511" s="252"/>
      <c r="O511" s="253"/>
      <c r="P511" s="249"/>
      <c r="Q511" s="249"/>
      <c r="R511" s="251"/>
      <c r="S511" s="251"/>
      <c r="T511" s="251"/>
      <c r="U511" s="251"/>
      <c r="V511" s="253"/>
      <c r="W511" s="253"/>
      <c r="X511" s="253"/>
      <c r="Y511" s="252"/>
      <c r="Z511" s="6"/>
      <c r="AA511" s="9"/>
    </row>
    <row r="512" spans="1:27" ht="13.5" outlineLevel="7" x14ac:dyDescent="0.3">
      <c r="A512" s="245"/>
      <c r="B512" s="246"/>
      <c r="C512" s="246"/>
      <c r="D512" s="246"/>
      <c r="E512" s="246"/>
      <c r="F512" s="247"/>
      <c r="G512" s="252"/>
      <c r="H512" s="247"/>
      <c r="I512" s="248" t="s">
        <v>876</v>
      </c>
      <c r="J512" s="249"/>
      <c r="K512" s="250"/>
      <c r="L512" s="250"/>
      <c r="M512" s="251">
        <v>1.06</v>
      </c>
      <c r="N512" s="252"/>
      <c r="O512" s="253"/>
      <c r="P512" s="249"/>
      <c r="Q512" s="249"/>
      <c r="R512" s="251"/>
      <c r="S512" s="251"/>
      <c r="T512" s="251"/>
      <c r="U512" s="251"/>
      <c r="V512" s="253"/>
      <c r="W512" s="253"/>
      <c r="X512" s="253"/>
      <c r="Y512" s="252"/>
      <c r="Z512" s="6"/>
      <c r="AA512" s="9"/>
    </row>
    <row r="513" spans="1:27" ht="13.5" outlineLevel="7" x14ac:dyDescent="0.3">
      <c r="A513" s="245"/>
      <c r="B513" s="246"/>
      <c r="C513" s="246"/>
      <c r="D513" s="246"/>
      <c r="E513" s="246"/>
      <c r="F513" s="247"/>
      <c r="G513" s="252"/>
      <c r="H513" s="247"/>
      <c r="I513" s="248" t="s">
        <v>877</v>
      </c>
      <c r="J513" s="249"/>
      <c r="K513" s="250"/>
      <c r="L513" s="250"/>
      <c r="M513" s="251">
        <v>11.57</v>
      </c>
      <c r="N513" s="252"/>
      <c r="O513" s="253"/>
      <c r="P513" s="249"/>
      <c r="Q513" s="249"/>
      <c r="R513" s="251"/>
      <c r="S513" s="251"/>
      <c r="T513" s="251"/>
      <c r="U513" s="251"/>
      <c r="V513" s="253"/>
      <c r="W513" s="253"/>
      <c r="X513" s="253"/>
      <c r="Y513" s="252"/>
      <c r="Z513" s="6"/>
      <c r="AA513" s="9"/>
    </row>
    <row r="514" spans="1:27" ht="13.5" outlineLevel="7" x14ac:dyDescent="0.3">
      <c r="A514" s="245"/>
      <c r="B514" s="246"/>
      <c r="C514" s="246"/>
      <c r="D514" s="246"/>
      <c r="E514" s="246"/>
      <c r="F514" s="247"/>
      <c r="G514" s="252"/>
      <c r="H514" s="247"/>
      <c r="I514" s="248" t="s">
        <v>670</v>
      </c>
      <c r="J514" s="249"/>
      <c r="K514" s="250"/>
      <c r="L514" s="250"/>
      <c r="M514" s="251">
        <v>39.979999999999997</v>
      </c>
      <c r="N514" s="252"/>
      <c r="O514" s="253"/>
      <c r="P514" s="249"/>
      <c r="Q514" s="249"/>
      <c r="R514" s="251"/>
      <c r="S514" s="251"/>
      <c r="T514" s="251"/>
      <c r="U514" s="251"/>
      <c r="V514" s="253"/>
      <c r="W514" s="253"/>
      <c r="X514" s="253"/>
      <c r="Y514" s="252"/>
      <c r="Z514" s="6"/>
      <c r="AA514" s="9"/>
    </row>
    <row r="515" spans="1:27" ht="13.5" outlineLevel="7" x14ac:dyDescent="0.3">
      <c r="A515" s="245"/>
      <c r="B515" s="246"/>
      <c r="C515" s="246"/>
      <c r="D515" s="246"/>
      <c r="E515" s="246"/>
      <c r="F515" s="247"/>
      <c r="G515" s="252"/>
      <c r="H515" s="247"/>
      <c r="I515" s="248" t="s">
        <v>878</v>
      </c>
      <c r="J515" s="249"/>
      <c r="K515" s="250"/>
      <c r="L515" s="250"/>
      <c r="M515" s="251">
        <v>47.35</v>
      </c>
      <c r="N515" s="252"/>
      <c r="O515" s="253"/>
      <c r="P515" s="249"/>
      <c r="Q515" s="249"/>
      <c r="R515" s="251"/>
      <c r="S515" s="251"/>
      <c r="T515" s="251"/>
      <c r="U515" s="251"/>
      <c r="V515" s="253"/>
      <c r="W515" s="253"/>
      <c r="X515" s="253"/>
      <c r="Y515" s="252"/>
      <c r="Z515" s="6"/>
      <c r="AA515" s="9"/>
    </row>
    <row r="516" spans="1:27" ht="13.5" outlineLevel="7" x14ac:dyDescent="0.3">
      <c r="A516" s="245"/>
      <c r="B516" s="246"/>
      <c r="C516" s="246"/>
      <c r="D516" s="246"/>
      <c r="E516" s="246"/>
      <c r="F516" s="247"/>
      <c r="G516" s="252"/>
      <c r="H516" s="247"/>
      <c r="I516" s="248" t="s">
        <v>879</v>
      </c>
      <c r="J516" s="249"/>
      <c r="K516" s="250"/>
      <c r="L516" s="250"/>
      <c r="M516" s="251">
        <v>9.0399999999999991</v>
      </c>
      <c r="N516" s="252"/>
      <c r="O516" s="253"/>
      <c r="P516" s="249"/>
      <c r="Q516" s="249"/>
      <c r="R516" s="251"/>
      <c r="S516" s="251"/>
      <c r="T516" s="251"/>
      <c r="U516" s="251"/>
      <c r="V516" s="253"/>
      <c r="W516" s="253"/>
      <c r="X516" s="253"/>
      <c r="Y516" s="252"/>
      <c r="Z516" s="6"/>
      <c r="AA516" s="9"/>
    </row>
    <row r="517" spans="1:27" ht="13.5" outlineLevel="7" x14ac:dyDescent="0.3">
      <c r="A517" s="245"/>
      <c r="B517" s="246"/>
      <c r="C517" s="246"/>
      <c r="D517" s="246"/>
      <c r="E517" s="246"/>
      <c r="F517" s="247"/>
      <c r="G517" s="252"/>
      <c r="H517" s="247"/>
      <c r="I517" s="248" t="s">
        <v>880</v>
      </c>
      <c r="J517" s="249"/>
      <c r="K517" s="250"/>
      <c r="L517" s="250"/>
      <c r="M517" s="251">
        <v>5.41</v>
      </c>
      <c r="N517" s="252"/>
      <c r="O517" s="253"/>
      <c r="P517" s="249"/>
      <c r="Q517" s="249"/>
      <c r="R517" s="251"/>
      <c r="S517" s="251"/>
      <c r="T517" s="251"/>
      <c r="U517" s="251"/>
      <c r="V517" s="253"/>
      <c r="W517" s="253"/>
      <c r="X517" s="253"/>
      <c r="Y517" s="252"/>
      <c r="Z517" s="6"/>
      <c r="AA517" s="9"/>
    </row>
    <row r="518" spans="1:27" ht="13.5" outlineLevel="7" x14ac:dyDescent="0.3">
      <c r="A518" s="245"/>
      <c r="B518" s="246"/>
      <c r="C518" s="246"/>
      <c r="D518" s="246"/>
      <c r="E518" s="246"/>
      <c r="F518" s="247"/>
      <c r="G518" s="252"/>
      <c r="H518" s="247"/>
      <c r="I518" s="248" t="s">
        <v>881</v>
      </c>
      <c r="J518" s="249"/>
      <c r="K518" s="250"/>
      <c r="L518" s="250"/>
      <c r="M518" s="251">
        <v>3.72</v>
      </c>
      <c r="N518" s="252"/>
      <c r="O518" s="253"/>
      <c r="P518" s="249"/>
      <c r="Q518" s="249"/>
      <c r="R518" s="251"/>
      <c r="S518" s="251"/>
      <c r="T518" s="251"/>
      <c r="U518" s="251"/>
      <c r="V518" s="253"/>
      <c r="W518" s="253"/>
      <c r="X518" s="253"/>
      <c r="Y518" s="252"/>
      <c r="Z518" s="6"/>
      <c r="AA518" s="9"/>
    </row>
    <row r="519" spans="1:27" ht="13.5" outlineLevel="7" x14ac:dyDescent="0.3">
      <c r="A519" s="245"/>
      <c r="B519" s="246"/>
      <c r="C519" s="246"/>
      <c r="D519" s="246"/>
      <c r="E519" s="246"/>
      <c r="F519" s="247"/>
      <c r="G519" s="252"/>
      <c r="H519" s="247"/>
      <c r="I519" s="248" t="s">
        <v>882</v>
      </c>
      <c r="J519" s="249"/>
      <c r="K519" s="250"/>
      <c r="L519" s="250"/>
      <c r="M519" s="251">
        <v>5.0999999999999996</v>
      </c>
      <c r="N519" s="252"/>
      <c r="O519" s="253"/>
      <c r="P519" s="249"/>
      <c r="Q519" s="249"/>
      <c r="R519" s="251"/>
      <c r="S519" s="251"/>
      <c r="T519" s="251"/>
      <c r="U519" s="251"/>
      <c r="V519" s="253"/>
      <c r="W519" s="253"/>
      <c r="X519" s="253"/>
      <c r="Y519" s="252"/>
      <c r="Z519" s="6"/>
      <c r="AA519" s="9"/>
    </row>
    <row r="520" spans="1:27" ht="13.5" outlineLevel="7" x14ac:dyDescent="0.3">
      <c r="A520" s="245"/>
      <c r="B520" s="246"/>
      <c r="C520" s="246"/>
      <c r="D520" s="246"/>
      <c r="E520" s="246"/>
      <c r="F520" s="247"/>
      <c r="G520" s="252"/>
      <c r="H520" s="247"/>
      <c r="I520" s="248" t="s">
        <v>883</v>
      </c>
      <c r="J520" s="249"/>
      <c r="K520" s="250"/>
      <c r="L520" s="250"/>
      <c r="M520" s="251">
        <v>2.0699999999999998</v>
      </c>
      <c r="N520" s="252"/>
      <c r="O520" s="253"/>
      <c r="P520" s="249"/>
      <c r="Q520" s="249"/>
      <c r="R520" s="251"/>
      <c r="S520" s="251"/>
      <c r="T520" s="251"/>
      <c r="U520" s="251"/>
      <c r="V520" s="253"/>
      <c r="W520" s="253"/>
      <c r="X520" s="253"/>
      <c r="Y520" s="252"/>
      <c r="Z520" s="6"/>
      <c r="AA520" s="9"/>
    </row>
    <row r="521" spans="1:27" ht="13.5" outlineLevel="7" x14ac:dyDescent="0.3">
      <c r="A521" s="245"/>
      <c r="B521" s="246"/>
      <c r="C521" s="246"/>
      <c r="D521" s="246"/>
      <c r="E521" s="246"/>
      <c r="F521" s="247"/>
      <c r="G521" s="252"/>
      <c r="H521" s="247"/>
      <c r="I521" s="248" t="s">
        <v>884</v>
      </c>
      <c r="J521" s="249"/>
      <c r="K521" s="250"/>
      <c r="L521" s="250"/>
      <c r="M521" s="251">
        <v>13.58</v>
      </c>
      <c r="N521" s="252"/>
      <c r="O521" s="253"/>
      <c r="P521" s="249"/>
      <c r="Q521" s="249"/>
      <c r="R521" s="251"/>
      <c r="S521" s="251"/>
      <c r="T521" s="251"/>
      <c r="U521" s="251"/>
      <c r="V521" s="253"/>
      <c r="W521" s="253"/>
      <c r="X521" s="253"/>
      <c r="Y521" s="252"/>
      <c r="Z521" s="6"/>
      <c r="AA521" s="9"/>
    </row>
    <row r="522" spans="1:27" ht="13.5" outlineLevel="7" x14ac:dyDescent="0.3">
      <c r="A522" s="245"/>
      <c r="B522" s="246"/>
      <c r="C522" s="246"/>
      <c r="D522" s="246"/>
      <c r="E522" s="246"/>
      <c r="F522" s="247"/>
      <c r="G522" s="252"/>
      <c r="H522" s="247"/>
      <c r="I522" s="248" t="s">
        <v>674</v>
      </c>
      <c r="J522" s="249"/>
      <c r="K522" s="250"/>
      <c r="L522" s="250"/>
      <c r="M522" s="251">
        <v>15.5</v>
      </c>
      <c r="N522" s="252"/>
      <c r="O522" s="253"/>
      <c r="P522" s="249"/>
      <c r="Q522" s="249"/>
      <c r="R522" s="251"/>
      <c r="S522" s="251"/>
      <c r="T522" s="251"/>
      <c r="U522" s="251"/>
      <c r="V522" s="253"/>
      <c r="W522" s="253"/>
      <c r="X522" s="253"/>
      <c r="Y522" s="252"/>
      <c r="Z522" s="6"/>
      <c r="AA522" s="9"/>
    </row>
    <row r="523" spans="1:27" ht="13.5" outlineLevel="7" x14ac:dyDescent="0.3">
      <c r="A523" s="245"/>
      <c r="B523" s="246"/>
      <c r="C523" s="246"/>
      <c r="D523" s="246"/>
      <c r="E523" s="246"/>
      <c r="F523" s="247"/>
      <c r="G523" s="252"/>
      <c r="H523" s="247"/>
      <c r="I523" s="248" t="s">
        <v>885</v>
      </c>
      <c r="J523" s="249"/>
      <c r="K523" s="250"/>
      <c r="L523" s="250"/>
      <c r="M523" s="251">
        <v>35.340000000000003</v>
      </c>
      <c r="N523" s="252"/>
      <c r="O523" s="253"/>
      <c r="P523" s="249"/>
      <c r="Q523" s="249"/>
      <c r="R523" s="251"/>
      <c r="S523" s="251"/>
      <c r="T523" s="251"/>
      <c r="U523" s="251"/>
      <c r="V523" s="253"/>
      <c r="W523" s="253"/>
      <c r="X523" s="253"/>
      <c r="Y523" s="252"/>
      <c r="Z523" s="6"/>
      <c r="AA523" s="9"/>
    </row>
    <row r="524" spans="1:27" ht="13.5" outlineLevel="7" x14ac:dyDescent="0.3">
      <c r="A524" s="245"/>
      <c r="B524" s="246"/>
      <c r="C524" s="246"/>
      <c r="D524" s="246"/>
      <c r="E524" s="246"/>
      <c r="F524" s="247"/>
      <c r="G524" s="252"/>
      <c r="H524" s="247"/>
      <c r="I524" s="248" t="s">
        <v>886</v>
      </c>
      <c r="J524" s="249"/>
      <c r="K524" s="250"/>
      <c r="L524" s="250"/>
      <c r="M524" s="251">
        <v>7.84</v>
      </c>
      <c r="N524" s="252"/>
      <c r="O524" s="253"/>
      <c r="P524" s="249"/>
      <c r="Q524" s="249"/>
      <c r="R524" s="251"/>
      <c r="S524" s="251"/>
      <c r="T524" s="251"/>
      <c r="U524" s="251"/>
      <c r="V524" s="253"/>
      <c r="W524" s="253"/>
      <c r="X524" s="253"/>
      <c r="Y524" s="252"/>
      <c r="Z524" s="6"/>
      <c r="AA524" s="9"/>
    </row>
    <row r="525" spans="1:27" ht="13.5" outlineLevel="7" x14ac:dyDescent="0.3">
      <c r="A525" s="245"/>
      <c r="B525" s="246"/>
      <c r="C525" s="246"/>
      <c r="D525" s="246"/>
      <c r="E525" s="246"/>
      <c r="F525" s="247"/>
      <c r="G525" s="252"/>
      <c r="H525" s="247"/>
      <c r="I525" s="248" t="s">
        <v>675</v>
      </c>
      <c r="J525" s="249"/>
      <c r="K525" s="250"/>
      <c r="L525" s="250"/>
      <c r="M525" s="251">
        <v>19.010000000000002</v>
      </c>
      <c r="N525" s="252"/>
      <c r="O525" s="253"/>
      <c r="P525" s="249"/>
      <c r="Q525" s="249"/>
      <c r="R525" s="251"/>
      <c r="S525" s="251"/>
      <c r="T525" s="251"/>
      <c r="U525" s="251"/>
      <c r="V525" s="253"/>
      <c r="W525" s="253"/>
      <c r="X525" s="253"/>
      <c r="Y525" s="252"/>
      <c r="Z525" s="6"/>
      <c r="AA525" s="9"/>
    </row>
    <row r="526" spans="1:27" ht="13.5" outlineLevel="7" x14ac:dyDescent="0.3">
      <c r="A526" s="245"/>
      <c r="B526" s="246"/>
      <c r="C526" s="246"/>
      <c r="D526" s="246"/>
      <c r="E526" s="246"/>
      <c r="F526" s="247"/>
      <c r="G526" s="252"/>
      <c r="H526" s="247"/>
      <c r="I526" s="248" t="s">
        <v>887</v>
      </c>
      <c r="J526" s="249"/>
      <c r="K526" s="250"/>
      <c r="L526" s="250"/>
      <c r="M526" s="251">
        <v>4.95</v>
      </c>
      <c r="N526" s="252"/>
      <c r="O526" s="253"/>
      <c r="P526" s="249"/>
      <c r="Q526" s="249"/>
      <c r="R526" s="251"/>
      <c r="S526" s="251"/>
      <c r="T526" s="251"/>
      <c r="U526" s="251"/>
      <c r="V526" s="253"/>
      <c r="W526" s="253"/>
      <c r="X526" s="253"/>
      <c r="Y526" s="252"/>
      <c r="Z526" s="6"/>
      <c r="AA526" s="9"/>
    </row>
    <row r="527" spans="1:27" ht="13.5" outlineLevel="7" x14ac:dyDescent="0.3">
      <c r="A527" s="245"/>
      <c r="B527" s="246"/>
      <c r="C527" s="246"/>
      <c r="D527" s="246"/>
      <c r="E527" s="246"/>
      <c r="F527" s="247"/>
      <c r="G527" s="252"/>
      <c r="H527" s="247"/>
      <c r="I527" s="248" t="s">
        <v>888</v>
      </c>
      <c r="J527" s="249"/>
      <c r="K527" s="250"/>
      <c r="L527" s="250"/>
      <c r="M527" s="251">
        <v>7.45</v>
      </c>
      <c r="N527" s="252"/>
      <c r="O527" s="253"/>
      <c r="P527" s="249"/>
      <c r="Q527" s="249"/>
      <c r="R527" s="251"/>
      <c r="S527" s="251"/>
      <c r="T527" s="251"/>
      <c r="U527" s="251"/>
      <c r="V527" s="253"/>
      <c r="W527" s="253"/>
      <c r="X527" s="253"/>
      <c r="Y527" s="252"/>
      <c r="Z527" s="6"/>
      <c r="AA527" s="9"/>
    </row>
    <row r="528" spans="1:27" ht="13.5" outlineLevel="7" x14ac:dyDescent="0.3">
      <c r="A528" s="245"/>
      <c r="B528" s="246"/>
      <c r="C528" s="246"/>
      <c r="D528" s="246"/>
      <c r="E528" s="246"/>
      <c r="F528" s="247"/>
      <c r="G528" s="252"/>
      <c r="H528" s="247"/>
      <c r="I528" s="248" t="s">
        <v>889</v>
      </c>
      <c r="J528" s="249"/>
      <c r="K528" s="250"/>
      <c r="L528" s="250"/>
      <c r="M528" s="251">
        <v>18.399999999999999</v>
      </c>
      <c r="N528" s="252"/>
      <c r="O528" s="253"/>
      <c r="P528" s="249"/>
      <c r="Q528" s="249"/>
      <c r="R528" s="251"/>
      <c r="S528" s="251"/>
      <c r="T528" s="251"/>
      <c r="U528" s="251"/>
      <c r="V528" s="253"/>
      <c r="W528" s="253"/>
      <c r="X528" s="253"/>
      <c r="Y528" s="252"/>
      <c r="Z528" s="6"/>
      <c r="AA528" s="9"/>
    </row>
    <row r="529" spans="1:27" ht="13.5" outlineLevel="7" x14ac:dyDescent="0.3">
      <c r="A529" s="245"/>
      <c r="B529" s="246"/>
      <c r="C529" s="246"/>
      <c r="D529" s="246"/>
      <c r="E529" s="246"/>
      <c r="F529" s="247"/>
      <c r="G529" s="252"/>
      <c r="H529" s="247"/>
      <c r="I529" s="248" t="s">
        <v>890</v>
      </c>
      <c r="J529" s="249"/>
      <c r="K529" s="250"/>
      <c r="L529" s="250"/>
      <c r="M529" s="251">
        <v>19.52</v>
      </c>
      <c r="N529" s="252"/>
      <c r="O529" s="253"/>
      <c r="P529" s="249"/>
      <c r="Q529" s="249"/>
      <c r="R529" s="251"/>
      <c r="S529" s="251"/>
      <c r="T529" s="251"/>
      <c r="U529" s="251"/>
      <c r="V529" s="253"/>
      <c r="W529" s="253"/>
      <c r="X529" s="253"/>
      <c r="Y529" s="252"/>
      <c r="Z529" s="6"/>
      <c r="AA529" s="9"/>
    </row>
    <row r="530" spans="1:27" ht="13.5" outlineLevel="7" x14ac:dyDescent="0.3">
      <c r="A530" s="245"/>
      <c r="B530" s="246"/>
      <c r="C530" s="246"/>
      <c r="D530" s="246"/>
      <c r="E530" s="246"/>
      <c r="F530" s="247"/>
      <c r="G530" s="252"/>
      <c r="H530" s="247"/>
      <c r="I530" s="248" t="s">
        <v>891</v>
      </c>
      <c r="J530" s="249"/>
      <c r="K530" s="250"/>
      <c r="L530" s="250"/>
      <c r="M530" s="251">
        <v>21.6</v>
      </c>
      <c r="N530" s="252"/>
      <c r="O530" s="253"/>
      <c r="P530" s="249"/>
      <c r="Q530" s="249"/>
      <c r="R530" s="251"/>
      <c r="S530" s="251"/>
      <c r="T530" s="251"/>
      <c r="U530" s="251"/>
      <c r="V530" s="253"/>
      <c r="W530" s="253"/>
      <c r="X530" s="253"/>
      <c r="Y530" s="252"/>
      <c r="Z530" s="6"/>
      <c r="AA530" s="9"/>
    </row>
    <row r="531" spans="1:27" ht="13.5" outlineLevel="7" x14ac:dyDescent="0.3">
      <c r="A531" s="245"/>
      <c r="B531" s="246"/>
      <c r="C531" s="246"/>
      <c r="D531" s="246"/>
      <c r="E531" s="246"/>
      <c r="F531" s="247"/>
      <c r="G531" s="252"/>
      <c r="H531" s="247"/>
      <c r="I531" s="248" t="s">
        <v>678</v>
      </c>
      <c r="J531" s="249"/>
      <c r="K531" s="250"/>
      <c r="L531" s="250"/>
      <c r="M531" s="251">
        <v>13.46</v>
      </c>
      <c r="N531" s="252"/>
      <c r="O531" s="253"/>
      <c r="P531" s="249"/>
      <c r="Q531" s="249"/>
      <c r="R531" s="251"/>
      <c r="S531" s="251"/>
      <c r="T531" s="251"/>
      <c r="U531" s="251"/>
      <c r="V531" s="253"/>
      <c r="W531" s="253"/>
      <c r="X531" s="253"/>
      <c r="Y531" s="252"/>
      <c r="Z531" s="6"/>
      <c r="AA531" s="9"/>
    </row>
    <row r="532" spans="1:27" ht="13.5" outlineLevel="7" x14ac:dyDescent="0.3">
      <c r="A532" s="245"/>
      <c r="B532" s="246"/>
      <c r="C532" s="246"/>
      <c r="D532" s="246"/>
      <c r="E532" s="246"/>
      <c r="F532" s="247"/>
      <c r="G532" s="252"/>
      <c r="H532" s="247"/>
      <c r="I532" s="248" t="s">
        <v>679</v>
      </c>
      <c r="J532" s="249"/>
      <c r="K532" s="250"/>
      <c r="L532" s="250"/>
      <c r="M532" s="251">
        <v>46.38</v>
      </c>
      <c r="N532" s="252"/>
      <c r="O532" s="253"/>
      <c r="P532" s="249"/>
      <c r="Q532" s="249"/>
      <c r="R532" s="251"/>
      <c r="S532" s="251"/>
      <c r="T532" s="251"/>
      <c r="U532" s="251"/>
      <c r="V532" s="253"/>
      <c r="W532" s="253"/>
      <c r="X532" s="253"/>
      <c r="Y532" s="252"/>
      <c r="Z532" s="6"/>
      <c r="AA532" s="9"/>
    </row>
    <row r="533" spans="1:27" ht="13.5" outlineLevel="7" x14ac:dyDescent="0.3">
      <c r="A533" s="245"/>
      <c r="B533" s="246"/>
      <c r="C533" s="246"/>
      <c r="D533" s="246"/>
      <c r="E533" s="246"/>
      <c r="F533" s="247"/>
      <c r="G533" s="252"/>
      <c r="H533" s="247"/>
      <c r="I533" s="248" t="s">
        <v>892</v>
      </c>
      <c r="J533" s="249"/>
      <c r="K533" s="250"/>
      <c r="L533" s="250"/>
      <c r="M533" s="251">
        <v>25.37</v>
      </c>
      <c r="N533" s="252"/>
      <c r="O533" s="253"/>
      <c r="P533" s="249"/>
      <c r="Q533" s="249"/>
      <c r="R533" s="251"/>
      <c r="S533" s="251"/>
      <c r="T533" s="251"/>
      <c r="U533" s="251"/>
      <c r="V533" s="253"/>
      <c r="W533" s="253"/>
      <c r="X533" s="253"/>
      <c r="Y533" s="252"/>
      <c r="Z533" s="6"/>
      <c r="AA533" s="9"/>
    </row>
    <row r="534" spans="1:27" ht="13.5" outlineLevel="7" x14ac:dyDescent="0.3">
      <c r="A534" s="245"/>
      <c r="B534" s="246"/>
      <c r="C534" s="246"/>
      <c r="D534" s="246"/>
      <c r="E534" s="246"/>
      <c r="F534" s="247"/>
      <c r="G534" s="252"/>
      <c r="H534" s="247"/>
      <c r="I534" s="248" t="s">
        <v>893</v>
      </c>
      <c r="J534" s="249"/>
      <c r="K534" s="250"/>
      <c r="L534" s="250"/>
      <c r="M534" s="251">
        <v>8.82</v>
      </c>
      <c r="N534" s="252"/>
      <c r="O534" s="253"/>
      <c r="P534" s="249"/>
      <c r="Q534" s="249"/>
      <c r="R534" s="251"/>
      <c r="S534" s="251"/>
      <c r="T534" s="251"/>
      <c r="U534" s="251"/>
      <c r="V534" s="253"/>
      <c r="W534" s="253"/>
      <c r="X534" s="253"/>
      <c r="Y534" s="252"/>
      <c r="Z534" s="6"/>
      <c r="AA534" s="9"/>
    </row>
    <row r="535" spans="1:27" ht="13.5" outlineLevel="7" x14ac:dyDescent="0.3">
      <c r="A535" s="245"/>
      <c r="B535" s="246"/>
      <c r="C535" s="246"/>
      <c r="D535" s="246"/>
      <c r="E535" s="246"/>
      <c r="F535" s="247"/>
      <c r="G535" s="252"/>
      <c r="H535" s="247"/>
      <c r="I535" s="248" t="s">
        <v>680</v>
      </c>
      <c r="J535" s="249"/>
      <c r="K535" s="250"/>
      <c r="L535" s="250"/>
      <c r="M535" s="251">
        <v>10.4</v>
      </c>
      <c r="N535" s="252"/>
      <c r="O535" s="253"/>
      <c r="P535" s="249"/>
      <c r="Q535" s="249"/>
      <c r="R535" s="251"/>
      <c r="S535" s="251"/>
      <c r="T535" s="251"/>
      <c r="U535" s="251"/>
      <c r="V535" s="253"/>
      <c r="W535" s="253"/>
      <c r="X535" s="253"/>
      <c r="Y535" s="252"/>
      <c r="Z535" s="6"/>
      <c r="AA535" s="9"/>
    </row>
    <row r="536" spans="1:27" ht="13.5" outlineLevel="7" x14ac:dyDescent="0.3">
      <c r="A536" s="245"/>
      <c r="B536" s="246"/>
      <c r="C536" s="246"/>
      <c r="D536" s="246"/>
      <c r="E536" s="246"/>
      <c r="F536" s="247"/>
      <c r="G536" s="252"/>
      <c r="H536" s="247"/>
      <c r="I536" s="248" t="s">
        <v>894</v>
      </c>
      <c r="J536" s="249"/>
      <c r="K536" s="250"/>
      <c r="L536" s="250"/>
      <c r="M536" s="251">
        <v>8.33</v>
      </c>
      <c r="N536" s="252"/>
      <c r="O536" s="253"/>
      <c r="P536" s="249"/>
      <c r="Q536" s="249"/>
      <c r="R536" s="251"/>
      <c r="S536" s="251"/>
      <c r="T536" s="251"/>
      <c r="U536" s="251"/>
      <c r="V536" s="253"/>
      <c r="W536" s="253"/>
      <c r="X536" s="253"/>
      <c r="Y536" s="252"/>
      <c r="Z536" s="6"/>
      <c r="AA536" s="9"/>
    </row>
    <row r="537" spans="1:27" ht="13.5" outlineLevel="7" x14ac:dyDescent="0.3">
      <c r="A537" s="245"/>
      <c r="B537" s="246"/>
      <c r="C537" s="246"/>
      <c r="D537" s="246"/>
      <c r="E537" s="246"/>
      <c r="F537" s="247"/>
      <c r="G537" s="252"/>
      <c r="H537" s="247"/>
      <c r="I537" s="248" t="s">
        <v>895</v>
      </c>
      <c r="J537" s="249"/>
      <c r="K537" s="250"/>
      <c r="L537" s="250"/>
      <c r="M537" s="251">
        <v>3.1</v>
      </c>
      <c r="N537" s="252"/>
      <c r="O537" s="253"/>
      <c r="P537" s="249"/>
      <c r="Q537" s="249"/>
      <c r="R537" s="251"/>
      <c r="S537" s="251"/>
      <c r="T537" s="251"/>
      <c r="U537" s="251"/>
      <c r="V537" s="253"/>
      <c r="W537" s="253"/>
      <c r="X537" s="253"/>
      <c r="Y537" s="252"/>
      <c r="Z537" s="6"/>
      <c r="AA537" s="9"/>
    </row>
    <row r="538" spans="1:27" ht="13.5" outlineLevel="7" x14ac:dyDescent="0.3">
      <c r="A538" s="245"/>
      <c r="B538" s="246"/>
      <c r="C538" s="246"/>
      <c r="D538" s="246"/>
      <c r="E538" s="246"/>
      <c r="F538" s="247"/>
      <c r="G538" s="252"/>
      <c r="H538" s="247"/>
      <c r="I538" s="248" t="s">
        <v>896</v>
      </c>
      <c r="J538" s="249"/>
      <c r="K538" s="250"/>
      <c r="L538" s="250"/>
      <c r="M538" s="251">
        <v>15.14</v>
      </c>
      <c r="N538" s="252"/>
      <c r="O538" s="253"/>
      <c r="P538" s="249"/>
      <c r="Q538" s="249"/>
      <c r="R538" s="251"/>
      <c r="S538" s="251"/>
      <c r="T538" s="251"/>
      <c r="U538" s="251"/>
      <c r="V538" s="253"/>
      <c r="W538" s="253"/>
      <c r="X538" s="253"/>
      <c r="Y538" s="252"/>
      <c r="Z538" s="6"/>
      <c r="AA538" s="9"/>
    </row>
    <row r="539" spans="1:27" ht="13.5" outlineLevel="7" x14ac:dyDescent="0.3">
      <c r="A539" s="245"/>
      <c r="B539" s="246"/>
      <c r="C539" s="246"/>
      <c r="D539" s="246"/>
      <c r="E539" s="246"/>
      <c r="F539" s="247"/>
      <c r="G539" s="252"/>
      <c r="H539" s="247"/>
      <c r="I539" s="248" t="s">
        <v>682</v>
      </c>
      <c r="J539" s="249"/>
      <c r="K539" s="250"/>
      <c r="L539" s="250"/>
      <c r="M539" s="251">
        <v>51.16</v>
      </c>
      <c r="N539" s="252"/>
      <c r="O539" s="253"/>
      <c r="P539" s="249"/>
      <c r="Q539" s="249"/>
      <c r="R539" s="251"/>
      <c r="S539" s="251"/>
      <c r="T539" s="251"/>
      <c r="U539" s="251"/>
      <c r="V539" s="253"/>
      <c r="W539" s="253"/>
      <c r="X539" s="253"/>
      <c r="Y539" s="252"/>
      <c r="Z539" s="6"/>
      <c r="AA539" s="9"/>
    </row>
    <row r="540" spans="1:27" ht="13.5" outlineLevel="7" x14ac:dyDescent="0.3">
      <c r="A540" s="245"/>
      <c r="B540" s="246"/>
      <c r="C540" s="246"/>
      <c r="D540" s="246"/>
      <c r="E540" s="246"/>
      <c r="F540" s="247"/>
      <c r="G540" s="252"/>
      <c r="H540" s="247"/>
      <c r="I540" s="248" t="s">
        <v>897</v>
      </c>
      <c r="J540" s="249"/>
      <c r="K540" s="250"/>
      <c r="L540" s="250"/>
      <c r="M540" s="251">
        <v>17.760000000000002</v>
      </c>
      <c r="N540" s="252"/>
      <c r="O540" s="253"/>
      <c r="P540" s="249"/>
      <c r="Q540" s="249"/>
      <c r="R540" s="251"/>
      <c r="S540" s="251"/>
      <c r="T540" s="251"/>
      <c r="U540" s="251"/>
      <c r="V540" s="253"/>
      <c r="W540" s="253"/>
      <c r="X540" s="253"/>
      <c r="Y540" s="252"/>
      <c r="Z540" s="6"/>
      <c r="AA540" s="9"/>
    </row>
    <row r="541" spans="1:27" ht="13.5" outlineLevel="7" x14ac:dyDescent="0.3">
      <c r="A541" s="245"/>
      <c r="B541" s="246"/>
      <c r="C541" s="246"/>
      <c r="D541" s="246"/>
      <c r="E541" s="246"/>
      <c r="F541" s="247"/>
      <c r="G541" s="252"/>
      <c r="H541" s="247"/>
      <c r="I541" s="248" t="s">
        <v>683</v>
      </c>
      <c r="J541" s="249"/>
      <c r="K541" s="250"/>
      <c r="L541" s="250"/>
      <c r="M541" s="251">
        <v>16.940000000000001</v>
      </c>
      <c r="N541" s="252"/>
      <c r="O541" s="253"/>
      <c r="P541" s="249"/>
      <c r="Q541" s="249"/>
      <c r="R541" s="251"/>
      <c r="S541" s="251"/>
      <c r="T541" s="251"/>
      <c r="U541" s="251"/>
      <c r="V541" s="253"/>
      <c r="W541" s="253"/>
      <c r="X541" s="253"/>
      <c r="Y541" s="252"/>
      <c r="Z541" s="6"/>
      <c r="AA541" s="9"/>
    </row>
    <row r="542" spans="1:27" ht="13.5" outlineLevel="7" x14ac:dyDescent="0.3">
      <c r="A542" s="245"/>
      <c r="B542" s="246"/>
      <c r="C542" s="246"/>
      <c r="D542" s="246"/>
      <c r="E542" s="246"/>
      <c r="F542" s="247"/>
      <c r="G542" s="252"/>
      <c r="H542" s="247"/>
      <c r="I542" s="248" t="s">
        <v>898</v>
      </c>
      <c r="J542" s="249"/>
      <c r="K542" s="250"/>
      <c r="L542" s="250"/>
      <c r="M542" s="251">
        <v>2.71</v>
      </c>
      <c r="N542" s="252"/>
      <c r="O542" s="253"/>
      <c r="P542" s="249"/>
      <c r="Q542" s="249"/>
      <c r="R542" s="251"/>
      <c r="S542" s="251"/>
      <c r="T542" s="251"/>
      <c r="U542" s="251"/>
      <c r="V542" s="253"/>
      <c r="W542" s="253"/>
      <c r="X542" s="253"/>
      <c r="Y542" s="252"/>
      <c r="Z542" s="6"/>
      <c r="AA542" s="9"/>
    </row>
    <row r="543" spans="1:27" ht="13.5" outlineLevel="7" x14ac:dyDescent="0.3">
      <c r="A543" s="245"/>
      <c r="B543" s="246"/>
      <c r="C543" s="246"/>
      <c r="D543" s="246"/>
      <c r="E543" s="246"/>
      <c r="F543" s="247"/>
      <c r="G543" s="252"/>
      <c r="H543" s="247"/>
      <c r="I543" s="248" t="s">
        <v>899</v>
      </c>
      <c r="J543" s="249"/>
      <c r="K543" s="250"/>
      <c r="L543" s="250"/>
      <c r="M543" s="251">
        <v>6.93</v>
      </c>
      <c r="N543" s="252"/>
      <c r="O543" s="253"/>
      <c r="P543" s="249"/>
      <c r="Q543" s="249"/>
      <c r="R543" s="251"/>
      <c r="S543" s="251"/>
      <c r="T543" s="251"/>
      <c r="U543" s="251"/>
      <c r="V543" s="253"/>
      <c r="W543" s="253"/>
      <c r="X543" s="253"/>
      <c r="Y543" s="252"/>
      <c r="Z543" s="6"/>
      <c r="AA543" s="9"/>
    </row>
    <row r="544" spans="1:27" ht="13.5" outlineLevel="7" x14ac:dyDescent="0.3">
      <c r="A544" s="245"/>
      <c r="B544" s="246"/>
      <c r="C544" s="246"/>
      <c r="D544" s="246"/>
      <c r="E544" s="246"/>
      <c r="F544" s="247"/>
      <c r="G544" s="252"/>
      <c r="H544" s="247"/>
      <c r="I544" s="248" t="s">
        <v>900</v>
      </c>
      <c r="J544" s="249"/>
      <c r="K544" s="250"/>
      <c r="L544" s="250"/>
      <c r="M544" s="251">
        <v>9.84</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52"/>
      <c r="H545" s="247"/>
      <c r="I545" s="248" t="s">
        <v>685</v>
      </c>
      <c r="J545" s="249"/>
      <c r="K545" s="250"/>
      <c r="L545" s="250"/>
      <c r="M545" s="251">
        <v>22.08</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52"/>
      <c r="H546" s="247"/>
      <c r="I546" s="248" t="s">
        <v>901</v>
      </c>
      <c r="J546" s="249"/>
      <c r="K546" s="250"/>
      <c r="L546" s="250"/>
      <c r="M546" s="251">
        <v>16.14</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52"/>
      <c r="H547" s="247"/>
      <c r="I547" s="248" t="s">
        <v>686</v>
      </c>
      <c r="J547" s="249"/>
      <c r="K547" s="250"/>
      <c r="L547" s="250"/>
      <c r="M547" s="251">
        <v>7.84</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52"/>
      <c r="H548" s="247"/>
      <c r="I548" s="248" t="s">
        <v>902</v>
      </c>
      <c r="J548" s="249"/>
      <c r="K548" s="250"/>
      <c r="L548" s="250"/>
      <c r="M548" s="251">
        <v>9.1199999999999992</v>
      </c>
      <c r="N548" s="252"/>
      <c r="O548" s="253"/>
      <c r="P548" s="249"/>
      <c r="Q548" s="249"/>
      <c r="R548" s="251"/>
      <c r="S548" s="251"/>
      <c r="T548" s="251"/>
      <c r="U548" s="251"/>
      <c r="V548" s="253"/>
      <c r="W548" s="253"/>
      <c r="X548" s="253"/>
      <c r="Y548" s="252"/>
      <c r="Z548" s="6"/>
      <c r="AA548" s="9"/>
    </row>
    <row r="549" spans="1:28" ht="13.5" outlineLevel="7" x14ac:dyDescent="0.3">
      <c r="A549" s="245"/>
      <c r="B549" s="246"/>
      <c r="C549" s="246"/>
      <c r="D549" s="246"/>
      <c r="E549" s="246"/>
      <c r="F549" s="247"/>
      <c r="G549" s="252"/>
      <c r="H549" s="247"/>
      <c r="I549" s="248" t="s">
        <v>687</v>
      </c>
      <c r="J549" s="249"/>
      <c r="K549" s="250"/>
      <c r="L549" s="250"/>
      <c r="M549" s="251">
        <v>39.58</v>
      </c>
      <c r="N549" s="252"/>
      <c r="O549" s="253"/>
      <c r="P549" s="249"/>
      <c r="Q549" s="249"/>
      <c r="R549" s="251"/>
      <c r="S549" s="251"/>
      <c r="T549" s="251"/>
      <c r="U549" s="251"/>
      <c r="V549" s="253"/>
      <c r="W549" s="253"/>
      <c r="X549" s="253"/>
      <c r="Y549" s="252"/>
      <c r="Z549" s="6"/>
      <c r="AA549" s="9"/>
    </row>
    <row r="550" spans="1:28" ht="13.5" outlineLevel="7" x14ac:dyDescent="0.3">
      <c r="A550" s="245"/>
      <c r="B550" s="246"/>
      <c r="C550" s="246"/>
      <c r="D550" s="246"/>
      <c r="E550" s="246"/>
      <c r="F550" s="247"/>
      <c r="G550" s="252"/>
      <c r="H550" s="247"/>
      <c r="I550" s="248" t="s">
        <v>903</v>
      </c>
      <c r="J550" s="249"/>
      <c r="K550" s="250"/>
      <c r="L550" s="250"/>
      <c r="M550" s="251">
        <v>105.33</v>
      </c>
      <c r="N550" s="252"/>
      <c r="O550" s="253"/>
      <c r="P550" s="249"/>
      <c r="Q550" s="249"/>
      <c r="R550" s="251"/>
      <c r="S550" s="251"/>
      <c r="T550" s="251"/>
      <c r="U550" s="251"/>
      <c r="V550" s="253"/>
      <c r="W550" s="253"/>
      <c r="X550" s="253"/>
      <c r="Y550" s="252"/>
      <c r="Z550" s="6"/>
      <c r="AA550" s="9"/>
    </row>
    <row r="551" spans="1:28" ht="13.5" outlineLevel="7" x14ac:dyDescent="0.3">
      <c r="A551" s="245"/>
      <c r="B551" s="246"/>
      <c r="C551" s="246"/>
      <c r="D551" s="246"/>
      <c r="E551" s="246"/>
      <c r="F551" s="247"/>
      <c r="G551" s="252"/>
      <c r="H551" s="247"/>
      <c r="I551" s="248" t="s">
        <v>688</v>
      </c>
      <c r="J551" s="249"/>
      <c r="K551" s="250"/>
      <c r="L551" s="250"/>
      <c r="M551" s="251">
        <v>187.15</v>
      </c>
      <c r="N551" s="252"/>
      <c r="O551" s="253"/>
      <c r="P551" s="249"/>
      <c r="Q551" s="249"/>
      <c r="R551" s="251"/>
      <c r="S551" s="251"/>
      <c r="T551" s="251"/>
      <c r="U551" s="251"/>
      <c r="V551" s="253"/>
      <c r="W551" s="253"/>
      <c r="X551" s="253"/>
      <c r="Y551" s="252"/>
      <c r="Z551" s="6"/>
      <c r="AA551" s="9"/>
    </row>
    <row r="552" spans="1:28" ht="13.5" outlineLevel="7" x14ac:dyDescent="0.3">
      <c r="A552" s="245"/>
      <c r="B552" s="246"/>
      <c r="C552" s="246"/>
      <c r="D552" s="246"/>
      <c r="E552" s="246"/>
      <c r="F552" s="247"/>
      <c r="G552" s="252"/>
      <c r="H552" s="247"/>
      <c r="I552" s="248" t="s">
        <v>689</v>
      </c>
      <c r="J552" s="249"/>
      <c r="K552" s="250"/>
      <c r="L552" s="250"/>
      <c r="M552" s="251">
        <v>16.61</v>
      </c>
      <c r="N552" s="252"/>
      <c r="O552" s="253"/>
      <c r="P552" s="249"/>
      <c r="Q552" s="249"/>
      <c r="R552" s="251"/>
      <c r="S552" s="251"/>
      <c r="T552" s="251"/>
      <c r="U552" s="251"/>
      <c r="V552" s="253"/>
      <c r="W552" s="253"/>
      <c r="X552" s="253"/>
      <c r="Y552" s="252"/>
      <c r="Z552" s="6"/>
      <c r="AA552" s="9"/>
    </row>
    <row r="553" spans="1:28" ht="13.5" outlineLevel="7" x14ac:dyDescent="0.3">
      <c r="A553" s="245"/>
      <c r="B553" s="246"/>
      <c r="C553" s="246"/>
      <c r="D553" s="246"/>
      <c r="E553" s="246"/>
      <c r="F553" s="247"/>
      <c r="G553" s="252"/>
      <c r="H553" s="247"/>
      <c r="I553" s="248" t="s">
        <v>904</v>
      </c>
      <c r="J553" s="249"/>
      <c r="K553" s="250"/>
      <c r="L553" s="250"/>
      <c r="M553" s="251">
        <v>30.2</v>
      </c>
      <c r="N553" s="252"/>
      <c r="O553" s="253"/>
      <c r="P553" s="249"/>
      <c r="Q553" s="249"/>
      <c r="R553" s="251"/>
      <c r="S553" s="251"/>
      <c r="T553" s="251"/>
      <c r="U553" s="251"/>
      <c r="V553" s="253"/>
      <c r="W553" s="253"/>
      <c r="X553" s="253"/>
      <c r="Y553" s="252"/>
      <c r="Z553" s="6"/>
      <c r="AA553" s="9"/>
    </row>
    <row r="554" spans="1:28" ht="13.5" outlineLevel="7" x14ac:dyDescent="0.3">
      <c r="A554" s="245"/>
      <c r="B554" s="246"/>
      <c r="C554" s="246"/>
      <c r="D554" s="246"/>
      <c r="E554" s="246"/>
      <c r="F554" s="247"/>
      <c r="G554" s="252"/>
      <c r="H554" s="247"/>
      <c r="I554" s="248" t="s">
        <v>690</v>
      </c>
      <c r="J554" s="249"/>
      <c r="K554" s="250"/>
      <c r="L554" s="250"/>
      <c r="M554" s="251">
        <v>45.78</v>
      </c>
      <c r="N554" s="252"/>
      <c r="O554" s="253"/>
      <c r="P554" s="249"/>
      <c r="Q554" s="249"/>
      <c r="R554" s="251"/>
      <c r="S554" s="251"/>
      <c r="T554" s="251"/>
      <c r="U554" s="251"/>
      <c r="V554" s="253"/>
      <c r="W554" s="253"/>
      <c r="X554" s="253"/>
      <c r="Y554" s="252"/>
      <c r="Z554" s="6"/>
      <c r="AA554" s="9"/>
    </row>
    <row r="555" spans="1:28" ht="13.5" outlineLevel="7" x14ac:dyDescent="0.3">
      <c r="A555" s="245"/>
      <c r="B555" s="246"/>
      <c r="C555" s="246"/>
      <c r="D555" s="246"/>
      <c r="E555" s="246"/>
      <c r="F555" s="247"/>
      <c r="G555" s="252"/>
      <c r="H555" s="247"/>
      <c r="I555" s="248" t="s">
        <v>905</v>
      </c>
      <c r="J555" s="249"/>
      <c r="K555" s="250"/>
      <c r="L555" s="250"/>
      <c r="M555" s="251">
        <v>25.72</v>
      </c>
      <c r="N555" s="252"/>
      <c r="O555" s="253"/>
      <c r="P555" s="249"/>
      <c r="Q555" s="249"/>
      <c r="R555" s="251"/>
      <c r="S555" s="251"/>
      <c r="T555" s="251"/>
      <c r="U555" s="251"/>
      <c r="V555" s="253"/>
      <c r="W555" s="253"/>
      <c r="X555" s="253"/>
      <c r="Y555" s="252"/>
      <c r="Z555" s="6"/>
      <c r="AA555" s="9"/>
    </row>
    <row r="556" spans="1:28" ht="13.5" outlineLevel="7" x14ac:dyDescent="0.3">
      <c r="A556" s="245"/>
      <c r="B556" s="246"/>
      <c r="C556" s="246"/>
      <c r="D556" s="246"/>
      <c r="E556" s="246"/>
      <c r="F556" s="247"/>
      <c r="G556" s="252"/>
      <c r="H556" s="247"/>
      <c r="I556" s="248" t="s">
        <v>906</v>
      </c>
      <c r="J556" s="249"/>
      <c r="K556" s="250"/>
      <c r="L556" s="250"/>
      <c r="M556" s="251">
        <v>13.36</v>
      </c>
      <c r="N556" s="252"/>
      <c r="O556" s="253"/>
      <c r="P556" s="249"/>
      <c r="Q556" s="249"/>
      <c r="R556" s="251"/>
      <c r="S556" s="251"/>
      <c r="T556" s="251"/>
      <c r="U556" s="251"/>
      <c r="V556" s="253"/>
      <c r="W556" s="253"/>
      <c r="X556" s="253"/>
      <c r="Y556" s="252"/>
      <c r="Z556" s="6"/>
      <c r="AA556" s="9"/>
    </row>
    <row r="557" spans="1:28" ht="13.5" outlineLevel="7" x14ac:dyDescent="0.3">
      <c r="A557" s="245"/>
      <c r="B557" s="246"/>
      <c r="C557" s="246"/>
      <c r="D557" s="246"/>
      <c r="E557" s="246"/>
      <c r="F557" s="247"/>
      <c r="G557" s="252"/>
      <c r="H557" s="247"/>
      <c r="I557" s="248" t="s">
        <v>907</v>
      </c>
      <c r="J557" s="249"/>
      <c r="K557" s="250"/>
      <c r="L557" s="250"/>
      <c r="M557" s="251">
        <v>13.36</v>
      </c>
      <c r="N557" s="252"/>
      <c r="O557" s="253"/>
      <c r="P557" s="249"/>
      <c r="Q557" s="249"/>
      <c r="R557" s="251"/>
      <c r="S557" s="251"/>
      <c r="T557" s="251"/>
      <c r="U557" s="251"/>
      <c r="V557" s="253"/>
      <c r="W557" s="253"/>
      <c r="X557" s="253"/>
      <c r="Y557" s="252"/>
      <c r="Z557" s="6"/>
      <c r="AA557" s="9"/>
    </row>
    <row r="558" spans="1:28" ht="7.5" customHeight="1" outlineLevel="7" x14ac:dyDescent="0.15">
      <c r="A558" s="9"/>
      <c r="B558" s="197"/>
      <c r="C558" s="196"/>
      <c r="D558" s="196"/>
      <c r="E558" s="196"/>
      <c r="F558" s="12"/>
      <c r="G558" s="12"/>
      <c r="H558" s="12"/>
      <c r="I558" s="204"/>
      <c r="J558" s="205"/>
      <c r="K558" s="206"/>
      <c r="L558" s="206"/>
      <c r="M558" s="207"/>
      <c r="N558" s="10"/>
      <c r="O558" s="153"/>
      <c r="P558" s="205"/>
      <c r="Q558" s="205"/>
      <c r="R558" s="159"/>
      <c r="S558" s="159"/>
      <c r="T558" s="159"/>
      <c r="U558" s="159"/>
      <c r="V558" s="153"/>
      <c r="W558" s="153"/>
      <c r="X558" s="153"/>
      <c r="Y558" s="10"/>
      <c r="Z558" s="6"/>
      <c r="AA558" s="9"/>
    </row>
    <row r="559" spans="1:28" outlineLevel="6" x14ac:dyDescent="0.15">
      <c r="B559" s="6"/>
      <c r="C559" s="6"/>
      <c r="D559" s="6"/>
      <c r="E559" s="6"/>
      <c r="F559" s="6"/>
      <c r="G559" s="6"/>
      <c r="H559" s="6"/>
      <c r="I559" s="6"/>
      <c r="J559" s="6"/>
      <c r="K559" s="6"/>
      <c r="L559" s="6"/>
      <c r="M559" s="6"/>
      <c r="N559" s="9"/>
      <c r="O559" s="9"/>
      <c r="P559" s="6"/>
      <c r="Q559" s="6"/>
      <c r="R559" s="6"/>
      <c r="S559" s="6"/>
      <c r="T559" s="6"/>
      <c r="U559" s="6"/>
      <c r="V559" s="6"/>
      <c r="W559" s="9"/>
      <c r="X559" s="9"/>
      <c r="Y559" s="9"/>
    </row>
    <row r="560" spans="1:28" ht="13.5" outlineLevel="4" x14ac:dyDescent="0.25">
      <c r="A560" s="184" t="s">
        <v>295</v>
      </c>
      <c r="B560" s="233">
        <v>5</v>
      </c>
      <c r="C560" s="234"/>
      <c r="D560" s="234"/>
      <c r="E560" s="234"/>
      <c r="F560" s="188"/>
      <c r="G560" s="188"/>
      <c r="H560" s="188"/>
      <c r="I560" s="235" t="s">
        <v>296</v>
      </c>
      <c r="J560" s="236"/>
      <c r="K560" s="237"/>
      <c r="L560" s="237"/>
      <c r="M560" s="237"/>
      <c r="N560" s="188"/>
      <c r="O560" s="186">
        <f>SUBTOTAL(9,O561:O690)</f>
        <v>0</v>
      </c>
      <c r="P560" s="236" t="s">
        <v>448</v>
      </c>
      <c r="Q560" s="236"/>
      <c r="R560" s="237"/>
      <c r="S560" s="187">
        <f>SUBTOTAL(9,S561:S690)</f>
        <v>41.515069400000002</v>
      </c>
      <c r="T560" s="237"/>
      <c r="U560" s="187">
        <f>SUBTOTAL(9,U561:U690)</f>
        <v>0</v>
      </c>
      <c r="V560" s="238"/>
      <c r="W560" s="186">
        <f>SUBTOTAL(9,W561:W690)</f>
        <v>0</v>
      </c>
      <c r="X560" s="186">
        <f>SUBTOTAL(9,X561:X690)</f>
        <v>0</v>
      </c>
      <c r="Y560" s="184"/>
      <c r="Z560" s="6"/>
      <c r="AA560" s="9"/>
      <c r="AB560" s="9"/>
    </row>
    <row r="561" spans="1:28" ht="13.5" outlineLevel="5" x14ac:dyDescent="0.25">
      <c r="A561" s="189" t="s">
        <v>297</v>
      </c>
      <c r="B561" s="239">
        <v>6</v>
      </c>
      <c r="C561" s="240"/>
      <c r="D561" s="240"/>
      <c r="E561" s="240"/>
      <c r="F561" s="193"/>
      <c r="G561" s="193"/>
      <c r="H561" s="193"/>
      <c r="I561" s="241" t="s">
        <v>298</v>
      </c>
      <c r="J561" s="242"/>
      <c r="K561" s="243"/>
      <c r="L561" s="243"/>
      <c r="M561" s="243"/>
      <c r="N561" s="193"/>
      <c r="O561" s="191">
        <f>SUBTOTAL(9,O562:O568)</f>
        <v>0</v>
      </c>
      <c r="P561" s="242" t="s">
        <v>449</v>
      </c>
      <c r="Q561" s="242"/>
      <c r="R561" s="243"/>
      <c r="S561" s="192">
        <f>SUBTOTAL(9,S562:S568)</f>
        <v>0</v>
      </c>
      <c r="T561" s="243"/>
      <c r="U561" s="192">
        <f>SUBTOTAL(9,U562:U568)</f>
        <v>0</v>
      </c>
      <c r="V561" s="244"/>
      <c r="W561" s="191">
        <f>SUBTOTAL(9,W562:W568)</f>
        <v>0</v>
      </c>
      <c r="X561" s="191">
        <f>SUBTOTAL(9,X562:X568)</f>
        <v>0</v>
      </c>
      <c r="Y561" s="189"/>
      <c r="Z561" s="6"/>
      <c r="AA561" s="9"/>
      <c r="AB561" s="9"/>
    </row>
    <row r="562" spans="1:28" ht="14.25" outlineLevel="6" x14ac:dyDescent="0.15">
      <c r="B562" s="197"/>
      <c r="C562" s="198"/>
      <c r="D562" s="114" t="s">
        <v>908</v>
      </c>
      <c r="E562" s="114"/>
      <c r="F562" s="115"/>
      <c r="G562" s="115" t="s">
        <v>909</v>
      </c>
      <c r="H562" s="115"/>
      <c r="I562" s="116" t="s">
        <v>910</v>
      </c>
      <c r="J562" s="117" t="s">
        <v>911</v>
      </c>
      <c r="K562" s="118">
        <v>5.0999999999999996</v>
      </c>
      <c r="L562" s="118">
        <v>0</v>
      </c>
      <c r="M562" s="118">
        <v>5.0999999999999996</v>
      </c>
      <c r="N562" s="295"/>
      <c r="O562" s="119">
        <f>M562*N562</f>
        <v>0</v>
      </c>
      <c r="P562" s="117" t="s">
        <v>912</v>
      </c>
      <c r="Q562" s="117" t="s">
        <v>1276</v>
      </c>
      <c r="R562" s="118"/>
      <c r="S562" s="118">
        <f>M562*R562</f>
        <v>0</v>
      </c>
      <c r="T562" s="118"/>
      <c r="U562" s="118">
        <f>M562*T562</f>
        <v>0</v>
      </c>
      <c r="V562" s="119">
        <v>21</v>
      </c>
      <c r="W562" s="119">
        <f>O562*(V562/100)</f>
        <v>0</v>
      </c>
      <c r="X562" s="119">
        <f>O562+W562</f>
        <v>0</v>
      </c>
      <c r="Y562" s="120">
        <v>8</v>
      </c>
      <c r="Z562" s="9"/>
      <c r="AA562" s="9"/>
      <c r="AB562" s="9"/>
    </row>
    <row r="563" spans="1:28" ht="4.5" customHeight="1" outlineLevel="6" x14ac:dyDescent="0.15">
      <c r="B563" s="197"/>
      <c r="C563" s="199"/>
      <c r="D563" s="199"/>
      <c r="E563" s="199"/>
      <c r="F563" s="10"/>
      <c r="G563" s="10"/>
      <c r="H563" s="10"/>
      <c r="I563" s="203"/>
      <c r="J563" s="205"/>
      <c r="K563" s="159"/>
      <c r="L563" s="159"/>
      <c r="M563" s="159"/>
      <c r="N563" s="113"/>
      <c r="O563" s="153"/>
      <c r="P563" s="205"/>
      <c r="Q563" s="205"/>
      <c r="R563" s="159"/>
      <c r="S563" s="159"/>
      <c r="T563" s="159"/>
      <c r="U563" s="159"/>
      <c r="V563" s="153"/>
      <c r="W563" s="153"/>
      <c r="X563" s="153"/>
      <c r="Y563" s="10"/>
      <c r="Z563" s="9"/>
      <c r="AA563" s="9"/>
      <c r="AB563" s="9"/>
    </row>
    <row r="564" spans="1:28" ht="13.5" outlineLevel="7" x14ac:dyDescent="0.3">
      <c r="A564" s="245"/>
      <c r="B564" s="246"/>
      <c r="C564" s="246"/>
      <c r="D564" s="246"/>
      <c r="E564" s="246"/>
      <c r="F564" s="247"/>
      <c r="G564" s="252" t="s">
        <v>18</v>
      </c>
      <c r="H564" s="247"/>
      <c r="I564" s="248" t="s">
        <v>913</v>
      </c>
      <c r="J564" s="249"/>
      <c r="K564" s="250"/>
      <c r="L564" s="250"/>
      <c r="M564" s="251">
        <v>0</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52"/>
      <c r="H565" s="247"/>
      <c r="I565" s="248" t="s">
        <v>914</v>
      </c>
      <c r="J565" s="249"/>
      <c r="K565" s="250"/>
      <c r="L565" s="250"/>
      <c r="M565" s="251">
        <v>0</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52"/>
      <c r="H566" s="247"/>
      <c r="I566" s="248" t="s">
        <v>915</v>
      </c>
      <c r="J566" s="249"/>
      <c r="K566" s="250"/>
      <c r="L566" s="250"/>
      <c r="M566" s="251">
        <v>5.0999999999999996</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3.5" outlineLevel="5" x14ac:dyDescent="0.25">
      <c r="A569" s="189" t="s">
        <v>299</v>
      </c>
      <c r="B569" s="239">
        <v>6</v>
      </c>
      <c r="C569" s="240"/>
      <c r="D569" s="240"/>
      <c r="E569" s="240"/>
      <c r="F569" s="193"/>
      <c r="G569" s="193"/>
      <c r="H569" s="193"/>
      <c r="I569" s="241" t="s">
        <v>300</v>
      </c>
      <c r="J569" s="242"/>
      <c r="K569" s="243"/>
      <c r="L569" s="243"/>
      <c r="M569" s="243"/>
      <c r="N569" s="193"/>
      <c r="O569" s="191">
        <f>SUBTOTAL(9,O570:O642)</f>
        <v>0</v>
      </c>
      <c r="P569" s="242" t="s">
        <v>449</v>
      </c>
      <c r="Q569" s="242"/>
      <c r="R569" s="243"/>
      <c r="S569" s="192">
        <f>SUBTOTAL(9,S570:S642)</f>
        <v>10.102740000000001</v>
      </c>
      <c r="T569" s="243"/>
      <c r="U569" s="192">
        <f>SUBTOTAL(9,U570:U642)</f>
        <v>0</v>
      </c>
      <c r="V569" s="244"/>
      <c r="W569" s="191">
        <f>SUBTOTAL(9,W570:W642)</f>
        <v>0</v>
      </c>
      <c r="X569" s="191">
        <f>SUBTOTAL(9,X570:X642)</f>
        <v>0</v>
      </c>
      <c r="Y569" s="189"/>
      <c r="Z569" s="6"/>
      <c r="AA569" s="9"/>
      <c r="AB569" s="9"/>
    </row>
    <row r="570" spans="1:28" ht="28.5" outlineLevel="6" x14ac:dyDescent="0.15">
      <c r="B570" s="197"/>
      <c r="C570" s="198"/>
      <c r="D570" s="114" t="s">
        <v>916</v>
      </c>
      <c r="E570" s="114"/>
      <c r="F570" s="115"/>
      <c r="G570" s="115" t="s">
        <v>918</v>
      </c>
      <c r="H570" s="115" t="s">
        <v>917</v>
      </c>
      <c r="I570" s="116" t="s">
        <v>919</v>
      </c>
      <c r="J570" s="117" t="s">
        <v>453</v>
      </c>
      <c r="K570" s="118">
        <v>270.32</v>
      </c>
      <c r="L570" s="118">
        <v>0</v>
      </c>
      <c r="M570" s="118">
        <v>270.32</v>
      </c>
      <c r="N570" s="295"/>
      <c r="O570" s="119">
        <f>M570*N570</f>
        <v>0</v>
      </c>
      <c r="P570" s="117" t="s">
        <v>454</v>
      </c>
      <c r="Q570" s="117" t="s">
        <v>1811</v>
      </c>
      <c r="R570" s="118">
        <v>1.25E-3</v>
      </c>
      <c r="S570" s="118">
        <f>M570*R570</f>
        <v>0.33789999999999998</v>
      </c>
      <c r="T570" s="118"/>
      <c r="U570" s="118">
        <f>M570*T570</f>
        <v>0</v>
      </c>
      <c r="V570" s="119">
        <v>21</v>
      </c>
      <c r="W570" s="119">
        <f>O570*(V570/100)</f>
        <v>0</v>
      </c>
      <c r="X570" s="119">
        <f>O570+W570</f>
        <v>0</v>
      </c>
      <c r="Y570" s="120">
        <v>6</v>
      </c>
      <c r="Z570" s="9"/>
      <c r="AA570" s="9"/>
      <c r="AB570" s="9"/>
    </row>
    <row r="571" spans="1:28" ht="4.5" customHeight="1" outlineLevel="6" x14ac:dyDescent="0.15">
      <c r="B571" s="197"/>
      <c r="C571" s="199"/>
      <c r="D571" s="199"/>
      <c r="E571" s="199"/>
      <c r="F571" s="10"/>
      <c r="G571" s="10"/>
      <c r="H571" s="10"/>
      <c r="I571" s="203"/>
      <c r="J571" s="205"/>
      <c r="K571" s="159"/>
      <c r="L571" s="159"/>
      <c r="M571" s="159"/>
      <c r="N571" s="113"/>
      <c r="O571" s="153"/>
      <c r="P571" s="205"/>
      <c r="Q571" s="205"/>
      <c r="R571" s="159"/>
      <c r="S571" s="159"/>
      <c r="T571" s="159"/>
      <c r="U571" s="159"/>
      <c r="V571" s="153"/>
      <c r="W571" s="153"/>
      <c r="X571" s="153"/>
      <c r="Y571" s="10"/>
      <c r="Z571" s="9"/>
      <c r="AA571" s="9"/>
      <c r="AB571" s="9"/>
    </row>
    <row r="572" spans="1:28" ht="13.5" outlineLevel="7" x14ac:dyDescent="0.3">
      <c r="A572" s="245"/>
      <c r="B572" s="246"/>
      <c r="C572" s="246"/>
      <c r="D572" s="246"/>
      <c r="E572" s="246"/>
      <c r="F572" s="247"/>
      <c r="G572" s="252" t="s">
        <v>18</v>
      </c>
      <c r="H572" s="247"/>
      <c r="I572" s="248" t="s">
        <v>455</v>
      </c>
      <c r="J572" s="249"/>
      <c r="K572" s="250"/>
      <c r="L572" s="250"/>
      <c r="M572" s="251">
        <v>0</v>
      </c>
      <c r="N572" s="252"/>
      <c r="O572" s="253"/>
      <c r="P572" s="249"/>
      <c r="Q572" s="249"/>
      <c r="R572" s="251"/>
      <c r="S572" s="251"/>
      <c r="T572" s="251"/>
      <c r="U572" s="251"/>
      <c r="V572" s="253"/>
      <c r="W572" s="253"/>
      <c r="X572" s="253"/>
      <c r="Y572" s="252"/>
      <c r="Z572" s="6"/>
      <c r="AA572" s="9"/>
    </row>
    <row r="573" spans="1:28" ht="13.5" outlineLevel="7" x14ac:dyDescent="0.3">
      <c r="A573" s="245"/>
      <c r="B573" s="246"/>
      <c r="C573" s="246"/>
      <c r="D573" s="246"/>
      <c r="E573" s="246"/>
      <c r="F573" s="247"/>
      <c r="G573" s="252"/>
      <c r="H573" s="247"/>
      <c r="I573" s="248" t="s">
        <v>920</v>
      </c>
      <c r="J573" s="249"/>
      <c r="K573" s="250"/>
      <c r="L573" s="250"/>
      <c r="M573" s="251">
        <v>0</v>
      </c>
      <c r="N573" s="252"/>
      <c r="O573" s="253"/>
      <c r="P573" s="249"/>
      <c r="Q573" s="249"/>
      <c r="R573" s="251"/>
      <c r="S573" s="251"/>
      <c r="T573" s="251"/>
      <c r="U573" s="251"/>
      <c r="V573" s="253"/>
      <c r="W573" s="253"/>
      <c r="X573" s="253"/>
      <c r="Y573" s="252"/>
      <c r="Z573" s="6"/>
      <c r="AA573" s="9"/>
    </row>
    <row r="574" spans="1:28" ht="13.5" outlineLevel="7" x14ac:dyDescent="0.3">
      <c r="A574" s="245"/>
      <c r="B574" s="246"/>
      <c r="C574" s="246"/>
      <c r="D574" s="246"/>
      <c r="E574" s="246"/>
      <c r="F574" s="247"/>
      <c r="G574" s="252"/>
      <c r="H574" s="247"/>
      <c r="I574" s="248" t="s">
        <v>921</v>
      </c>
      <c r="J574" s="249"/>
      <c r="K574" s="250"/>
      <c r="L574" s="250"/>
      <c r="M574" s="251">
        <v>2.76</v>
      </c>
      <c r="N574" s="252"/>
      <c r="O574" s="253"/>
      <c r="P574" s="249"/>
      <c r="Q574" s="249"/>
      <c r="R574" s="251"/>
      <c r="S574" s="251"/>
      <c r="T574" s="251"/>
      <c r="U574" s="251"/>
      <c r="V574" s="253"/>
      <c r="W574" s="253"/>
      <c r="X574" s="253"/>
      <c r="Y574" s="252"/>
      <c r="Z574" s="6"/>
      <c r="AA574" s="9"/>
    </row>
    <row r="575" spans="1:28" ht="13.5" outlineLevel="7" x14ac:dyDescent="0.3">
      <c r="A575" s="245"/>
      <c r="B575" s="246"/>
      <c r="C575" s="246"/>
      <c r="D575" s="246"/>
      <c r="E575" s="246"/>
      <c r="F575" s="247"/>
      <c r="G575" s="252"/>
      <c r="H575" s="247"/>
      <c r="I575" s="248" t="s">
        <v>922</v>
      </c>
      <c r="J575" s="249"/>
      <c r="K575" s="250"/>
      <c r="L575" s="250"/>
      <c r="M575" s="251">
        <v>3.73</v>
      </c>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52"/>
      <c r="H576" s="247"/>
      <c r="I576" s="248" t="s">
        <v>506</v>
      </c>
      <c r="J576" s="249"/>
      <c r="K576" s="250"/>
      <c r="L576" s="250"/>
      <c r="M576" s="251">
        <v>2</v>
      </c>
      <c r="N576" s="252"/>
      <c r="O576" s="253"/>
      <c r="P576" s="249"/>
      <c r="Q576" s="249"/>
      <c r="R576" s="251"/>
      <c r="S576" s="251"/>
      <c r="T576" s="251"/>
      <c r="U576" s="251"/>
      <c r="V576" s="253"/>
      <c r="W576" s="253"/>
      <c r="X576" s="253"/>
      <c r="Y576" s="252"/>
      <c r="Z576" s="6"/>
      <c r="AA576" s="9"/>
    </row>
    <row r="577" spans="1:28" ht="13.5" outlineLevel="7" x14ac:dyDescent="0.3">
      <c r="A577" s="245"/>
      <c r="B577" s="246"/>
      <c r="C577" s="246"/>
      <c r="D577" s="246"/>
      <c r="E577" s="246"/>
      <c r="F577" s="247"/>
      <c r="G577" s="252"/>
      <c r="H577" s="247"/>
      <c r="I577" s="248" t="s">
        <v>923</v>
      </c>
      <c r="J577" s="249"/>
      <c r="K577" s="250"/>
      <c r="L577" s="250"/>
      <c r="M577" s="251">
        <v>2.36</v>
      </c>
      <c r="N577" s="252"/>
      <c r="O577" s="253"/>
      <c r="P577" s="249"/>
      <c r="Q577" s="249"/>
      <c r="R577" s="251"/>
      <c r="S577" s="251"/>
      <c r="T577" s="251"/>
      <c r="U577" s="251"/>
      <c r="V577" s="253"/>
      <c r="W577" s="253"/>
      <c r="X577" s="253"/>
      <c r="Y577" s="252"/>
      <c r="Z577" s="6"/>
      <c r="AA577" s="9"/>
    </row>
    <row r="578" spans="1:28" ht="13.5" outlineLevel="7" x14ac:dyDescent="0.3">
      <c r="A578" s="245"/>
      <c r="B578" s="246"/>
      <c r="C578" s="246"/>
      <c r="D578" s="246"/>
      <c r="E578" s="246"/>
      <c r="F578" s="247"/>
      <c r="G578" s="252"/>
      <c r="H578" s="247"/>
      <c r="I578" s="248" t="s">
        <v>924</v>
      </c>
      <c r="J578" s="249"/>
      <c r="K578" s="250"/>
      <c r="L578" s="250"/>
      <c r="M578" s="251">
        <v>2.56</v>
      </c>
      <c r="N578" s="252"/>
      <c r="O578" s="253"/>
      <c r="P578" s="249"/>
      <c r="Q578" s="249"/>
      <c r="R578" s="251"/>
      <c r="S578" s="251"/>
      <c r="T578" s="251"/>
      <c r="U578" s="251"/>
      <c r="V578" s="253"/>
      <c r="W578" s="253"/>
      <c r="X578" s="253"/>
      <c r="Y578" s="252"/>
      <c r="Z578" s="6"/>
      <c r="AA578" s="9"/>
    </row>
    <row r="579" spans="1:28" ht="13.5" outlineLevel="7" x14ac:dyDescent="0.3">
      <c r="A579" s="245"/>
      <c r="B579" s="246"/>
      <c r="C579" s="246"/>
      <c r="D579" s="246"/>
      <c r="E579" s="246"/>
      <c r="F579" s="247"/>
      <c r="G579" s="252"/>
      <c r="H579" s="247"/>
      <c r="I579" s="248" t="s">
        <v>925</v>
      </c>
      <c r="J579" s="249"/>
      <c r="K579" s="250"/>
      <c r="L579" s="250"/>
      <c r="M579" s="251">
        <v>1.8</v>
      </c>
      <c r="N579" s="252"/>
      <c r="O579" s="253"/>
      <c r="P579" s="249"/>
      <c r="Q579" s="249"/>
      <c r="R579" s="251"/>
      <c r="S579" s="251"/>
      <c r="T579" s="251"/>
      <c r="U579" s="251"/>
      <c r="V579" s="253"/>
      <c r="W579" s="253"/>
      <c r="X579" s="253"/>
      <c r="Y579" s="252"/>
      <c r="Z579" s="6"/>
      <c r="AA579" s="9"/>
    </row>
    <row r="580" spans="1:28" ht="13.5" outlineLevel="7" x14ac:dyDescent="0.3">
      <c r="A580" s="245"/>
      <c r="B580" s="246"/>
      <c r="C580" s="246"/>
      <c r="D580" s="246"/>
      <c r="E580" s="246"/>
      <c r="F580" s="247"/>
      <c r="G580" s="252"/>
      <c r="H580" s="247"/>
      <c r="I580" s="248" t="s">
        <v>519</v>
      </c>
      <c r="J580" s="249"/>
      <c r="K580" s="250"/>
      <c r="L580" s="250"/>
      <c r="M580" s="251">
        <v>3.12</v>
      </c>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52"/>
      <c r="H581" s="247"/>
      <c r="I581" s="248" t="s">
        <v>926</v>
      </c>
      <c r="J581" s="249"/>
      <c r="K581" s="250"/>
      <c r="L581" s="250"/>
      <c r="M581" s="251">
        <v>4.4000000000000004</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52"/>
      <c r="H582" s="247"/>
      <c r="I582" s="248" t="s">
        <v>521</v>
      </c>
      <c r="J582" s="249"/>
      <c r="K582" s="250"/>
      <c r="L582" s="250"/>
      <c r="M582" s="251">
        <v>5.26</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52"/>
      <c r="H583" s="247"/>
      <c r="I583" s="248" t="s">
        <v>927</v>
      </c>
      <c r="J583" s="249"/>
      <c r="K583" s="250"/>
      <c r="L583" s="250"/>
      <c r="M583" s="251">
        <v>4.2300000000000004</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52"/>
      <c r="H584" s="247"/>
      <c r="I584" s="248" t="s">
        <v>928</v>
      </c>
      <c r="J584" s="249"/>
      <c r="K584" s="250"/>
      <c r="L584" s="250"/>
      <c r="M584" s="251">
        <v>4.8099999999999996</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52"/>
      <c r="H585" s="247"/>
      <c r="I585" s="248" t="s">
        <v>526</v>
      </c>
      <c r="J585" s="249"/>
      <c r="K585" s="250"/>
      <c r="L585" s="250"/>
      <c r="M585" s="251">
        <v>6.53</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52"/>
      <c r="H586" s="247"/>
      <c r="I586" s="248" t="s">
        <v>929</v>
      </c>
      <c r="J586" s="249"/>
      <c r="K586" s="250"/>
      <c r="L586" s="250"/>
      <c r="M586" s="251">
        <v>2.15</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52"/>
      <c r="H587" s="247"/>
      <c r="I587" s="248" t="s">
        <v>531</v>
      </c>
      <c r="J587" s="249"/>
      <c r="K587" s="250"/>
      <c r="L587" s="250"/>
      <c r="M587" s="251">
        <v>2.5</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52"/>
      <c r="H588" s="247"/>
      <c r="I588" s="248" t="s">
        <v>930</v>
      </c>
      <c r="J588" s="249"/>
      <c r="K588" s="250"/>
      <c r="L588" s="250"/>
      <c r="M588" s="251">
        <v>4.3499999999999996</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52"/>
      <c r="H589" s="247"/>
      <c r="I589" s="248" t="s">
        <v>931</v>
      </c>
      <c r="J589" s="249"/>
      <c r="K589" s="250"/>
      <c r="L589" s="250"/>
      <c r="M589" s="251">
        <v>2.76</v>
      </c>
      <c r="N589" s="252"/>
      <c r="O589" s="253"/>
      <c r="P589" s="249"/>
      <c r="Q589" s="249"/>
      <c r="R589" s="251"/>
      <c r="S589" s="251"/>
      <c r="T589" s="251"/>
      <c r="U589" s="251"/>
      <c r="V589" s="253"/>
      <c r="W589" s="253"/>
      <c r="X589" s="253"/>
      <c r="Y589" s="252"/>
      <c r="Z589" s="6"/>
      <c r="AA589" s="9"/>
    </row>
    <row r="590" spans="1:28" ht="13.5" outlineLevel="7" x14ac:dyDescent="0.3">
      <c r="A590" s="245"/>
      <c r="B590" s="246"/>
      <c r="C590" s="246"/>
      <c r="D590" s="246"/>
      <c r="E590" s="246"/>
      <c r="F590" s="247"/>
      <c r="G590" s="252"/>
      <c r="H590" s="247"/>
      <c r="I590" s="248" t="s">
        <v>932</v>
      </c>
      <c r="J590" s="249"/>
      <c r="K590" s="250"/>
      <c r="L590" s="250"/>
      <c r="M590" s="251">
        <v>215</v>
      </c>
      <c r="N590" s="252"/>
      <c r="O590" s="253"/>
      <c r="P590" s="249"/>
      <c r="Q590" s="249"/>
      <c r="R590" s="251"/>
      <c r="S590" s="251"/>
      <c r="T590" s="251"/>
      <c r="U590" s="251"/>
      <c r="V590" s="253"/>
      <c r="W590" s="253"/>
      <c r="X590" s="253"/>
      <c r="Y590" s="252"/>
      <c r="Z590" s="6"/>
      <c r="AA590" s="9"/>
    </row>
    <row r="591" spans="1:28" ht="7.5" customHeight="1" outlineLevel="7" x14ac:dyDescent="0.15">
      <c r="A591" s="9"/>
      <c r="B591" s="197"/>
      <c r="C591" s="196"/>
      <c r="D591" s="196"/>
      <c r="E591" s="196"/>
      <c r="F591" s="12"/>
      <c r="G591" s="12"/>
      <c r="H591" s="12"/>
      <c r="I591" s="204"/>
      <c r="J591" s="205"/>
      <c r="K591" s="206"/>
      <c r="L591" s="206"/>
      <c r="M591" s="207"/>
      <c r="N591" s="10"/>
      <c r="O591" s="153"/>
      <c r="P591" s="205"/>
      <c r="Q591" s="205"/>
      <c r="R591" s="159"/>
      <c r="S591" s="159"/>
      <c r="T591" s="159"/>
      <c r="U591" s="159"/>
      <c r="V591" s="153"/>
      <c r="W591" s="153"/>
      <c r="X591" s="153"/>
      <c r="Y591" s="10"/>
      <c r="Z591" s="6"/>
      <c r="AA591" s="9"/>
    </row>
    <row r="592" spans="1:28" ht="14.25" outlineLevel="6" x14ac:dyDescent="0.15">
      <c r="B592" s="197"/>
      <c r="C592" s="198"/>
      <c r="D592" s="114" t="s">
        <v>933</v>
      </c>
      <c r="E592" s="114"/>
      <c r="F592" s="115"/>
      <c r="G592" s="115" t="s">
        <v>934</v>
      </c>
      <c r="H592" s="115" t="s">
        <v>917</v>
      </c>
      <c r="I592" s="116" t="s">
        <v>935</v>
      </c>
      <c r="J592" s="117" t="s">
        <v>453</v>
      </c>
      <c r="K592" s="118">
        <v>270.32</v>
      </c>
      <c r="L592" s="118">
        <v>0</v>
      </c>
      <c r="M592" s="118">
        <v>270.32</v>
      </c>
      <c r="N592" s="295"/>
      <c r="O592" s="119">
        <f>M592*N592</f>
        <v>0</v>
      </c>
      <c r="P592" s="117" t="s">
        <v>912</v>
      </c>
      <c r="Q592" s="117" t="s">
        <v>1814</v>
      </c>
      <c r="R592" s="118">
        <v>8.0000000000000002E-3</v>
      </c>
      <c r="S592" s="118">
        <f>M592*R592</f>
        <v>2.16256</v>
      </c>
      <c r="T592" s="118"/>
      <c r="U592" s="118">
        <f>M592*T592</f>
        <v>0</v>
      </c>
      <c r="V592" s="119">
        <v>21</v>
      </c>
      <c r="W592" s="119">
        <f>O592*(V592/100)</f>
        <v>0</v>
      </c>
      <c r="X592" s="119">
        <f>O592+W592</f>
        <v>0</v>
      </c>
      <c r="Y592" s="120">
        <v>7</v>
      </c>
      <c r="Z592" s="9"/>
      <c r="AA592" s="9"/>
      <c r="AB592" s="9"/>
    </row>
    <row r="593" spans="1:28" ht="4.5" customHeight="1" outlineLevel="6" x14ac:dyDescent="0.15">
      <c r="B593" s="197"/>
      <c r="C593" s="199"/>
      <c r="D593" s="199"/>
      <c r="E593" s="199"/>
      <c r="F593" s="10"/>
      <c r="G593" s="10"/>
      <c r="H593" s="10"/>
      <c r="I593" s="203"/>
      <c r="J593" s="205"/>
      <c r="K593" s="159"/>
      <c r="L593" s="159"/>
      <c r="M593" s="159"/>
      <c r="N593" s="113"/>
      <c r="O593" s="153"/>
      <c r="P593" s="205"/>
      <c r="Q593" s="205"/>
      <c r="R593" s="159"/>
      <c r="S593" s="159"/>
      <c r="T593" s="159"/>
      <c r="U593" s="159"/>
      <c r="V593" s="153"/>
      <c r="W593" s="153"/>
      <c r="X593" s="153"/>
      <c r="Y593" s="10"/>
      <c r="Z593" s="9"/>
      <c r="AA593" s="9"/>
      <c r="AB593" s="9"/>
    </row>
    <row r="594" spans="1:28" ht="28.5" outlineLevel="6" x14ac:dyDescent="0.15">
      <c r="B594" s="197"/>
      <c r="C594" s="198"/>
      <c r="D594" s="114" t="s">
        <v>936</v>
      </c>
      <c r="E594" s="114"/>
      <c r="F594" s="115"/>
      <c r="G594" s="115" t="s">
        <v>938</v>
      </c>
      <c r="H594" s="115" t="s">
        <v>937</v>
      </c>
      <c r="I594" s="116" t="s">
        <v>939</v>
      </c>
      <c r="J594" s="117" t="s">
        <v>453</v>
      </c>
      <c r="K594" s="118">
        <v>346.63</v>
      </c>
      <c r="L594" s="118">
        <v>0</v>
      </c>
      <c r="M594" s="118">
        <v>346.63</v>
      </c>
      <c r="N594" s="295"/>
      <c r="O594" s="119">
        <f>M594*N594</f>
        <v>0</v>
      </c>
      <c r="P594" s="117" t="s">
        <v>454</v>
      </c>
      <c r="Q594" s="117" t="s">
        <v>1811</v>
      </c>
      <c r="R594" s="118">
        <v>1.25E-3</v>
      </c>
      <c r="S594" s="118">
        <f>M594*R594</f>
        <v>0.43328749999999999</v>
      </c>
      <c r="T594" s="118"/>
      <c r="U594" s="118">
        <f>M594*T594</f>
        <v>0</v>
      </c>
      <c r="V594" s="119">
        <v>21</v>
      </c>
      <c r="W594" s="119">
        <f>O594*(V594/100)</f>
        <v>0</v>
      </c>
      <c r="X594" s="119">
        <f>O594+W594</f>
        <v>0</v>
      </c>
      <c r="Y594" s="120">
        <v>6</v>
      </c>
      <c r="Z594" s="9"/>
      <c r="AA594" s="9"/>
      <c r="AB594" s="9"/>
    </row>
    <row r="595" spans="1:28" ht="4.5" customHeight="1" outlineLevel="6" x14ac:dyDescent="0.15">
      <c r="B595" s="197"/>
      <c r="C595" s="199"/>
      <c r="D595" s="199"/>
      <c r="E595" s="199"/>
      <c r="F595" s="10"/>
      <c r="G595" s="10"/>
      <c r="H595" s="10"/>
      <c r="I595" s="203"/>
      <c r="J595" s="205"/>
      <c r="K595" s="159"/>
      <c r="L595" s="159"/>
      <c r="M595" s="159"/>
      <c r="N595" s="113"/>
      <c r="O595" s="153"/>
      <c r="P595" s="205"/>
      <c r="Q595" s="205"/>
      <c r="R595" s="159"/>
      <c r="S595" s="159"/>
      <c r="T595" s="159"/>
      <c r="U595" s="159"/>
      <c r="V595" s="153"/>
      <c r="W595" s="153"/>
      <c r="X595" s="153"/>
      <c r="Y595" s="10"/>
      <c r="Z595" s="9"/>
      <c r="AA595" s="9"/>
      <c r="AB595" s="9"/>
    </row>
    <row r="596" spans="1:28" ht="13.5" outlineLevel="7" x14ac:dyDescent="0.3">
      <c r="A596" s="245"/>
      <c r="B596" s="246"/>
      <c r="C596" s="246"/>
      <c r="D596" s="246"/>
      <c r="E596" s="246"/>
      <c r="F596" s="247"/>
      <c r="G596" s="252" t="s">
        <v>18</v>
      </c>
      <c r="H596" s="247"/>
      <c r="I596" s="248" t="s">
        <v>455</v>
      </c>
      <c r="J596" s="249"/>
      <c r="K596" s="250"/>
      <c r="L596" s="250"/>
      <c r="M596" s="251">
        <v>0</v>
      </c>
      <c r="N596" s="252"/>
      <c r="O596" s="253"/>
      <c r="P596" s="249"/>
      <c r="Q596" s="249"/>
      <c r="R596" s="251"/>
      <c r="S596" s="251"/>
      <c r="T596" s="251"/>
      <c r="U596" s="251"/>
      <c r="V596" s="253"/>
      <c r="W596" s="253"/>
      <c r="X596" s="253"/>
      <c r="Y596" s="252"/>
      <c r="Z596" s="6"/>
      <c r="AA596" s="9"/>
    </row>
    <row r="597" spans="1:28" ht="13.5" outlineLevel="7" x14ac:dyDescent="0.3">
      <c r="A597" s="245"/>
      <c r="B597" s="246"/>
      <c r="C597" s="246"/>
      <c r="D597" s="246"/>
      <c r="E597" s="246"/>
      <c r="F597" s="247"/>
      <c r="G597" s="252"/>
      <c r="H597" s="247"/>
      <c r="I597" s="248" t="s">
        <v>940</v>
      </c>
      <c r="J597" s="249"/>
      <c r="K597" s="250"/>
      <c r="L597" s="250"/>
      <c r="M597" s="251">
        <v>0</v>
      </c>
      <c r="N597" s="252"/>
      <c r="O597" s="253"/>
      <c r="P597" s="249"/>
      <c r="Q597" s="249"/>
      <c r="R597" s="251"/>
      <c r="S597" s="251"/>
      <c r="T597" s="251"/>
      <c r="U597" s="251"/>
      <c r="V597" s="253"/>
      <c r="W597" s="253"/>
      <c r="X597" s="253"/>
      <c r="Y597" s="252"/>
      <c r="Z597" s="6"/>
      <c r="AA597" s="9"/>
    </row>
    <row r="598" spans="1:28" ht="13.5" outlineLevel="7" x14ac:dyDescent="0.3">
      <c r="A598" s="245"/>
      <c r="B598" s="246"/>
      <c r="C598" s="246"/>
      <c r="D598" s="246"/>
      <c r="E598" s="246"/>
      <c r="F598" s="247"/>
      <c r="G598" s="252"/>
      <c r="H598" s="247"/>
      <c r="I598" s="248" t="s">
        <v>941</v>
      </c>
      <c r="J598" s="249"/>
      <c r="K598" s="250"/>
      <c r="L598" s="250"/>
      <c r="M598" s="251">
        <v>24.01</v>
      </c>
      <c r="N598" s="252"/>
      <c r="O598" s="253"/>
      <c r="P598" s="249"/>
      <c r="Q598" s="249"/>
      <c r="R598" s="251"/>
      <c r="S598" s="251"/>
      <c r="T598" s="251"/>
      <c r="U598" s="251"/>
      <c r="V598" s="253"/>
      <c r="W598" s="253"/>
      <c r="X598" s="253"/>
      <c r="Y598" s="252"/>
      <c r="Z598" s="6"/>
      <c r="AA598" s="9"/>
    </row>
    <row r="599" spans="1:28" ht="13.5" outlineLevel="7" x14ac:dyDescent="0.3">
      <c r="A599" s="245"/>
      <c r="B599" s="246"/>
      <c r="C599" s="246"/>
      <c r="D599" s="246"/>
      <c r="E599" s="246"/>
      <c r="F599" s="247"/>
      <c r="G599" s="252"/>
      <c r="H599" s="247"/>
      <c r="I599" s="248" t="s">
        <v>942</v>
      </c>
      <c r="J599" s="249"/>
      <c r="K599" s="250"/>
      <c r="L599" s="250"/>
      <c r="M599" s="251">
        <v>7.31</v>
      </c>
      <c r="N599" s="252"/>
      <c r="O599" s="253"/>
      <c r="P599" s="249"/>
      <c r="Q599" s="249"/>
      <c r="R599" s="251"/>
      <c r="S599" s="251"/>
      <c r="T599" s="251"/>
      <c r="U599" s="251"/>
      <c r="V599" s="253"/>
      <c r="W599" s="253"/>
      <c r="X599" s="253"/>
      <c r="Y599" s="252"/>
      <c r="Z599" s="6"/>
      <c r="AA599" s="9"/>
    </row>
    <row r="600" spans="1:28" ht="13.5" outlineLevel="7" x14ac:dyDescent="0.3">
      <c r="A600" s="245"/>
      <c r="B600" s="246"/>
      <c r="C600" s="246"/>
      <c r="D600" s="246"/>
      <c r="E600" s="246"/>
      <c r="F600" s="247"/>
      <c r="G600" s="252"/>
      <c r="H600" s="247"/>
      <c r="I600" s="248" t="s">
        <v>501</v>
      </c>
      <c r="J600" s="249"/>
      <c r="K600" s="250"/>
      <c r="L600" s="250"/>
      <c r="M600" s="251">
        <v>18</v>
      </c>
      <c r="N600" s="252"/>
      <c r="O600" s="253"/>
      <c r="P600" s="249"/>
      <c r="Q600" s="249"/>
      <c r="R600" s="251"/>
      <c r="S600" s="251"/>
      <c r="T600" s="251"/>
      <c r="U600" s="251"/>
      <c r="V600" s="253"/>
      <c r="W600" s="253"/>
      <c r="X600" s="253"/>
      <c r="Y600" s="252"/>
      <c r="Z600" s="6"/>
      <c r="AA600" s="9"/>
    </row>
    <row r="601" spans="1:28" ht="13.5" outlineLevel="7" x14ac:dyDescent="0.3">
      <c r="A601" s="245"/>
      <c r="B601" s="246"/>
      <c r="C601" s="246"/>
      <c r="D601" s="246"/>
      <c r="E601" s="246"/>
      <c r="F601" s="247"/>
      <c r="G601" s="252"/>
      <c r="H601" s="247"/>
      <c r="I601" s="248" t="s">
        <v>502</v>
      </c>
      <c r="J601" s="249"/>
      <c r="K601" s="250"/>
      <c r="L601" s="250"/>
      <c r="M601" s="251">
        <v>21.78</v>
      </c>
      <c r="N601" s="252"/>
      <c r="O601" s="253"/>
      <c r="P601" s="249"/>
      <c r="Q601" s="249"/>
      <c r="R601" s="251"/>
      <c r="S601" s="251"/>
      <c r="T601" s="251"/>
      <c r="U601" s="251"/>
      <c r="V601" s="253"/>
      <c r="W601" s="253"/>
      <c r="X601" s="253"/>
      <c r="Y601" s="252"/>
      <c r="Z601" s="6"/>
      <c r="AA601" s="9"/>
    </row>
    <row r="602" spans="1:28" ht="13.5" outlineLevel="7" x14ac:dyDescent="0.3">
      <c r="A602" s="245"/>
      <c r="B602" s="246"/>
      <c r="C602" s="246"/>
      <c r="D602" s="246"/>
      <c r="E602" s="246"/>
      <c r="F602" s="247"/>
      <c r="G602" s="252"/>
      <c r="H602" s="247"/>
      <c r="I602" s="248" t="s">
        <v>503</v>
      </c>
      <c r="J602" s="249"/>
      <c r="K602" s="250"/>
      <c r="L602" s="250"/>
      <c r="M602" s="251">
        <v>22.56</v>
      </c>
      <c r="N602" s="252"/>
      <c r="O602" s="253"/>
      <c r="P602" s="249"/>
      <c r="Q602" s="249"/>
      <c r="R602" s="251"/>
      <c r="S602" s="251"/>
      <c r="T602" s="251"/>
      <c r="U602" s="251"/>
      <c r="V602" s="253"/>
      <c r="W602" s="253"/>
      <c r="X602" s="253"/>
      <c r="Y602" s="252"/>
      <c r="Z602" s="6"/>
      <c r="AA602" s="9"/>
    </row>
    <row r="603" spans="1:28" ht="13.5" outlineLevel="7" x14ac:dyDescent="0.3">
      <c r="A603" s="245"/>
      <c r="B603" s="246"/>
      <c r="C603" s="246"/>
      <c r="D603" s="246"/>
      <c r="E603" s="246"/>
      <c r="F603" s="247"/>
      <c r="G603" s="252"/>
      <c r="H603" s="247"/>
      <c r="I603" s="248" t="s">
        <v>504</v>
      </c>
      <c r="J603" s="249"/>
      <c r="K603" s="250"/>
      <c r="L603" s="250"/>
      <c r="M603" s="251">
        <v>21.57</v>
      </c>
      <c r="N603" s="252"/>
      <c r="O603" s="253"/>
      <c r="P603" s="249"/>
      <c r="Q603" s="249"/>
      <c r="R603" s="251"/>
      <c r="S603" s="251"/>
      <c r="T603" s="251"/>
      <c r="U603" s="251"/>
      <c r="V603" s="253"/>
      <c r="W603" s="253"/>
      <c r="X603" s="253"/>
      <c r="Y603" s="252"/>
      <c r="Z603" s="6"/>
      <c r="AA603" s="9"/>
    </row>
    <row r="604" spans="1:28" ht="13.5" outlineLevel="7" x14ac:dyDescent="0.3">
      <c r="A604" s="245"/>
      <c r="B604" s="246"/>
      <c r="C604" s="246"/>
      <c r="D604" s="246"/>
      <c r="E604" s="246"/>
      <c r="F604" s="247"/>
      <c r="G604" s="252"/>
      <c r="H604" s="247"/>
      <c r="I604" s="248" t="s">
        <v>509</v>
      </c>
      <c r="J604" s="249"/>
      <c r="K604" s="250"/>
      <c r="L604" s="250"/>
      <c r="M604" s="251">
        <v>11.43</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52"/>
      <c r="H605" s="247"/>
      <c r="I605" s="248" t="s">
        <v>943</v>
      </c>
      <c r="J605" s="249"/>
      <c r="K605" s="250"/>
      <c r="L605" s="250"/>
      <c r="M605" s="251">
        <v>14.54</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52"/>
      <c r="H606" s="247"/>
      <c r="I606" s="248" t="s">
        <v>512</v>
      </c>
      <c r="J606" s="249"/>
      <c r="K606" s="250"/>
      <c r="L606" s="250"/>
      <c r="M606" s="251">
        <v>6</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52"/>
      <c r="H607" s="247"/>
      <c r="I607" s="248" t="s">
        <v>944</v>
      </c>
      <c r="J607" s="249"/>
      <c r="K607" s="250"/>
      <c r="L607" s="250"/>
      <c r="M607" s="251">
        <v>15.19</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52"/>
      <c r="H608" s="247"/>
      <c r="I608" s="248" t="s">
        <v>945</v>
      </c>
      <c r="J608" s="249"/>
      <c r="K608" s="250"/>
      <c r="L608" s="250"/>
      <c r="M608" s="251">
        <v>4.7</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52"/>
      <c r="H609" s="247"/>
      <c r="I609" s="248" t="s">
        <v>515</v>
      </c>
      <c r="J609" s="249"/>
      <c r="K609" s="250"/>
      <c r="L609" s="250"/>
      <c r="M609" s="251">
        <v>5.96</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52"/>
      <c r="H610" s="247"/>
      <c r="I610" s="248" t="s">
        <v>946</v>
      </c>
      <c r="J610" s="249"/>
      <c r="K610" s="250"/>
      <c r="L610" s="250"/>
      <c r="M610" s="251">
        <v>24.94</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52"/>
      <c r="H611" s="247"/>
      <c r="I611" s="248" t="s">
        <v>947</v>
      </c>
      <c r="J611" s="249"/>
      <c r="K611" s="250"/>
      <c r="L611" s="250"/>
      <c r="M611" s="251">
        <v>5.38</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52"/>
      <c r="H612" s="247"/>
      <c r="I612" s="248" t="s">
        <v>948</v>
      </c>
      <c r="J612" s="249"/>
      <c r="K612" s="250"/>
      <c r="L612" s="250"/>
      <c r="M612" s="251">
        <v>19.52</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52"/>
      <c r="H613" s="247"/>
      <c r="I613" s="248" t="s">
        <v>949</v>
      </c>
      <c r="J613" s="249"/>
      <c r="K613" s="250"/>
      <c r="L613" s="250"/>
      <c r="M613" s="251">
        <v>4.33</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52"/>
      <c r="H614" s="247"/>
      <c r="I614" s="248" t="s">
        <v>950</v>
      </c>
      <c r="J614" s="249"/>
      <c r="K614" s="250"/>
      <c r="L614" s="250"/>
      <c r="M614" s="251">
        <v>7.38</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52"/>
      <c r="H615" s="247"/>
      <c r="I615" s="248" t="s">
        <v>533</v>
      </c>
      <c r="J615" s="249"/>
      <c r="K615" s="250"/>
      <c r="L615" s="250"/>
      <c r="M615" s="251">
        <v>6.88</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52"/>
      <c r="H616" s="247"/>
      <c r="I616" s="248" t="s">
        <v>951</v>
      </c>
      <c r="J616" s="249"/>
      <c r="K616" s="250"/>
      <c r="L616" s="250"/>
      <c r="M616" s="251">
        <v>22.06</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52"/>
      <c r="H617" s="247"/>
      <c r="I617" s="248" t="s">
        <v>952</v>
      </c>
      <c r="J617" s="249"/>
      <c r="K617" s="250"/>
      <c r="L617" s="250"/>
      <c r="M617" s="251">
        <v>2.31</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52"/>
      <c r="H618" s="247"/>
      <c r="I618" s="248" t="s">
        <v>953</v>
      </c>
      <c r="J618" s="249"/>
      <c r="K618" s="250"/>
      <c r="L618" s="250"/>
      <c r="M618" s="251">
        <v>20.37</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52"/>
      <c r="H619" s="247"/>
      <c r="I619" s="248" t="s">
        <v>954</v>
      </c>
      <c r="J619" s="249"/>
      <c r="K619" s="250"/>
      <c r="L619" s="250"/>
      <c r="M619" s="251">
        <v>7.61</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52"/>
      <c r="H620" s="247"/>
      <c r="I620" s="248" t="s">
        <v>541</v>
      </c>
      <c r="J620" s="249"/>
      <c r="K620" s="250"/>
      <c r="L620" s="250"/>
      <c r="M620" s="251">
        <v>4.3499999999999996</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52"/>
      <c r="H621" s="247"/>
      <c r="I621" s="248" t="s">
        <v>542</v>
      </c>
      <c r="J621" s="249"/>
      <c r="K621" s="250"/>
      <c r="L621" s="250"/>
      <c r="M621" s="251">
        <v>17.05</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52"/>
      <c r="H622" s="247"/>
      <c r="I622" s="248" t="s">
        <v>544</v>
      </c>
      <c r="J622" s="249"/>
      <c r="K622" s="250"/>
      <c r="L622" s="250"/>
      <c r="M622" s="251">
        <v>12.89</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52"/>
      <c r="H623" s="247"/>
      <c r="I623" s="248" t="s">
        <v>545</v>
      </c>
      <c r="J623" s="249"/>
      <c r="K623" s="250"/>
      <c r="L623" s="250"/>
      <c r="M623" s="251">
        <v>18.510000000000002</v>
      </c>
      <c r="N623" s="252"/>
      <c r="O623" s="253"/>
      <c r="P623" s="249"/>
      <c r="Q623" s="249"/>
      <c r="R623" s="251"/>
      <c r="S623" s="251"/>
      <c r="T623" s="251"/>
      <c r="U623" s="251"/>
      <c r="V623" s="253"/>
      <c r="W623" s="253"/>
      <c r="X623" s="253"/>
      <c r="Y623" s="252"/>
      <c r="Z623" s="6"/>
      <c r="AA623" s="9"/>
    </row>
    <row r="624" spans="1:27" ht="7.5" customHeight="1" outlineLevel="7" x14ac:dyDescent="0.15">
      <c r="A624" s="9"/>
      <c r="B624" s="197"/>
      <c r="C624" s="196"/>
      <c r="D624" s="196"/>
      <c r="E624" s="196"/>
      <c r="F624" s="12"/>
      <c r="G624" s="12"/>
      <c r="H624" s="12"/>
      <c r="I624" s="204"/>
      <c r="J624" s="205"/>
      <c r="K624" s="206"/>
      <c r="L624" s="206"/>
      <c r="M624" s="207"/>
      <c r="N624" s="10"/>
      <c r="O624" s="153"/>
      <c r="P624" s="205"/>
      <c r="Q624" s="205"/>
      <c r="R624" s="159"/>
      <c r="S624" s="159"/>
      <c r="T624" s="159"/>
      <c r="U624" s="159"/>
      <c r="V624" s="153"/>
      <c r="W624" s="153"/>
      <c r="X624" s="153"/>
      <c r="Y624" s="10"/>
      <c r="Z624" s="6"/>
      <c r="AA624" s="9"/>
    </row>
    <row r="625" spans="1:28" ht="14.25" outlineLevel="6" x14ac:dyDescent="0.15">
      <c r="B625" s="197"/>
      <c r="C625" s="198"/>
      <c r="D625" s="114" t="s">
        <v>955</v>
      </c>
      <c r="E625" s="114"/>
      <c r="F625" s="115"/>
      <c r="G625" s="115" t="s">
        <v>956</v>
      </c>
      <c r="H625" s="115" t="s">
        <v>937</v>
      </c>
      <c r="I625" s="116" t="s">
        <v>957</v>
      </c>
      <c r="J625" s="117" t="s">
        <v>453</v>
      </c>
      <c r="K625" s="118">
        <v>346.63</v>
      </c>
      <c r="L625" s="118">
        <v>0</v>
      </c>
      <c r="M625" s="118">
        <v>346.63</v>
      </c>
      <c r="N625" s="295"/>
      <c r="O625" s="119">
        <f>M625*N625</f>
        <v>0</v>
      </c>
      <c r="P625" s="117" t="s">
        <v>912</v>
      </c>
      <c r="Q625" s="117" t="s">
        <v>1814</v>
      </c>
      <c r="R625" s="118">
        <v>8.0000000000000002E-3</v>
      </c>
      <c r="S625" s="118">
        <f>M625*R625</f>
        <v>2.7730399999999999</v>
      </c>
      <c r="T625" s="118"/>
      <c r="U625" s="118">
        <f>M625*T625</f>
        <v>0</v>
      </c>
      <c r="V625" s="119">
        <v>21</v>
      </c>
      <c r="W625" s="119">
        <f>O625*(V625/100)</f>
        <v>0</v>
      </c>
      <c r="X625" s="119">
        <f>O625+W625</f>
        <v>0</v>
      </c>
      <c r="Y625" s="120">
        <v>7</v>
      </c>
      <c r="Z625" s="9"/>
      <c r="AA625" s="9"/>
      <c r="AB625" s="9"/>
    </row>
    <row r="626" spans="1:28" ht="4.5" customHeight="1" outlineLevel="6" x14ac:dyDescent="0.15">
      <c r="B626" s="197"/>
      <c r="C626" s="199"/>
      <c r="D626" s="199"/>
      <c r="E626" s="199"/>
      <c r="F626" s="10"/>
      <c r="G626" s="10"/>
      <c r="H626" s="10"/>
      <c r="I626" s="203"/>
      <c r="J626" s="205"/>
      <c r="K626" s="159"/>
      <c r="L626" s="159"/>
      <c r="M626" s="159"/>
      <c r="N626" s="113"/>
      <c r="O626" s="153"/>
      <c r="P626" s="205"/>
      <c r="Q626" s="205"/>
      <c r="R626" s="159"/>
      <c r="S626" s="159"/>
      <c r="T626" s="159"/>
      <c r="U626" s="159"/>
      <c r="V626" s="153"/>
      <c r="W626" s="153"/>
      <c r="X626" s="153"/>
      <c r="Y626" s="10"/>
      <c r="Z626" s="9"/>
      <c r="AA626" s="9"/>
      <c r="AB626" s="9"/>
    </row>
    <row r="627" spans="1:28" ht="28.5" outlineLevel="6" x14ac:dyDescent="0.15">
      <c r="B627" s="197"/>
      <c r="C627" s="198"/>
      <c r="D627" s="114" t="s">
        <v>958</v>
      </c>
      <c r="E627" s="114"/>
      <c r="F627" s="115"/>
      <c r="G627" s="115" t="s">
        <v>960</v>
      </c>
      <c r="H627" s="115" t="s">
        <v>959</v>
      </c>
      <c r="I627" s="116" t="s">
        <v>961</v>
      </c>
      <c r="J627" s="117" t="s">
        <v>453</v>
      </c>
      <c r="K627" s="118">
        <v>331.77</v>
      </c>
      <c r="L627" s="118">
        <v>0</v>
      </c>
      <c r="M627" s="118">
        <v>331.77</v>
      </c>
      <c r="N627" s="295"/>
      <c r="O627" s="119">
        <f>M627*N627</f>
        <v>0</v>
      </c>
      <c r="P627" s="117" t="s">
        <v>454</v>
      </c>
      <c r="Q627" s="117" t="s">
        <v>1814</v>
      </c>
      <c r="R627" s="118">
        <v>1.25E-3</v>
      </c>
      <c r="S627" s="118">
        <f>M627*R627</f>
        <v>0.41471249999999998</v>
      </c>
      <c r="T627" s="118"/>
      <c r="U627" s="118">
        <f>M627*T627</f>
        <v>0</v>
      </c>
      <c r="V627" s="119">
        <v>21</v>
      </c>
      <c r="W627" s="119">
        <f>O627*(V627/100)</f>
        <v>0</v>
      </c>
      <c r="X627" s="119">
        <f>O627+W627</f>
        <v>0</v>
      </c>
      <c r="Y627" s="120">
        <v>7</v>
      </c>
      <c r="Z627" s="9"/>
      <c r="AA627" s="9"/>
      <c r="AB627" s="9"/>
    </row>
    <row r="628" spans="1:28" ht="4.5" customHeight="1" outlineLevel="6" x14ac:dyDescent="0.15">
      <c r="B628" s="197"/>
      <c r="C628" s="199"/>
      <c r="D628" s="199"/>
      <c r="E628" s="199"/>
      <c r="F628" s="10"/>
      <c r="G628" s="10"/>
      <c r="H628" s="10"/>
      <c r="I628" s="203"/>
      <c r="J628" s="205"/>
      <c r="K628" s="159"/>
      <c r="L628" s="159"/>
      <c r="M628" s="159"/>
      <c r="N628" s="113"/>
      <c r="O628" s="153"/>
      <c r="P628" s="205"/>
      <c r="Q628" s="205"/>
      <c r="R628" s="159"/>
      <c r="S628" s="159"/>
      <c r="T628" s="159"/>
      <c r="U628" s="159"/>
      <c r="V628" s="153"/>
      <c r="W628" s="153"/>
      <c r="X628" s="153"/>
      <c r="Y628" s="10"/>
      <c r="Z628" s="9"/>
      <c r="AA628" s="9"/>
      <c r="AB628" s="9"/>
    </row>
    <row r="629" spans="1:28" ht="13.5" outlineLevel="7" x14ac:dyDescent="0.3">
      <c r="A629" s="245"/>
      <c r="B629" s="246"/>
      <c r="C629" s="246"/>
      <c r="D629" s="246"/>
      <c r="E629" s="246"/>
      <c r="F629" s="247"/>
      <c r="G629" s="252" t="s">
        <v>18</v>
      </c>
      <c r="H629" s="247"/>
      <c r="I629" s="248" t="s">
        <v>455</v>
      </c>
      <c r="J629" s="249"/>
      <c r="K629" s="250"/>
      <c r="L629" s="250"/>
      <c r="M629" s="251">
        <v>0</v>
      </c>
      <c r="N629" s="252"/>
      <c r="O629" s="253"/>
      <c r="P629" s="249"/>
      <c r="Q629" s="249"/>
      <c r="R629" s="251"/>
      <c r="S629" s="251"/>
      <c r="T629" s="251"/>
      <c r="U629" s="251"/>
      <c r="V629" s="253"/>
      <c r="W629" s="253"/>
      <c r="X629" s="253"/>
      <c r="Y629" s="252"/>
      <c r="Z629" s="6"/>
      <c r="AA629" s="9"/>
    </row>
    <row r="630" spans="1:28" ht="13.5" outlineLevel="7" x14ac:dyDescent="0.3">
      <c r="A630" s="245"/>
      <c r="B630" s="246"/>
      <c r="C630" s="246"/>
      <c r="D630" s="246"/>
      <c r="E630" s="246"/>
      <c r="F630" s="247"/>
      <c r="G630" s="252"/>
      <c r="H630" s="247"/>
      <c r="I630" s="248" t="s">
        <v>962</v>
      </c>
      <c r="J630" s="249"/>
      <c r="K630" s="250"/>
      <c r="L630" s="250"/>
      <c r="M630" s="251">
        <v>0</v>
      </c>
      <c r="N630" s="252"/>
      <c r="O630" s="253"/>
      <c r="P630" s="249"/>
      <c r="Q630" s="249"/>
      <c r="R630" s="251"/>
      <c r="S630" s="251"/>
      <c r="T630" s="251"/>
      <c r="U630" s="251"/>
      <c r="V630" s="253"/>
      <c r="W630" s="253"/>
      <c r="X630" s="253"/>
      <c r="Y630" s="252"/>
      <c r="Z630" s="6"/>
      <c r="AA630" s="9"/>
    </row>
    <row r="631" spans="1:28" ht="13.5" outlineLevel="7" x14ac:dyDescent="0.3">
      <c r="A631" s="245"/>
      <c r="B631" s="246"/>
      <c r="C631" s="246"/>
      <c r="D631" s="246"/>
      <c r="E631" s="246"/>
      <c r="F631" s="247"/>
      <c r="G631" s="252"/>
      <c r="H631" s="247"/>
      <c r="I631" s="248" t="s">
        <v>963</v>
      </c>
      <c r="J631" s="249"/>
      <c r="K631" s="250"/>
      <c r="L631" s="250"/>
      <c r="M631" s="251">
        <v>5.37</v>
      </c>
      <c r="N631" s="252"/>
      <c r="O631" s="253"/>
      <c r="P631" s="249"/>
      <c r="Q631" s="249"/>
      <c r="R631" s="251"/>
      <c r="S631" s="251"/>
      <c r="T631" s="251"/>
      <c r="U631" s="251"/>
      <c r="V631" s="253"/>
      <c r="W631" s="253"/>
      <c r="X631" s="253"/>
      <c r="Y631" s="252"/>
      <c r="Z631" s="6"/>
      <c r="AA631" s="9"/>
    </row>
    <row r="632" spans="1:28" ht="13.5" outlineLevel="7" x14ac:dyDescent="0.3">
      <c r="A632" s="245"/>
      <c r="B632" s="246"/>
      <c r="C632" s="246"/>
      <c r="D632" s="246"/>
      <c r="E632" s="246"/>
      <c r="F632" s="247"/>
      <c r="G632" s="252"/>
      <c r="H632" s="247"/>
      <c r="I632" s="248" t="s">
        <v>964</v>
      </c>
      <c r="J632" s="249"/>
      <c r="K632" s="250"/>
      <c r="L632" s="250"/>
      <c r="M632" s="251">
        <v>58.72</v>
      </c>
      <c r="N632" s="252"/>
      <c r="O632" s="253"/>
      <c r="P632" s="249"/>
      <c r="Q632" s="249"/>
      <c r="R632" s="251"/>
      <c r="S632" s="251"/>
      <c r="T632" s="251"/>
      <c r="U632" s="251"/>
      <c r="V632" s="253"/>
      <c r="W632" s="253"/>
      <c r="X632" s="253"/>
      <c r="Y632" s="252"/>
      <c r="Z632" s="6"/>
      <c r="AA632" s="9"/>
    </row>
    <row r="633" spans="1:28" ht="13.5" outlineLevel="7" x14ac:dyDescent="0.3">
      <c r="A633" s="245"/>
      <c r="B633" s="246"/>
      <c r="C633" s="246"/>
      <c r="D633" s="246"/>
      <c r="E633" s="246"/>
      <c r="F633" s="247"/>
      <c r="G633" s="252"/>
      <c r="H633" s="247"/>
      <c r="I633" s="248" t="s">
        <v>511</v>
      </c>
      <c r="J633" s="249"/>
      <c r="K633" s="250"/>
      <c r="L633" s="250"/>
      <c r="M633" s="251">
        <v>10.97</v>
      </c>
      <c r="N633" s="252"/>
      <c r="O633" s="253"/>
      <c r="P633" s="249"/>
      <c r="Q633" s="249"/>
      <c r="R633" s="251"/>
      <c r="S633" s="251"/>
      <c r="T633" s="251"/>
      <c r="U633" s="251"/>
      <c r="V633" s="253"/>
      <c r="W633" s="253"/>
      <c r="X633" s="253"/>
      <c r="Y633" s="252"/>
      <c r="Z633" s="6"/>
      <c r="AA633" s="9"/>
    </row>
    <row r="634" spans="1:28" ht="13.5" outlineLevel="7" x14ac:dyDescent="0.3">
      <c r="A634" s="245"/>
      <c r="B634" s="246"/>
      <c r="C634" s="246"/>
      <c r="D634" s="246"/>
      <c r="E634" s="246"/>
      <c r="F634" s="247"/>
      <c r="G634" s="252"/>
      <c r="H634" s="247"/>
      <c r="I634" s="248" t="s">
        <v>965</v>
      </c>
      <c r="J634" s="249"/>
      <c r="K634" s="250"/>
      <c r="L634" s="250"/>
      <c r="M634" s="251">
        <v>41.64</v>
      </c>
      <c r="N634" s="252"/>
      <c r="O634" s="253"/>
      <c r="P634" s="249"/>
      <c r="Q634" s="249"/>
      <c r="R634" s="251"/>
      <c r="S634" s="251"/>
      <c r="T634" s="251"/>
      <c r="U634" s="251"/>
      <c r="V634" s="253"/>
      <c r="W634" s="253"/>
      <c r="X634" s="253"/>
      <c r="Y634" s="252"/>
      <c r="Z634" s="6"/>
      <c r="AA634" s="9"/>
    </row>
    <row r="635" spans="1:28" ht="13.5" outlineLevel="7" x14ac:dyDescent="0.3">
      <c r="A635" s="245"/>
      <c r="B635" s="246"/>
      <c r="C635" s="246"/>
      <c r="D635" s="246"/>
      <c r="E635" s="246"/>
      <c r="F635" s="247"/>
      <c r="G635" s="252"/>
      <c r="H635" s="247"/>
      <c r="I635" s="248" t="s">
        <v>966</v>
      </c>
      <c r="J635" s="249"/>
      <c r="K635" s="250"/>
      <c r="L635" s="250"/>
      <c r="M635" s="251">
        <v>41.08</v>
      </c>
      <c r="N635" s="252"/>
      <c r="O635" s="253"/>
      <c r="P635" s="249"/>
      <c r="Q635" s="249"/>
      <c r="R635" s="251"/>
      <c r="S635" s="251"/>
      <c r="T635" s="251"/>
      <c r="U635" s="251"/>
      <c r="V635" s="253"/>
      <c r="W635" s="253"/>
      <c r="X635" s="253"/>
      <c r="Y635" s="252"/>
      <c r="Z635" s="6"/>
      <c r="AA635" s="9"/>
    </row>
    <row r="636" spans="1:28" ht="13.5" outlineLevel="7" x14ac:dyDescent="0.3">
      <c r="A636" s="245"/>
      <c r="B636" s="246"/>
      <c r="C636" s="246"/>
      <c r="D636" s="246"/>
      <c r="E636" s="246"/>
      <c r="F636" s="247"/>
      <c r="G636" s="252"/>
      <c r="H636" s="247"/>
      <c r="I636" s="248" t="s">
        <v>967</v>
      </c>
      <c r="J636" s="249"/>
      <c r="K636" s="250"/>
      <c r="L636" s="250"/>
      <c r="M636" s="251">
        <v>39.89</v>
      </c>
      <c r="N636" s="252"/>
      <c r="O636" s="253"/>
      <c r="P636" s="249"/>
      <c r="Q636" s="249"/>
      <c r="R636" s="251"/>
      <c r="S636" s="251"/>
      <c r="T636" s="251"/>
      <c r="U636" s="251"/>
      <c r="V636" s="253"/>
      <c r="W636" s="253"/>
      <c r="X636" s="253"/>
      <c r="Y636" s="252"/>
      <c r="Z636" s="6"/>
      <c r="AA636" s="9"/>
    </row>
    <row r="637" spans="1:28" ht="13.5" outlineLevel="7" x14ac:dyDescent="0.3">
      <c r="A637" s="245"/>
      <c r="B637" s="246"/>
      <c r="C637" s="246"/>
      <c r="D637" s="246"/>
      <c r="E637" s="246"/>
      <c r="F637" s="247"/>
      <c r="G637" s="252"/>
      <c r="H637" s="247"/>
      <c r="I637" s="248" t="s">
        <v>968</v>
      </c>
      <c r="J637" s="249"/>
      <c r="K637" s="250"/>
      <c r="L637" s="250"/>
      <c r="M637" s="251">
        <v>14.64</v>
      </c>
      <c r="N637" s="252"/>
      <c r="O637" s="253"/>
      <c r="P637" s="249"/>
      <c r="Q637" s="249"/>
      <c r="R637" s="251"/>
      <c r="S637" s="251"/>
      <c r="T637" s="251"/>
      <c r="U637" s="251"/>
      <c r="V637" s="253"/>
      <c r="W637" s="253"/>
      <c r="X637" s="253"/>
      <c r="Y637" s="252"/>
      <c r="Z637" s="6"/>
      <c r="AA637" s="9"/>
    </row>
    <row r="638" spans="1:28" ht="13.5" outlineLevel="7" x14ac:dyDescent="0.3">
      <c r="A638" s="245"/>
      <c r="B638" s="246"/>
      <c r="C638" s="246"/>
      <c r="D638" s="246"/>
      <c r="E638" s="246"/>
      <c r="F638" s="247"/>
      <c r="G638" s="252"/>
      <c r="H638" s="247"/>
      <c r="I638" s="248" t="s">
        <v>969</v>
      </c>
      <c r="J638" s="249"/>
      <c r="K638" s="250"/>
      <c r="L638" s="250"/>
      <c r="M638" s="251">
        <v>119.46</v>
      </c>
      <c r="N638" s="252"/>
      <c r="O638" s="253"/>
      <c r="P638" s="249"/>
      <c r="Q638" s="249"/>
      <c r="R638" s="251"/>
      <c r="S638" s="251"/>
      <c r="T638" s="251"/>
      <c r="U638" s="251"/>
      <c r="V638" s="253"/>
      <c r="W638" s="253"/>
      <c r="X638" s="253"/>
      <c r="Y638" s="252"/>
      <c r="Z638" s="6"/>
      <c r="AA638" s="9"/>
    </row>
    <row r="639" spans="1:28" ht="7.5" customHeight="1" outlineLevel="7" x14ac:dyDescent="0.15">
      <c r="A639" s="9"/>
      <c r="B639" s="197"/>
      <c r="C639" s="196"/>
      <c r="D639" s="196"/>
      <c r="E639" s="196"/>
      <c r="F639" s="12"/>
      <c r="G639" s="12"/>
      <c r="H639" s="12"/>
      <c r="I639" s="204"/>
      <c r="J639" s="205"/>
      <c r="K639" s="206"/>
      <c r="L639" s="206"/>
      <c r="M639" s="207"/>
      <c r="N639" s="10"/>
      <c r="O639" s="153"/>
      <c r="P639" s="205"/>
      <c r="Q639" s="205"/>
      <c r="R639" s="159"/>
      <c r="S639" s="159"/>
      <c r="T639" s="159"/>
      <c r="U639" s="159"/>
      <c r="V639" s="153"/>
      <c r="W639" s="153"/>
      <c r="X639" s="153"/>
      <c r="Y639" s="10"/>
      <c r="Z639" s="6"/>
      <c r="AA639" s="9"/>
    </row>
    <row r="640" spans="1:28" ht="14.25" outlineLevel="6" x14ac:dyDescent="0.15">
      <c r="B640" s="197"/>
      <c r="C640" s="198"/>
      <c r="D640" s="114" t="s">
        <v>970</v>
      </c>
      <c r="E640" s="114"/>
      <c r="F640" s="115"/>
      <c r="G640" s="115" t="s">
        <v>971</v>
      </c>
      <c r="H640" s="115" t="s">
        <v>959</v>
      </c>
      <c r="I640" s="116" t="s">
        <v>972</v>
      </c>
      <c r="J640" s="117" t="s">
        <v>453</v>
      </c>
      <c r="K640" s="118">
        <v>331.77</v>
      </c>
      <c r="L640" s="118">
        <v>0</v>
      </c>
      <c r="M640" s="118">
        <v>331.77</v>
      </c>
      <c r="N640" s="295"/>
      <c r="O640" s="119">
        <f>M640*N640</f>
        <v>0</v>
      </c>
      <c r="P640" s="117" t="s">
        <v>912</v>
      </c>
      <c r="Q640" s="117" t="s">
        <v>1814</v>
      </c>
      <c r="R640" s="118">
        <v>1.2E-2</v>
      </c>
      <c r="S640" s="118">
        <f>M640*R640</f>
        <v>3.9812399999999997</v>
      </c>
      <c r="T640" s="118"/>
      <c r="U640" s="118">
        <f>M640*T640</f>
        <v>0</v>
      </c>
      <c r="V640" s="119">
        <v>21</v>
      </c>
      <c r="W640" s="119">
        <f>O640*(V640/100)</f>
        <v>0</v>
      </c>
      <c r="X640" s="119">
        <f>O640+W640</f>
        <v>0</v>
      </c>
      <c r="Y640" s="120">
        <v>7</v>
      </c>
      <c r="Z640" s="9"/>
      <c r="AA640" s="9"/>
      <c r="AB640" s="9"/>
    </row>
    <row r="641" spans="1:28" ht="4.5" customHeight="1" outlineLevel="6" x14ac:dyDescent="0.15">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outlineLevel="6" x14ac:dyDescent="0.15">
      <c r="B642" s="6"/>
      <c r="C642" s="6"/>
      <c r="D642" s="6"/>
      <c r="E642" s="6"/>
      <c r="F642" s="6"/>
      <c r="G642" s="6"/>
      <c r="H642" s="6"/>
      <c r="I642" s="6"/>
      <c r="J642" s="6"/>
      <c r="K642" s="6"/>
      <c r="L642" s="6"/>
      <c r="M642" s="6"/>
      <c r="N642" s="9"/>
      <c r="O642" s="9"/>
      <c r="P642" s="6"/>
      <c r="Q642" s="6"/>
      <c r="R642" s="6"/>
      <c r="S642" s="6"/>
      <c r="T642" s="6"/>
      <c r="U642" s="6"/>
      <c r="V642" s="6"/>
      <c r="W642" s="9"/>
      <c r="X642" s="9"/>
      <c r="Y642" s="9"/>
    </row>
    <row r="643" spans="1:28" ht="13.5" outlineLevel="5" x14ac:dyDescent="0.25">
      <c r="A643" s="189" t="s">
        <v>301</v>
      </c>
      <c r="B643" s="239">
        <v>6</v>
      </c>
      <c r="C643" s="240"/>
      <c r="D643" s="240"/>
      <c r="E643" s="240"/>
      <c r="F643" s="193"/>
      <c r="G643" s="193"/>
      <c r="H643" s="193"/>
      <c r="I643" s="241" t="s">
        <v>302</v>
      </c>
      <c r="J643" s="242"/>
      <c r="K643" s="243"/>
      <c r="L643" s="243"/>
      <c r="M643" s="243"/>
      <c r="N643" s="193"/>
      <c r="O643" s="191">
        <f>SUBTOTAL(9,O644:O690)</f>
        <v>0</v>
      </c>
      <c r="P643" s="242" t="s">
        <v>449</v>
      </c>
      <c r="Q643" s="242"/>
      <c r="R643" s="243"/>
      <c r="S643" s="192">
        <f>SUBTOTAL(9,S644:S690)</f>
        <v>31.412329400000001</v>
      </c>
      <c r="T643" s="243"/>
      <c r="U643" s="192">
        <f>SUBTOTAL(9,U644:U690)</f>
        <v>0</v>
      </c>
      <c r="V643" s="244"/>
      <c r="W643" s="191">
        <f>SUBTOTAL(9,W644:W690)</f>
        <v>0</v>
      </c>
      <c r="X643" s="191">
        <f>SUBTOTAL(9,X644:X690)</f>
        <v>0</v>
      </c>
      <c r="Y643" s="189"/>
      <c r="Z643" s="6"/>
      <c r="AA643" s="9"/>
      <c r="AB643" s="9"/>
    </row>
    <row r="644" spans="1:28" ht="28.5" outlineLevel="6" x14ac:dyDescent="0.15">
      <c r="B644" s="197"/>
      <c r="C644" s="198"/>
      <c r="D644" s="114" t="s">
        <v>973</v>
      </c>
      <c r="E644" s="114"/>
      <c r="F644" s="115"/>
      <c r="G644" s="115" t="s">
        <v>974</v>
      </c>
      <c r="H644" s="115"/>
      <c r="I644" s="116" t="s">
        <v>975</v>
      </c>
      <c r="J644" s="117" t="s">
        <v>453</v>
      </c>
      <c r="K644" s="118">
        <v>383.04</v>
      </c>
      <c r="L644" s="118">
        <v>0</v>
      </c>
      <c r="M644" s="118">
        <v>383.04</v>
      </c>
      <c r="N644" s="295"/>
      <c r="O644" s="119">
        <f>M644*N644</f>
        <v>0</v>
      </c>
      <c r="P644" s="117" t="s">
        <v>454</v>
      </c>
      <c r="Q644" s="117" t="s">
        <v>1811</v>
      </c>
      <c r="R644" s="118">
        <v>6.2210000000000001E-2</v>
      </c>
      <c r="S644" s="118">
        <f>M644*R644</f>
        <v>23.828918400000003</v>
      </c>
      <c r="T644" s="118"/>
      <c r="U644" s="118">
        <f>M644*T644</f>
        <v>0</v>
      </c>
      <c r="V644" s="119">
        <v>21</v>
      </c>
      <c r="W644" s="119">
        <f>O644*(V644/100)</f>
        <v>0</v>
      </c>
      <c r="X644" s="119">
        <f>O644+W644</f>
        <v>0</v>
      </c>
      <c r="Y644" s="120">
        <v>6</v>
      </c>
      <c r="Z644" s="9"/>
      <c r="AA644" s="9"/>
      <c r="AB644" s="9"/>
    </row>
    <row r="645" spans="1:28" ht="4.5" customHeight="1" outlineLevel="6" x14ac:dyDescent="0.15">
      <c r="B645" s="197"/>
      <c r="C645" s="199"/>
      <c r="D645" s="199"/>
      <c r="E645" s="199"/>
      <c r="F645" s="10"/>
      <c r="G645" s="10"/>
      <c r="H645" s="10"/>
      <c r="I645" s="203"/>
      <c r="J645" s="205"/>
      <c r="K645" s="159"/>
      <c r="L645" s="159"/>
      <c r="M645" s="159"/>
      <c r="N645" s="113"/>
      <c r="O645" s="153"/>
      <c r="P645" s="205"/>
      <c r="Q645" s="205"/>
      <c r="R645" s="159"/>
      <c r="S645" s="159"/>
      <c r="T645" s="159"/>
      <c r="U645" s="159"/>
      <c r="V645" s="153"/>
      <c r="W645" s="153"/>
      <c r="X645" s="153"/>
      <c r="Y645" s="10"/>
      <c r="Z645" s="9"/>
      <c r="AA645" s="9"/>
      <c r="AB645" s="9"/>
    </row>
    <row r="646" spans="1:28" ht="13.5" outlineLevel="7" x14ac:dyDescent="0.3">
      <c r="A646" s="245"/>
      <c r="B646" s="246"/>
      <c r="C646" s="246"/>
      <c r="D646" s="246"/>
      <c r="E646" s="246"/>
      <c r="F646" s="247"/>
      <c r="G646" s="252" t="s">
        <v>18</v>
      </c>
      <c r="H646" s="247"/>
      <c r="I646" s="248" t="s">
        <v>455</v>
      </c>
      <c r="J646" s="249"/>
      <c r="K646" s="250"/>
      <c r="L646" s="250"/>
      <c r="M646" s="251">
        <v>0</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52"/>
      <c r="H647" s="247"/>
      <c r="I647" s="248" t="s">
        <v>976</v>
      </c>
      <c r="J647" s="249"/>
      <c r="K647" s="250"/>
      <c r="L647" s="250"/>
      <c r="M647" s="251">
        <v>114.39</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52"/>
      <c r="H648" s="247"/>
      <c r="I648" s="248" t="s">
        <v>977</v>
      </c>
      <c r="J648" s="249"/>
      <c r="K648" s="250"/>
      <c r="L648" s="250"/>
      <c r="M648" s="251">
        <v>32.200000000000003</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52"/>
      <c r="H649" s="247"/>
      <c r="I649" s="248" t="s">
        <v>978</v>
      </c>
      <c r="J649" s="249"/>
      <c r="K649" s="250"/>
      <c r="L649" s="250"/>
      <c r="M649" s="251">
        <v>43.8</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52"/>
      <c r="H650" s="247"/>
      <c r="I650" s="248" t="s">
        <v>979</v>
      </c>
      <c r="J650" s="249"/>
      <c r="K650" s="250"/>
      <c r="L650" s="250"/>
      <c r="M650" s="251">
        <v>30.08</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52"/>
      <c r="H651" s="247"/>
      <c r="I651" s="248" t="s">
        <v>980</v>
      </c>
      <c r="J651" s="249"/>
      <c r="K651" s="250"/>
      <c r="L651" s="250"/>
      <c r="M651" s="251">
        <v>28.48</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52"/>
      <c r="H652" s="247"/>
      <c r="I652" s="248" t="s">
        <v>981</v>
      </c>
      <c r="J652" s="249"/>
      <c r="K652" s="250"/>
      <c r="L652" s="250"/>
      <c r="M652" s="251">
        <v>15.84</v>
      </c>
      <c r="N652" s="252"/>
      <c r="O652" s="253"/>
      <c r="P652" s="249"/>
      <c r="Q652" s="249"/>
      <c r="R652" s="251"/>
      <c r="S652" s="251"/>
      <c r="T652" s="251"/>
      <c r="U652" s="251"/>
      <c r="V652" s="253"/>
      <c r="W652" s="253"/>
      <c r="X652" s="253"/>
      <c r="Y652" s="252"/>
      <c r="Z652" s="6"/>
      <c r="AA652" s="9"/>
    </row>
    <row r="653" spans="1:28" ht="13.5" outlineLevel="7" x14ac:dyDescent="0.3">
      <c r="A653" s="245"/>
      <c r="B653" s="246"/>
      <c r="C653" s="246"/>
      <c r="D653" s="246"/>
      <c r="E653" s="246"/>
      <c r="F653" s="247"/>
      <c r="G653" s="252"/>
      <c r="H653" s="247"/>
      <c r="I653" s="248" t="s">
        <v>982</v>
      </c>
      <c r="J653" s="249"/>
      <c r="K653" s="250"/>
      <c r="L653" s="250"/>
      <c r="M653" s="251">
        <v>5.92</v>
      </c>
      <c r="N653" s="252"/>
      <c r="O653" s="253"/>
      <c r="P653" s="249"/>
      <c r="Q653" s="249"/>
      <c r="R653" s="251"/>
      <c r="S653" s="251"/>
      <c r="T653" s="251"/>
      <c r="U653" s="251"/>
      <c r="V653" s="253"/>
      <c r="W653" s="253"/>
      <c r="X653" s="253"/>
      <c r="Y653" s="252"/>
      <c r="Z653" s="6"/>
      <c r="AA653" s="9"/>
    </row>
    <row r="654" spans="1:28" ht="13.5" outlineLevel="7" x14ac:dyDescent="0.3">
      <c r="A654" s="245"/>
      <c r="B654" s="246"/>
      <c r="C654" s="246"/>
      <c r="D654" s="246"/>
      <c r="E654" s="246"/>
      <c r="F654" s="247"/>
      <c r="G654" s="252"/>
      <c r="H654" s="247"/>
      <c r="I654" s="248" t="s">
        <v>983</v>
      </c>
      <c r="J654" s="249"/>
      <c r="K654" s="250"/>
      <c r="L654" s="250"/>
      <c r="M654" s="251">
        <v>17.600000000000001</v>
      </c>
      <c r="N654" s="252"/>
      <c r="O654" s="253"/>
      <c r="P654" s="249"/>
      <c r="Q654" s="249"/>
      <c r="R654" s="251"/>
      <c r="S654" s="251"/>
      <c r="T654" s="251"/>
      <c r="U654" s="251"/>
      <c r="V654" s="253"/>
      <c r="W654" s="253"/>
      <c r="X654" s="253"/>
      <c r="Y654" s="252"/>
      <c r="Z654" s="6"/>
      <c r="AA654" s="9"/>
    </row>
    <row r="655" spans="1:28" ht="13.5" outlineLevel="7" x14ac:dyDescent="0.3">
      <c r="A655" s="245"/>
      <c r="B655" s="246"/>
      <c r="C655" s="246"/>
      <c r="D655" s="246"/>
      <c r="E655" s="246"/>
      <c r="F655" s="247"/>
      <c r="G655" s="252"/>
      <c r="H655" s="247"/>
      <c r="I655" s="248" t="s">
        <v>984</v>
      </c>
      <c r="J655" s="249"/>
      <c r="K655" s="250"/>
      <c r="L655" s="250"/>
      <c r="M655" s="251">
        <v>14.42</v>
      </c>
      <c r="N655" s="252"/>
      <c r="O655" s="253"/>
      <c r="P655" s="249"/>
      <c r="Q655" s="249"/>
      <c r="R655" s="251"/>
      <c r="S655" s="251"/>
      <c r="T655" s="251"/>
      <c r="U655" s="251"/>
      <c r="V655" s="253"/>
      <c r="W655" s="253"/>
      <c r="X655" s="253"/>
      <c r="Y655" s="252"/>
      <c r="Z655" s="6"/>
      <c r="AA655" s="9"/>
    </row>
    <row r="656" spans="1:28" ht="13.5" outlineLevel="7" x14ac:dyDescent="0.3">
      <c r="A656" s="245"/>
      <c r="B656" s="246"/>
      <c r="C656" s="246"/>
      <c r="D656" s="246"/>
      <c r="E656" s="246"/>
      <c r="F656" s="247"/>
      <c r="G656" s="252"/>
      <c r="H656" s="247"/>
      <c r="I656" s="248" t="s">
        <v>985</v>
      </c>
      <c r="J656" s="249"/>
      <c r="K656" s="250"/>
      <c r="L656" s="250"/>
      <c r="M656" s="251">
        <v>14.63</v>
      </c>
      <c r="N656" s="252"/>
      <c r="O656" s="253"/>
      <c r="P656" s="249"/>
      <c r="Q656" s="249"/>
      <c r="R656" s="251"/>
      <c r="S656" s="251"/>
      <c r="T656" s="251"/>
      <c r="U656" s="251"/>
      <c r="V656" s="253"/>
      <c r="W656" s="253"/>
      <c r="X656" s="253"/>
      <c r="Y656" s="252"/>
      <c r="Z656" s="6"/>
      <c r="AA656" s="9"/>
    </row>
    <row r="657" spans="1:28" ht="13.5" outlineLevel="7" x14ac:dyDescent="0.3">
      <c r="A657" s="245"/>
      <c r="B657" s="246"/>
      <c r="C657" s="246"/>
      <c r="D657" s="246"/>
      <c r="E657" s="246"/>
      <c r="F657" s="247"/>
      <c r="G657" s="252"/>
      <c r="H657" s="247"/>
      <c r="I657" s="248" t="s">
        <v>986</v>
      </c>
      <c r="J657" s="249"/>
      <c r="K657" s="250"/>
      <c r="L657" s="250"/>
      <c r="M657" s="251">
        <v>20.16</v>
      </c>
      <c r="N657" s="252"/>
      <c r="O657" s="253"/>
      <c r="P657" s="249"/>
      <c r="Q657" s="249"/>
      <c r="R657" s="251"/>
      <c r="S657" s="251"/>
      <c r="T657" s="251"/>
      <c r="U657" s="251"/>
      <c r="V657" s="253"/>
      <c r="W657" s="253"/>
      <c r="X657" s="253"/>
      <c r="Y657" s="252"/>
      <c r="Z657" s="6"/>
      <c r="AA657" s="9"/>
    </row>
    <row r="658" spans="1:28" ht="13.5" outlineLevel="7" x14ac:dyDescent="0.3">
      <c r="A658" s="245"/>
      <c r="B658" s="246"/>
      <c r="C658" s="246"/>
      <c r="D658" s="246"/>
      <c r="E658" s="246"/>
      <c r="F658" s="247"/>
      <c r="G658" s="252"/>
      <c r="H658" s="247"/>
      <c r="I658" s="248" t="s">
        <v>987</v>
      </c>
      <c r="J658" s="249"/>
      <c r="K658" s="250"/>
      <c r="L658" s="250"/>
      <c r="M658" s="251">
        <v>18.399999999999999</v>
      </c>
      <c r="N658" s="252"/>
      <c r="O658" s="253"/>
      <c r="P658" s="249"/>
      <c r="Q658" s="249"/>
      <c r="R658" s="251"/>
      <c r="S658" s="251"/>
      <c r="T658" s="251"/>
      <c r="U658" s="251"/>
      <c r="V658" s="253"/>
      <c r="W658" s="253"/>
      <c r="X658" s="253"/>
      <c r="Y658" s="252"/>
      <c r="Z658" s="6"/>
      <c r="AA658" s="9"/>
    </row>
    <row r="659" spans="1:28" ht="13.5" outlineLevel="7" x14ac:dyDescent="0.3">
      <c r="A659" s="245"/>
      <c r="B659" s="246"/>
      <c r="C659" s="246"/>
      <c r="D659" s="246"/>
      <c r="E659" s="246"/>
      <c r="F659" s="247"/>
      <c r="G659" s="252"/>
      <c r="H659" s="247"/>
      <c r="I659" s="248" t="s">
        <v>988</v>
      </c>
      <c r="J659" s="249"/>
      <c r="K659" s="250"/>
      <c r="L659" s="250"/>
      <c r="M659" s="251">
        <v>18</v>
      </c>
      <c r="N659" s="252"/>
      <c r="O659" s="253"/>
      <c r="P659" s="249"/>
      <c r="Q659" s="249"/>
      <c r="R659" s="251"/>
      <c r="S659" s="251"/>
      <c r="T659" s="251"/>
      <c r="U659" s="251"/>
      <c r="V659" s="253"/>
      <c r="W659" s="253"/>
      <c r="X659" s="253"/>
      <c r="Y659" s="252"/>
      <c r="Z659" s="6"/>
      <c r="AA659" s="9"/>
    </row>
    <row r="660" spans="1:28" ht="13.5" outlineLevel="7" x14ac:dyDescent="0.3">
      <c r="A660" s="245"/>
      <c r="B660" s="246"/>
      <c r="C660" s="246"/>
      <c r="D660" s="246"/>
      <c r="E660" s="246"/>
      <c r="F660" s="247"/>
      <c r="G660" s="252"/>
      <c r="H660" s="247"/>
      <c r="I660" s="248" t="s">
        <v>989</v>
      </c>
      <c r="J660" s="249"/>
      <c r="K660" s="250"/>
      <c r="L660" s="250"/>
      <c r="M660" s="251">
        <v>9.1199999999999992</v>
      </c>
      <c r="N660" s="252"/>
      <c r="O660" s="253"/>
      <c r="P660" s="249"/>
      <c r="Q660" s="249"/>
      <c r="R660" s="251"/>
      <c r="S660" s="251"/>
      <c r="T660" s="251"/>
      <c r="U660" s="251"/>
      <c r="V660" s="253"/>
      <c r="W660" s="253"/>
      <c r="X660" s="253"/>
      <c r="Y660" s="252"/>
      <c r="Z660" s="6"/>
      <c r="AA660" s="9"/>
    </row>
    <row r="661" spans="1:28" ht="7.5" customHeight="1" outlineLevel="7" x14ac:dyDescent="0.15">
      <c r="A661" s="9"/>
      <c r="B661" s="197"/>
      <c r="C661" s="196"/>
      <c r="D661" s="196"/>
      <c r="E661" s="196"/>
      <c r="F661" s="12"/>
      <c r="G661" s="12"/>
      <c r="H661" s="12"/>
      <c r="I661" s="204"/>
      <c r="J661" s="205"/>
      <c r="K661" s="206"/>
      <c r="L661" s="206"/>
      <c r="M661" s="207"/>
      <c r="N661" s="10"/>
      <c r="O661" s="153"/>
      <c r="P661" s="205"/>
      <c r="Q661" s="205"/>
      <c r="R661" s="159"/>
      <c r="S661" s="159"/>
      <c r="T661" s="159"/>
      <c r="U661" s="159"/>
      <c r="V661" s="153"/>
      <c r="W661" s="153"/>
      <c r="X661" s="153"/>
      <c r="Y661" s="10"/>
      <c r="Z661" s="6"/>
      <c r="AA661" s="9"/>
    </row>
    <row r="662" spans="1:28" ht="28.5" outlineLevel="6" x14ac:dyDescent="0.15">
      <c r="B662" s="197"/>
      <c r="C662" s="198"/>
      <c r="D662" s="114" t="s">
        <v>990</v>
      </c>
      <c r="E662" s="114"/>
      <c r="F662" s="115"/>
      <c r="G662" s="115" t="s">
        <v>991</v>
      </c>
      <c r="H662" s="115"/>
      <c r="I662" s="116" t="s">
        <v>992</v>
      </c>
      <c r="J662" s="117" t="s">
        <v>453</v>
      </c>
      <c r="K662" s="118">
        <v>156.79</v>
      </c>
      <c r="L662" s="118">
        <v>0</v>
      </c>
      <c r="M662" s="118">
        <v>156.79</v>
      </c>
      <c r="N662" s="295"/>
      <c r="O662" s="119">
        <f>M662*N662</f>
        <v>0</v>
      </c>
      <c r="P662" s="117" t="s">
        <v>454</v>
      </c>
      <c r="Q662" s="117" t="s">
        <v>1811</v>
      </c>
      <c r="R662" s="118">
        <v>3.6929999999999998E-2</v>
      </c>
      <c r="S662" s="118">
        <f>M662*R662</f>
        <v>5.7902546999999993</v>
      </c>
      <c r="T662" s="118"/>
      <c r="U662" s="118">
        <f>M662*T662</f>
        <v>0</v>
      </c>
      <c r="V662" s="119">
        <v>21</v>
      </c>
      <c r="W662" s="119">
        <f>O662*(V662/100)</f>
        <v>0</v>
      </c>
      <c r="X662" s="119">
        <f>O662+W662</f>
        <v>0</v>
      </c>
      <c r="Y662" s="120">
        <v>6</v>
      </c>
      <c r="Z662" s="9"/>
      <c r="AA662" s="9"/>
      <c r="AB662" s="9"/>
    </row>
    <row r="663" spans="1:28" ht="4.5" customHeight="1" outlineLevel="6" x14ac:dyDescent="0.15">
      <c r="B663" s="197"/>
      <c r="C663" s="199"/>
      <c r="D663" s="199"/>
      <c r="E663" s="199"/>
      <c r="F663" s="10"/>
      <c r="G663" s="10"/>
      <c r="H663" s="10"/>
      <c r="I663" s="203"/>
      <c r="J663" s="205"/>
      <c r="K663" s="159"/>
      <c r="L663" s="159"/>
      <c r="M663" s="159"/>
      <c r="N663" s="113"/>
      <c r="O663" s="153"/>
      <c r="P663" s="205"/>
      <c r="Q663" s="205"/>
      <c r="R663" s="159"/>
      <c r="S663" s="159"/>
      <c r="T663" s="159"/>
      <c r="U663" s="159"/>
      <c r="V663" s="153"/>
      <c r="W663" s="153"/>
      <c r="X663" s="153"/>
      <c r="Y663" s="10"/>
      <c r="Z663" s="9"/>
      <c r="AA663" s="9"/>
      <c r="AB663" s="9"/>
    </row>
    <row r="664" spans="1:28" ht="13.5" outlineLevel="7" x14ac:dyDescent="0.3">
      <c r="A664" s="245"/>
      <c r="B664" s="246"/>
      <c r="C664" s="246"/>
      <c r="D664" s="246"/>
      <c r="E664" s="246"/>
      <c r="F664" s="247"/>
      <c r="G664" s="252" t="s">
        <v>18</v>
      </c>
      <c r="H664" s="247"/>
      <c r="I664" s="248" t="s">
        <v>455</v>
      </c>
      <c r="J664" s="249"/>
      <c r="K664" s="250"/>
      <c r="L664" s="250"/>
      <c r="M664" s="251">
        <v>0</v>
      </c>
      <c r="N664" s="252"/>
      <c r="O664" s="253"/>
      <c r="P664" s="249"/>
      <c r="Q664" s="249"/>
      <c r="R664" s="251"/>
      <c r="S664" s="251"/>
      <c r="T664" s="251"/>
      <c r="U664" s="251"/>
      <c r="V664" s="253"/>
      <c r="W664" s="253"/>
      <c r="X664" s="253"/>
      <c r="Y664" s="252"/>
      <c r="Z664" s="6"/>
      <c r="AA664" s="9"/>
    </row>
    <row r="665" spans="1:28" ht="13.5" outlineLevel="7" x14ac:dyDescent="0.3">
      <c r="A665" s="245"/>
      <c r="B665" s="246"/>
      <c r="C665" s="246"/>
      <c r="D665" s="246"/>
      <c r="E665" s="246"/>
      <c r="F665" s="247"/>
      <c r="G665" s="252"/>
      <c r="H665" s="247"/>
      <c r="I665" s="248" t="s">
        <v>993</v>
      </c>
      <c r="J665" s="249"/>
      <c r="K665" s="250"/>
      <c r="L665" s="250"/>
      <c r="M665" s="251">
        <v>9.27</v>
      </c>
      <c r="N665" s="252"/>
      <c r="O665" s="253"/>
      <c r="P665" s="249"/>
      <c r="Q665" s="249"/>
      <c r="R665" s="251"/>
      <c r="S665" s="251"/>
      <c r="T665" s="251"/>
      <c r="U665" s="251"/>
      <c r="V665" s="253"/>
      <c r="W665" s="253"/>
      <c r="X665" s="253"/>
      <c r="Y665" s="252"/>
      <c r="Z665" s="6"/>
      <c r="AA665" s="9"/>
    </row>
    <row r="666" spans="1:28" ht="13.5" outlineLevel="7" x14ac:dyDescent="0.3">
      <c r="A666" s="245"/>
      <c r="B666" s="246"/>
      <c r="C666" s="246"/>
      <c r="D666" s="246"/>
      <c r="E666" s="246"/>
      <c r="F666" s="247"/>
      <c r="G666" s="252"/>
      <c r="H666" s="247"/>
      <c r="I666" s="248" t="s">
        <v>994</v>
      </c>
      <c r="J666" s="249"/>
      <c r="K666" s="250"/>
      <c r="L666" s="250"/>
      <c r="M666" s="251">
        <v>4.8600000000000003</v>
      </c>
      <c r="N666" s="252"/>
      <c r="O666" s="253"/>
      <c r="P666" s="249"/>
      <c r="Q666" s="249"/>
      <c r="R666" s="251"/>
      <c r="S666" s="251"/>
      <c r="T666" s="251"/>
      <c r="U666" s="251"/>
      <c r="V666" s="253"/>
      <c r="W666" s="253"/>
      <c r="X666" s="253"/>
      <c r="Y666" s="252"/>
      <c r="Z666" s="6"/>
      <c r="AA666" s="9"/>
    </row>
    <row r="667" spans="1:28" ht="13.5" outlineLevel="7" x14ac:dyDescent="0.3">
      <c r="A667" s="245"/>
      <c r="B667" s="246"/>
      <c r="C667" s="246"/>
      <c r="D667" s="246"/>
      <c r="E667" s="246"/>
      <c r="F667" s="247"/>
      <c r="G667" s="252"/>
      <c r="H667" s="247"/>
      <c r="I667" s="248" t="s">
        <v>995</v>
      </c>
      <c r="J667" s="249"/>
      <c r="K667" s="250"/>
      <c r="L667" s="250"/>
      <c r="M667" s="251">
        <v>13.27</v>
      </c>
      <c r="N667" s="252"/>
      <c r="O667" s="253"/>
      <c r="P667" s="249"/>
      <c r="Q667" s="249"/>
      <c r="R667" s="251"/>
      <c r="S667" s="251"/>
      <c r="T667" s="251"/>
      <c r="U667" s="251"/>
      <c r="V667" s="253"/>
      <c r="W667" s="253"/>
      <c r="X667" s="253"/>
      <c r="Y667" s="252"/>
      <c r="Z667" s="6"/>
      <c r="AA667" s="9"/>
    </row>
    <row r="668" spans="1:28" ht="13.5" outlineLevel="7" x14ac:dyDescent="0.3">
      <c r="A668" s="245"/>
      <c r="B668" s="246"/>
      <c r="C668" s="246"/>
      <c r="D668" s="246"/>
      <c r="E668" s="246"/>
      <c r="F668" s="247"/>
      <c r="G668" s="252"/>
      <c r="H668" s="247"/>
      <c r="I668" s="248" t="s">
        <v>996</v>
      </c>
      <c r="J668" s="249"/>
      <c r="K668" s="250"/>
      <c r="L668" s="250"/>
      <c r="M668" s="251">
        <v>13.91</v>
      </c>
      <c r="N668" s="252"/>
      <c r="O668" s="253"/>
      <c r="P668" s="249"/>
      <c r="Q668" s="249"/>
      <c r="R668" s="251"/>
      <c r="S668" s="251"/>
      <c r="T668" s="251"/>
      <c r="U668" s="251"/>
      <c r="V668" s="253"/>
      <c r="W668" s="253"/>
      <c r="X668" s="253"/>
      <c r="Y668" s="252"/>
      <c r="Z668" s="6"/>
      <c r="AA668" s="9"/>
    </row>
    <row r="669" spans="1:28" ht="13.5" outlineLevel="7" x14ac:dyDescent="0.3">
      <c r="A669" s="245"/>
      <c r="B669" s="246"/>
      <c r="C669" s="246"/>
      <c r="D669" s="246"/>
      <c r="E669" s="246"/>
      <c r="F669" s="247"/>
      <c r="G669" s="252"/>
      <c r="H669" s="247"/>
      <c r="I669" s="248" t="s">
        <v>997</v>
      </c>
      <c r="J669" s="249"/>
      <c r="K669" s="250"/>
      <c r="L669" s="250"/>
      <c r="M669" s="251">
        <v>13.59</v>
      </c>
      <c r="N669" s="252"/>
      <c r="O669" s="253"/>
      <c r="P669" s="249"/>
      <c r="Q669" s="249"/>
      <c r="R669" s="251"/>
      <c r="S669" s="251"/>
      <c r="T669" s="251"/>
      <c r="U669" s="251"/>
      <c r="V669" s="253"/>
      <c r="W669" s="253"/>
      <c r="X669" s="253"/>
      <c r="Y669" s="252"/>
      <c r="Z669" s="6"/>
      <c r="AA669" s="9"/>
    </row>
    <row r="670" spans="1:28" ht="13.5" outlineLevel="7" x14ac:dyDescent="0.3">
      <c r="A670" s="245"/>
      <c r="B670" s="246"/>
      <c r="C670" s="246"/>
      <c r="D670" s="246"/>
      <c r="E670" s="246"/>
      <c r="F670" s="247"/>
      <c r="G670" s="252"/>
      <c r="H670" s="247"/>
      <c r="I670" s="248" t="s">
        <v>998</v>
      </c>
      <c r="J670" s="249"/>
      <c r="K670" s="250"/>
      <c r="L670" s="250"/>
      <c r="M670" s="251">
        <v>16.91</v>
      </c>
      <c r="N670" s="252"/>
      <c r="O670" s="253"/>
      <c r="P670" s="249"/>
      <c r="Q670" s="249"/>
      <c r="R670" s="251"/>
      <c r="S670" s="251"/>
      <c r="T670" s="251"/>
      <c r="U670" s="251"/>
      <c r="V670" s="253"/>
      <c r="W670" s="253"/>
      <c r="X670" s="253"/>
      <c r="Y670" s="252"/>
      <c r="Z670" s="6"/>
      <c r="AA670" s="9"/>
    </row>
    <row r="671" spans="1:28" ht="13.5" outlineLevel="7" x14ac:dyDescent="0.3">
      <c r="A671" s="245"/>
      <c r="B671" s="246"/>
      <c r="C671" s="246"/>
      <c r="D671" s="246"/>
      <c r="E671" s="246"/>
      <c r="F671" s="247"/>
      <c r="G671" s="252"/>
      <c r="H671" s="247"/>
      <c r="I671" s="248" t="s">
        <v>999</v>
      </c>
      <c r="J671" s="249"/>
      <c r="K671" s="250"/>
      <c r="L671" s="250"/>
      <c r="M671" s="251">
        <v>4</v>
      </c>
      <c r="N671" s="252"/>
      <c r="O671" s="253"/>
      <c r="P671" s="249"/>
      <c r="Q671" s="249"/>
      <c r="R671" s="251"/>
      <c r="S671" s="251"/>
      <c r="T671" s="251"/>
      <c r="U671" s="251"/>
      <c r="V671" s="253"/>
      <c r="W671" s="253"/>
      <c r="X671" s="253"/>
      <c r="Y671" s="252"/>
      <c r="Z671" s="6"/>
      <c r="AA671" s="9"/>
    </row>
    <row r="672" spans="1:28" ht="13.5" outlineLevel="7" x14ac:dyDescent="0.3">
      <c r="A672" s="245"/>
      <c r="B672" s="246"/>
      <c r="C672" s="246"/>
      <c r="D672" s="246"/>
      <c r="E672" s="246"/>
      <c r="F672" s="247"/>
      <c r="G672" s="252"/>
      <c r="H672" s="247"/>
      <c r="I672" s="248" t="s">
        <v>1000</v>
      </c>
      <c r="J672" s="249"/>
      <c r="K672" s="250"/>
      <c r="L672" s="250"/>
      <c r="M672" s="251">
        <v>6.62</v>
      </c>
      <c r="N672" s="252"/>
      <c r="O672" s="253"/>
      <c r="P672" s="249"/>
      <c r="Q672" s="249"/>
      <c r="R672" s="251"/>
      <c r="S672" s="251"/>
      <c r="T672" s="251"/>
      <c r="U672" s="251"/>
      <c r="V672" s="253"/>
      <c r="W672" s="253"/>
      <c r="X672" s="253"/>
      <c r="Y672" s="252"/>
      <c r="Z672" s="6"/>
      <c r="AA672" s="9"/>
    </row>
    <row r="673" spans="1:28" ht="13.5" outlineLevel="7" x14ac:dyDescent="0.3">
      <c r="A673" s="245"/>
      <c r="B673" s="246"/>
      <c r="C673" s="246"/>
      <c r="D673" s="246"/>
      <c r="E673" s="246"/>
      <c r="F673" s="247"/>
      <c r="G673" s="252"/>
      <c r="H673" s="247"/>
      <c r="I673" s="248" t="s">
        <v>1001</v>
      </c>
      <c r="J673" s="249"/>
      <c r="K673" s="250"/>
      <c r="L673" s="250"/>
      <c r="M673" s="251">
        <v>10.5</v>
      </c>
      <c r="N673" s="252"/>
      <c r="O673" s="253"/>
      <c r="P673" s="249"/>
      <c r="Q673" s="249"/>
      <c r="R673" s="251"/>
      <c r="S673" s="251"/>
      <c r="T673" s="251"/>
      <c r="U673" s="251"/>
      <c r="V673" s="253"/>
      <c r="W673" s="253"/>
      <c r="X673" s="253"/>
      <c r="Y673" s="252"/>
      <c r="Z673" s="6"/>
      <c r="AA673" s="9"/>
    </row>
    <row r="674" spans="1:28" ht="13.5" outlineLevel="7" x14ac:dyDescent="0.3">
      <c r="A674" s="245"/>
      <c r="B674" s="246"/>
      <c r="C674" s="246"/>
      <c r="D674" s="246"/>
      <c r="E674" s="246"/>
      <c r="F674" s="247"/>
      <c r="G674" s="252"/>
      <c r="H674" s="247"/>
      <c r="I674" s="248" t="s">
        <v>1002</v>
      </c>
      <c r="J674" s="249"/>
      <c r="K674" s="250"/>
      <c r="L674" s="250"/>
      <c r="M674" s="251">
        <v>6.46</v>
      </c>
      <c r="N674" s="252"/>
      <c r="O674" s="253"/>
      <c r="P674" s="249"/>
      <c r="Q674" s="249"/>
      <c r="R674" s="251"/>
      <c r="S674" s="251"/>
      <c r="T674" s="251"/>
      <c r="U674" s="251"/>
      <c r="V674" s="253"/>
      <c r="W674" s="253"/>
      <c r="X674" s="253"/>
      <c r="Y674" s="252"/>
      <c r="Z674" s="6"/>
      <c r="AA674" s="9"/>
    </row>
    <row r="675" spans="1:28" ht="13.5" outlineLevel="7" x14ac:dyDescent="0.3">
      <c r="A675" s="245"/>
      <c r="B675" s="246"/>
      <c r="C675" s="246"/>
      <c r="D675" s="246"/>
      <c r="E675" s="246"/>
      <c r="F675" s="247"/>
      <c r="G675" s="252"/>
      <c r="H675" s="247"/>
      <c r="I675" s="248" t="s">
        <v>1003</v>
      </c>
      <c r="J675" s="249"/>
      <c r="K675" s="250"/>
      <c r="L675" s="250"/>
      <c r="M675" s="251">
        <v>33.22</v>
      </c>
      <c r="N675" s="252"/>
      <c r="O675" s="253"/>
      <c r="P675" s="249"/>
      <c r="Q675" s="249"/>
      <c r="R675" s="251"/>
      <c r="S675" s="251"/>
      <c r="T675" s="251"/>
      <c r="U675" s="251"/>
      <c r="V675" s="253"/>
      <c r="W675" s="253"/>
      <c r="X675" s="253"/>
      <c r="Y675" s="252"/>
      <c r="Z675" s="6"/>
      <c r="AA675" s="9"/>
    </row>
    <row r="676" spans="1:28" ht="13.5" outlineLevel="7" x14ac:dyDescent="0.3">
      <c r="A676" s="245"/>
      <c r="B676" s="246"/>
      <c r="C676" s="246"/>
      <c r="D676" s="246"/>
      <c r="E676" s="246"/>
      <c r="F676" s="247"/>
      <c r="G676" s="252"/>
      <c r="H676" s="247"/>
      <c r="I676" s="248" t="s">
        <v>1004</v>
      </c>
      <c r="J676" s="249"/>
      <c r="K676" s="250"/>
      <c r="L676" s="250"/>
      <c r="M676" s="251">
        <v>13.92</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52"/>
      <c r="H677" s="247"/>
      <c r="I677" s="248" t="s">
        <v>1005</v>
      </c>
      <c r="J677" s="249"/>
      <c r="K677" s="250"/>
      <c r="L677" s="250"/>
      <c r="M677" s="251">
        <v>4.1999999999999993</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52"/>
      <c r="H678" s="247"/>
      <c r="I678" s="248" t="s">
        <v>1006</v>
      </c>
      <c r="J678" s="249"/>
      <c r="K678" s="250"/>
      <c r="L678" s="250"/>
      <c r="M678" s="251">
        <v>1.44</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52"/>
      <c r="H679" s="247"/>
      <c r="I679" s="248" t="s">
        <v>1007</v>
      </c>
      <c r="J679" s="249"/>
      <c r="K679" s="250"/>
      <c r="L679" s="250"/>
      <c r="M679" s="251">
        <v>4.6199999999999992</v>
      </c>
      <c r="N679" s="252"/>
      <c r="O679" s="253"/>
      <c r="P679" s="249"/>
      <c r="Q679" s="249"/>
      <c r="R679" s="251"/>
      <c r="S679" s="251"/>
      <c r="T679" s="251"/>
      <c r="U679" s="251"/>
      <c r="V679" s="253"/>
      <c r="W679" s="253"/>
      <c r="X679" s="253"/>
      <c r="Y679" s="252"/>
      <c r="Z679" s="6"/>
      <c r="AA679" s="9"/>
    </row>
    <row r="680" spans="1:28" ht="7.5" customHeight="1" outlineLevel="7" x14ac:dyDescent="0.15">
      <c r="A680" s="9"/>
      <c r="B680" s="197"/>
      <c r="C680" s="196"/>
      <c r="D680" s="196"/>
      <c r="E680" s="196"/>
      <c r="F680" s="12"/>
      <c r="G680" s="12"/>
      <c r="H680" s="12"/>
      <c r="I680" s="204"/>
      <c r="J680" s="205"/>
      <c r="K680" s="206"/>
      <c r="L680" s="206"/>
      <c r="M680" s="207"/>
      <c r="N680" s="10"/>
      <c r="O680" s="153"/>
      <c r="P680" s="205"/>
      <c r="Q680" s="205"/>
      <c r="R680" s="159"/>
      <c r="S680" s="159"/>
      <c r="T680" s="159"/>
      <c r="U680" s="159"/>
      <c r="V680" s="153"/>
      <c r="W680" s="153"/>
      <c r="X680" s="153"/>
      <c r="Y680" s="10"/>
      <c r="Z680" s="6"/>
      <c r="AA680" s="9"/>
    </row>
    <row r="681" spans="1:28" ht="14.25" outlineLevel="6" x14ac:dyDescent="0.15">
      <c r="B681" s="197"/>
      <c r="C681" s="198"/>
      <c r="D681" s="114" t="s">
        <v>1008</v>
      </c>
      <c r="E681" s="114"/>
      <c r="F681" s="115"/>
      <c r="G681" s="115" t="s">
        <v>1009</v>
      </c>
      <c r="H681" s="115"/>
      <c r="I681" s="116" t="s">
        <v>1010</v>
      </c>
      <c r="J681" s="117" t="s">
        <v>453</v>
      </c>
      <c r="K681" s="118">
        <v>39.909999999999997</v>
      </c>
      <c r="L681" s="118">
        <v>0</v>
      </c>
      <c r="M681" s="118">
        <v>39.909999999999997</v>
      </c>
      <c r="N681" s="295"/>
      <c r="O681" s="119">
        <f>M681*N681</f>
        <v>0</v>
      </c>
      <c r="P681" s="117" t="s">
        <v>454</v>
      </c>
      <c r="Q681" s="117" t="s">
        <v>1814</v>
      </c>
      <c r="R681" s="118">
        <v>4.4929999999999998E-2</v>
      </c>
      <c r="S681" s="118">
        <f>M681*R681</f>
        <v>1.7931562999999997</v>
      </c>
      <c r="T681" s="118"/>
      <c r="U681" s="118">
        <f>M681*T681</f>
        <v>0</v>
      </c>
      <c r="V681" s="119">
        <v>21</v>
      </c>
      <c r="W681" s="119">
        <f>O681*(V681/100)</f>
        <v>0</v>
      </c>
      <c r="X681" s="119">
        <f>O681+W681</f>
        <v>0</v>
      </c>
      <c r="Y681" s="120">
        <v>7</v>
      </c>
      <c r="Z681" s="9"/>
      <c r="AA681" s="9"/>
      <c r="AB681" s="9"/>
    </row>
    <row r="682" spans="1:28" ht="4.5" customHeight="1" outlineLevel="6" x14ac:dyDescent="0.15">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ht="13.5" outlineLevel="7" x14ac:dyDescent="0.3">
      <c r="A683" s="245"/>
      <c r="B683" s="246"/>
      <c r="C683" s="246"/>
      <c r="D683" s="246"/>
      <c r="E683" s="246"/>
      <c r="F683" s="247"/>
      <c r="G683" s="252" t="s">
        <v>18</v>
      </c>
      <c r="H683" s="247"/>
      <c r="I683" s="248" t="s">
        <v>455</v>
      </c>
      <c r="J683" s="249"/>
      <c r="K683" s="250"/>
      <c r="L683" s="250"/>
      <c r="M683" s="251">
        <v>0</v>
      </c>
      <c r="N683" s="252"/>
      <c r="O683" s="253"/>
      <c r="P683" s="249"/>
      <c r="Q683" s="249"/>
      <c r="R683" s="251"/>
      <c r="S683" s="251"/>
      <c r="T683" s="251"/>
      <c r="U683" s="251"/>
      <c r="V683" s="253"/>
      <c r="W683" s="253"/>
      <c r="X683" s="253"/>
      <c r="Y683" s="252"/>
      <c r="Z683" s="6"/>
      <c r="AA683" s="9"/>
    </row>
    <row r="684" spans="1:28" ht="13.5" outlineLevel="7" x14ac:dyDescent="0.3">
      <c r="A684" s="245"/>
      <c r="B684" s="246"/>
      <c r="C684" s="246"/>
      <c r="D684" s="246"/>
      <c r="E684" s="246"/>
      <c r="F684" s="247"/>
      <c r="G684" s="252"/>
      <c r="H684" s="247"/>
      <c r="I684" s="248" t="s">
        <v>1011</v>
      </c>
      <c r="J684" s="249"/>
      <c r="K684" s="250"/>
      <c r="L684" s="250"/>
      <c r="M684" s="251">
        <v>11.03</v>
      </c>
      <c r="N684" s="252"/>
      <c r="O684" s="253"/>
      <c r="P684" s="249"/>
      <c r="Q684" s="249"/>
      <c r="R684" s="251"/>
      <c r="S684" s="251"/>
      <c r="T684" s="251"/>
      <c r="U684" s="251"/>
      <c r="V684" s="253"/>
      <c r="W684" s="253"/>
      <c r="X684" s="253"/>
      <c r="Y684" s="252"/>
      <c r="Z684" s="6"/>
      <c r="AA684" s="9"/>
    </row>
    <row r="685" spans="1:28" ht="13.5" outlineLevel="7" x14ac:dyDescent="0.3">
      <c r="A685" s="245"/>
      <c r="B685" s="246"/>
      <c r="C685" s="246"/>
      <c r="D685" s="246"/>
      <c r="E685" s="246"/>
      <c r="F685" s="247"/>
      <c r="G685" s="252"/>
      <c r="H685" s="247"/>
      <c r="I685" s="248" t="s">
        <v>1012</v>
      </c>
      <c r="J685" s="249"/>
      <c r="K685" s="250"/>
      <c r="L685" s="250"/>
      <c r="M685" s="251">
        <v>8.44</v>
      </c>
      <c r="N685" s="252"/>
      <c r="O685" s="253"/>
      <c r="P685" s="249"/>
      <c r="Q685" s="249"/>
      <c r="R685" s="251"/>
      <c r="S685" s="251"/>
      <c r="T685" s="251"/>
      <c r="U685" s="251"/>
      <c r="V685" s="253"/>
      <c r="W685" s="253"/>
      <c r="X685" s="253"/>
      <c r="Y685" s="252"/>
      <c r="Z685" s="6"/>
      <c r="AA685" s="9"/>
    </row>
    <row r="686" spans="1:28" ht="13.5" outlineLevel="7" x14ac:dyDescent="0.3">
      <c r="A686" s="245"/>
      <c r="B686" s="246"/>
      <c r="C686" s="246"/>
      <c r="D686" s="246"/>
      <c r="E686" s="246"/>
      <c r="F686" s="247"/>
      <c r="G686" s="252"/>
      <c r="H686" s="247"/>
      <c r="I686" s="248" t="s">
        <v>1013</v>
      </c>
      <c r="J686" s="249"/>
      <c r="K686" s="250"/>
      <c r="L686" s="250"/>
      <c r="M686" s="251">
        <v>11.96</v>
      </c>
      <c r="N686" s="252"/>
      <c r="O686" s="253"/>
      <c r="P686" s="249"/>
      <c r="Q686" s="249"/>
      <c r="R686" s="251"/>
      <c r="S686" s="251"/>
      <c r="T686" s="251"/>
      <c r="U686" s="251"/>
      <c r="V686" s="253"/>
      <c r="W686" s="253"/>
      <c r="X686" s="253"/>
      <c r="Y686" s="252"/>
      <c r="Z686" s="6"/>
      <c r="AA686" s="9"/>
    </row>
    <row r="687" spans="1:28" ht="13.5" outlineLevel="7" x14ac:dyDescent="0.3">
      <c r="A687" s="245"/>
      <c r="B687" s="246"/>
      <c r="C687" s="246"/>
      <c r="D687" s="246"/>
      <c r="E687" s="246"/>
      <c r="F687" s="247"/>
      <c r="G687" s="252"/>
      <c r="H687" s="247"/>
      <c r="I687" s="248" t="s">
        <v>1014</v>
      </c>
      <c r="J687" s="249"/>
      <c r="K687" s="250"/>
      <c r="L687" s="250"/>
      <c r="M687" s="251">
        <v>4.6399999999999997</v>
      </c>
      <c r="N687" s="252"/>
      <c r="O687" s="253"/>
      <c r="P687" s="249"/>
      <c r="Q687" s="249"/>
      <c r="R687" s="251"/>
      <c r="S687" s="251"/>
      <c r="T687" s="251"/>
      <c r="U687" s="251"/>
      <c r="V687" s="253"/>
      <c r="W687" s="253"/>
      <c r="X687" s="253"/>
      <c r="Y687" s="252"/>
      <c r="Z687" s="6"/>
      <c r="AA687" s="9"/>
    </row>
    <row r="688" spans="1:28" ht="13.5" outlineLevel="7" x14ac:dyDescent="0.3">
      <c r="A688" s="245"/>
      <c r="B688" s="246"/>
      <c r="C688" s="246"/>
      <c r="D688" s="246"/>
      <c r="E688" s="246"/>
      <c r="F688" s="247"/>
      <c r="G688" s="252"/>
      <c r="H688" s="247"/>
      <c r="I688" s="248" t="s">
        <v>1015</v>
      </c>
      <c r="J688" s="249"/>
      <c r="K688" s="250"/>
      <c r="L688" s="250"/>
      <c r="M688" s="251">
        <v>3.84</v>
      </c>
      <c r="N688" s="252"/>
      <c r="O688" s="253"/>
      <c r="P688" s="249"/>
      <c r="Q688" s="249"/>
      <c r="R688" s="251"/>
      <c r="S688" s="251"/>
      <c r="T688" s="251"/>
      <c r="U688" s="251"/>
      <c r="V688" s="253"/>
      <c r="W688" s="253"/>
      <c r="X688" s="253"/>
      <c r="Y688" s="252"/>
      <c r="Z688" s="6"/>
      <c r="AA688" s="9"/>
    </row>
    <row r="689" spans="1:28" ht="7.5" customHeight="1" outlineLevel="7" x14ac:dyDescent="0.15">
      <c r="A689" s="9"/>
      <c r="B689" s="197"/>
      <c r="C689" s="196"/>
      <c r="D689" s="196"/>
      <c r="E689" s="196"/>
      <c r="F689" s="12"/>
      <c r="G689" s="12"/>
      <c r="H689" s="12"/>
      <c r="I689" s="204"/>
      <c r="J689" s="205"/>
      <c r="K689" s="206"/>
      <c r="L689" s="206"/>
      <c r="M689" s="207"/>
      <c r="N689" s="10"/>
      <c r="O689" s="153"/>
      <c r="P689" s="205"/>
      <c r="Q689" s="205"/>
      <c r="R689" s="159"/>
      <c r="S689" s="159"/>
      <c r="T689" s="159"/>
      <c r="U689" s="159"/>
      <c r="V689" s="153"/>
      <c r="W689" s="153"/>
      <c r="X689" s="153"/>
      <c r="Y689" s="10"/>
      <c r="Z689" s="6"/>
      <c r="AA689" s="9"/>
    </row>
    <row r="690" spans="1:28" outlineLevel="6" x14ac:dyDescent="0.15">
      <c r="B690" s="6"/>
      <c r="C690" s="6"/>
      <c r="D690" s="6"/>
      <c r="E690" s="6"/>
      <c r="F690" s="6"/>
      <c r="G690" s="6"/>
      <c r="H690" s="6"/>
      <c r="I690" s="6"/>
      <c r="J690" s="6"/>
      <c r="K690" s="6"/>
      <c r="L690" s="6"/>
      <c r="M690" s="6"/>
      <c r="N690" s="9"/>
      <c r="O690" s="9"/>
      <c r="P690" s="6"/>
      <c r="Q690" s="6"/>
      <c r="R690" s="6"/>
      <c r="S690" s="6"/>
      <c r="T690" s="6"/>
      <c r="U690" s="6"/>
      <c r="V690" s="6"/>
      <c r="W690" s="9"/>
      <c r="X690" s="9"/>
      <c r="Y690" s="9"/>
    </row>
    <row r="691" spans="1:28" ht="13.5" outlineLevel="4" x14ac:dyDescent="0.25">
      <c r="A691" s="184" t="s">
        <v>303</v>
      </c>
      <c r="B691" s="233">
        <v>5</v>
      </c>
      <c r="C691" s="234"/>
      <c r="D691" s="234"/>
      <c r="E691" s="234"/>
      <c r="F691" s="188"/>
      <c r="G691" s="188"/>
      <c r="H691" s="188"/>
      <c r="I691" s="235" t="s">
        <v>278</v>
      </c>
      <c r="J691" s="236"/>
      <c r="K691" s="237"/>
      <c r="L691" s="237"/>
      <c r="M691" s="237"/>
      <c r="N691" s="188"/>
      <c r="O691" s="186">
        <f>SUBTOTAL(9,O692:O810)</f>
        <v>0</v>
      </c>
      <c r="P691" s="236" t="s">
        <v>448</v>
      </c>
      <c r="Q691" s="236"/>
      <c r="R691" s="237"/>
      <c r="S691" s="187">
        <f>SUBTOTAL(9,S692:S810)</f>
        <v>5.4483850000000009</v>
      </c>
      <c r="T691" s="237"/>
      <c r="U691" s="187">
        <f>SUBTOTAL(9,U692:U810)</f>
        <v>0</v>
      </c>
      <c r="V691" s="238"/>
      <c r="W691" s="186">
        <f>SUBTOTAL(9,W692:W810)</f>
        <v>0</v>
      </c>
      <c r="X691" s="186">
        <f>SUBTOTAL(9,X692:X810)</f>
        <v>0</v>
      </c>
      <c r="Y691" s="184"/>
      <c r="Z691" s="6"/>
      <c r="AA691" s="9"/>
      <c r="AB691" s="9"/>
    </row>
    <row r="692" spans="1:28" ht="13.5" outlineLevel="5" x14ac:dyDescent="0.25">
      <c r="A692" s="189" t="s">
        <v>304</v>
      </c>
      <c r="B692" s="239">
        <v>6</v>
      </c>
      <c r="C692" s="240"/>
      <c r="D692" s="240"/>
      <c r="E692" s="240"/>
      <c r="F692" s="193"/>
      <c r="G692" s="193"/>
      <c r="H692" s="193"/>
      <c r="I692" s="241" t="s">
        <v>305</v>
      </c>
      <c r="J692" s="242"/>
      <c r="K692" s="243"/>
      <c r="L692" s="243"/>
      <c r="M692" s="243"/>
      <c r="N692" s="193"/>
      <c r="O692" s="191">
        <f>SUBTOTAL(9,O693:O759)</f>
        <v>0</v>
      </c>
      <c r="P692" s="242" t="s">
        <v>449</v>
      </c>
      <c r="Q692" s="242"/>
      <c r="R692" s="243"/>
      <c r="S692" s="192">
        <f>SUBTOTAL(9,S693:S759)</f>
        <v>0.27431099999999997</v>
      </c>
      <c r="T692" s="243"/>
      <c r="U692" s="192">
        <f>SUBTOTAL(9,U693:U759)</f>
        <v>0</v>
      </c>
      <c r="V692" s="244"/>
      <c r="W692" s="191">
        <f>SUBTOTAL(9,W693:W759)</f>
        <v>0</v>
      </c>
      <c r="X692" s="191">
        <f>SUBTOTAL(9,X693:X759)</f>
        <v>0</v>
      </c>
      <c r="Y692" s="189"/>
      <c r="Z692" s="6"/>
      <c r="AA692" s="9"/>
      <c r="AB692" s="9"/>
    </row>
    <row r="693" spans="1:28" ht="14.25" outlineLevel="6" x14ac:dyDescent="0.15">
      <c r="B693" s="197"/>
      <c r="C693" s="198"/>
      <c r="D693" s="114" t="s">
        <v>1016</v>
      </c>
      <c r="E693" s="114"/>
      <c r="F693" s="115"/>
      <c r="G693" s="115" t="s">
        <v>1017</v>
      </c>
      <c r="H693" s="115"/>
      <c r="I693" s="116" t="s">
        <v>1018</v>
      </c>
      <c r="J693" s="117" t="s">
        <v>453</v>
      </c>
      <c r="K693" s="118">
        <v>242.12000000000006</v>
      </c>
      <c r="L693" s="118">
        <v>0</v>
      </c>
      <c r="M693" s="118">
        <v>242.12000000000006</v>
      </c>
      <c r="N693" s="295"/>
      <c r="O693" s="119">
        <f>M693*N693</f>
        <v>0</v>
      </c>
      <c r="P693" s="117" t="s">
        <v>454</v>
      </c>
      <c r="Q693" s="117" t="s">
        <v>1811</v>
      </c>
      <c r="R693" s="118">
        <v>2.9999999999999997E-4</v>
      </c>
      <c r="S693" s="118">
        <f>M693*R693</f>
        <v>7.2636000000000006E-2</v>
      </c>
      <c r="T693" s="118"/>
      <c r="U693" s="118">
        <f>M693*T693</f>
        <v>0</v>
      </c>
      <c r="V693" s="119">
        <v>21</v>
      </c>
      <c r="W693" s="119">
        <f>O693*(V693/100)</f>
        <v>0</v>
      </c>
      <c r="X693" s="119">
        <f>O693+W693</f>
        <v>0</v>
      </c>
      <c r="Y693" s="120">
        <v>6</v>
      </c>
      <c r="Z693" s="9"/>
      <c r="AA693" s="9"/>
      <c r="AB693" s="9"/>
    </row>
    <row r="694" spans="1:28" ht="4.5" customHeight="1" outlineLevel="6" x14ac:dyDescent="0.15">
      <c r="B694" s="197"/>
      <c r="C694" s="199"/>
      <c r="D694" s="199"/>
      <c r="E694" s="199"/>
      <c r="F694" s="10"/>
      <c r="G694" s="10"/>
      <c r="H694" s="10"/>
      <c r="I694" s="203"/>
      <c r="J694" s="205"/>
      <c r="K694" s="159"/>
      <c r="L694" s="159"/>
      <c r="M694" s="159"/>
      <c r="N694" s="113"/>
      <c r="O694" s="153"/>
      <c r="P694" s="205"/>
      <c r="Q694" s="205"/>
      <c r="R694" s="159"/>
      <c r="S694" s="159"/>
      <c r="T694" s="159"/>
      <c r="U694" s="159"/>
      <c r="V694" s="153"/>
      <c r="W694" s="153"/>
      <c r="X694" s="153"/>
      <c r="Y694" s="10"/>
      <c r="Z694" s="9"/>
      <c r="AA694" s="9"/>
      <c r="AB694" s="9"/>
    </row>
    <row r="695" spans="1:28" ht="13.5" outlineLevel="7" x14ac:dyDescent="0.3">
      <c r="A695" s="245"/>
      <c r="B695" s="246"/>
      <c r="C695" s="246"/>
      <c r="D695" s="246"/>
      <c r="E695" s="246"/>
      <c r="F695" s="247"/>
      <c r="G695" s="252" t="s">
        <v>18</v>
      </c>
      <c r="H695" s="247"/>
      <c r="I695" s="248" t="s">
        <v>455</v>
      </c>
      <c r="J695" s="249"/>
      <c r="K695" s="250"/>
      <c r="L695" s="250"/>
      <c r="M695" s="251">
        <v>0</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52"/>
      <c r="H696" s="247"/>
      <c r="I696" s="248" t="s">
        <v>1019</v>
      </c>
      <c r="J696" s="249"/>
      <c r="K696" s="250"/>
      <c r="L696" s="250"/>
      <c r="M696" s="251">
        <v>12.17</v>
      </c>
      <c r="N696" s="252"/>
      <c r="O696" s="253"/>
      <c r="P696" s="249"/>
      <c r="Q696" s="249"/>
      <c r="R696" s="251"/>
      <c r="S696" s="251"/>
      <c r="T696" s="251"/>
      <c r="U696" s="251"/>
      <c r="V696" s="253"/>
      <c r="W696" s="253"/>
      <c r="X696" s="253"/>
      <c r="Y696" s="252"/>
      <c r="Z696" s="6"/>
      <c r="AA696" s="9"/>
    </row>
    <row r="697" spans="1:28" ht="13.5" outlineLevel="7" x14ac:dyDescent="0.3">
      <c r="A697" s="245"/>
      <c r="B697" s="246"/>
      <c r="C697" s="246"/>
      <c r="D697" s="246"/>
      <c r="E697" s="246"/>
      <c r="F697" s="247"/>
      <c r="G697" s="252"/>
      <c r="H697" s="247"/>
      <c r="I697" s="248" t="s">
        <v>1020</v>
      </c>
      <c r="J697" s="249"/>
      <c r="K697" s="250"/>
      <c r="L697" s="250"/>
      <c r="M697" s="251">
        <v>12.03</v>
      </c>
      <c r="N697" s="252"/>
      <c r="O697" s="253"/>
      <c r="P697" s="249"/>
      <c r="Q697" s="249"/>
      <c r="R697" s="251"/>
      <c r="S697" s="251"/>
      <c r="T697" s="251"/>
      <c r="U697" s="251"/>
      <c r="V697" s="253"/>
      <c r="W697" s="253"/>
      <c r="X697" s="253"/>
      <c r="Y697" s="252"/>
      <c r="Z697" s="6"/>
      <c r="AA697" s="9"/>
    </row>
    <row r="698" spans="1:28" ht="13.5" outlineLevel="7" x14ac:dyDescent="0.3">
      <c r="A698" s="245"/>
      <c r="B698" s="246"/>
      <c r="C698" s="246"/>
      <c r="D698" s="246"/>
      <c r="E698" s="246"/>
      <c r="F698" s="247"/>
      <c r="G698" s="252"/>
      <c r="H698" s="247"/>
      <c r="I698" s="248" t="s">
        <v>1021</v>
      </c>
      <c r="J698" s="249"/>
      <c r="K698" s="250"/>
      <c r="L698" s="250"/>
      <c r="M698" s="251">
        <v>2.36</v>
      </c>
      <c r="N698" s="252"/>
      <c r="O698" s="253"/>
      <c r="P698" s="249"/>
      <c r="Q698" s="249"/>
      <c r="R698" s="251"/>
      <c r="S698" s="251"/>
      <c r="T698" s="251"/>
      <c r="U698" s="251"/>
      <c r="V698" s="253"/>
      <c r="W698" s="253"/>
      <c r="X698" s="253"/>
      <c r="Y698" s="252"/>
      <c r="Z698" s="6"/>
      <c r="AA698" s="9"/>
    </row>
    <row r="699" spans="1:28" ht="13.5" outlineLevel="7" x14ac:dyDescent="0.3">
      <c r="A699" s="245"/>
      <c r="B699" s="246"/>
      <c r="C699" s="246"/>
      <c r="D699" s="246"/>
      <c r="E699" s="246"/>
      <c r="F699" s="247"/>
      <c r="G699" s="252"/>
      <c r="H699" s="247"/>
      <c r="I699" s="248" t="s">
        <v>1022</v>
      </c>
      <c r="J699" s="249"/>
      <c r="K699" s="250"/>
      <c r="L699" s="250"/>
      <c r="M699" s="251">
        <v>7.71</v>
      </c>
      <c r="N699" s="252"/>
      <c r="O699" s="253"/>
      <c r="P699" s="249"/>
      <c r="Q699" s="249"/>
      <c r="R699" s="251"/>
      <c r="S699" s="251"/>
      <c r="T699" s="251"/>
      <c r="U699" s="251"/>
      <c r="V699" s="253"/>
      <c r="W699" s="253"/>
      <c r="X699" s="253"/>
      <c r="Y699" s="252"/>
      <c r="Z699" s="6"/>
      <c r="AA699" s="9"/>
    </row>
    <row r="700" spans="1:28" ht="13.5" outlineLevel="7" x14ac:dyDescent="0.3">
      <c r="A700" s="245"/>
      <c r="B700" s="246"/>
      <c r="C700" s="246"/>
      <c r="D700" s="246"/>
      <c r="E700" s="246"/>
      <c r="F700" s="247"/>
      <c r="G700" s="252"/>
      <c r="H700" s="247"/>
      <c r="I700" s="248" t="s">
        <v>1023</v>
      </c>
      <c r="J700" s="249"/>
      <c r="K700" s="250"/>
      <c r="L700" s="250"/>
      <c r="M700" s="251">
        <v>3.03</v>
      </c>
      <c r="N700" s="252"/>
      <c r="O700" s="253"/>
      <c r="P700" s="249"/>
      <c r="Q700" s="249"/>
      <c r="R700" s="251"/>
      <c r="S700" s="251"/>
      <c r="T700" s="251"/>
      <c r="U700" s="251"/>
      <c r="V700" s="253"/>
      <c r="W700" s="253"/>
      <c r="X700" s="253"/>
      <c r="Y700" s="252"/>
      <c r="Z700" s="6"/>
      <c r="AA700" s="9"/>
    </row>
    <row r="701" spans="1:28" ht="13.5" outlineLevel="7" x14ac:dyDescent="0.3">
      <c r="A701" s="245"/>
      <c r="B701" s="246"/>
      <c r="C701" s="246"/>
      <c r="D701" s="246"/>
      <c r="E701" s="246"/>
      <c r="F701" s="247"/>
      <c r="G701" s="252"/>
      <c r="H701" s="247"/>
      <c r="I701" s="248" t="s">
        <v>1024</v>
      </c>
      <c r="J701" s="249"/>
      <c r="K701" s="250"/>
      <c r="L701" s="250"/>
      <c r="M701" s="251">
        <v>8.4499999999999993</v>
      </c>
      <c r="N701" s="252"/>
      <c r="O701" s="253"/>
      <c r="P701" s="249"/>
      <c r="Q701" s="249"/>
      <c r="R701" s="251"/>
      <c r="S701" s="251"/>
      <c r="T701" s="251"/>
      <c r="U701" s="251"/>
      <c r="V701" s="253"/>
      <c r="W701" s="253"/>
      <c r="X701" s="253"/>
      <c r="Y701" s="252"/>
      <c r="Z701" s="6"/>
      <c r="AA701" s="9"/>
    </row>
    <row r="702" spans="1:28" ht="13.5" outlineLevel="7" x14ac:dyDescent="0.3">
      <c r="A702" s="245"/>
      <c r="B702" s="246"/>
      <c r="C702" s="246"/>
      <c r="D702" s="246"/>
      <c r="E702" s="246"/>
      <c r="F702" s="247"/>
      <c r="G702" s="252"/>
      <c r="H702" s="247"/>
      <c r="I702" s="248" t="s">
        <v>1025</v>
      </c>
      <c r="J702" s="249"/>
      <c r="K702" s="250"/>
      <c r="L702" s="250"/>
      <c r="M702" s="251">
        <v>2.12</v>
      </c>
      <c r="N702" s="252"/>
      <c r="O702" s="253"/>
      <c r="P702" s="249"/>
      <c r="Q702" s="249"/>
      <c r="R702" s="251"/>
      <c r="S702" s="251"/>
      <c r="T702" s="251"/>
      <c r="U702" s="251"/>
      <c r="V702" s="253"/>
      <c r="W702" s="253"/>
      <c r="X702" s="253"/>
      <c r="Y702" s="252"/>
      <c r="Z702" s="6"/>
      <c r="AA702" s="9"/>
    </row>
    <row r="703" spans="1:28" ht="13.5" outlineLevel="7" x14ac:dyDescent="0.3">
      <c r="A703" s="245"/>
      <c r="B703" s="246"/>
      <c r="C703" s="246"/>
      <c r="D703" s="246"/>
      <c r="E703" s="246"/>
      <c r="F703" s="247"/>
      <c r="G703" s="252"/>
      <c r="H703" s="247"/>
      <c r="I703" s="248" t="s">
        <v>1026</v>
      </c>
      <c r="J703" s="249"/>
      <c r="K703" s="250"/>
      <c r="L703" s="250"/>
      <c r="M703" s="251">
        <v>0.85</v>
      </c>
      <c r="N703" s="252"/>
      <c r="O703" s="253"/>
      <c r="P703" s="249"/>
      <c r="Q703" s="249"/>
      <c r="R703" s="251"/>
      <c r="S703" s="251"/>
      <c r="T703" s="251"/>
      <c r="U703" s="251"/>
      <c r="V703" s="253"/>
      <c r="W703" s="253"/>
      <c r="X703" s="253"/>
      <c r="Y703" s="252"/>
      <c r="Z703" s="6"/>
      <c r="AA703" s="9"/>
    </row>
    <row r="704" spans="1:28" ht="13.5" outlineLevel="7" x14ac:dyDescent="0.3">
      <c r="A704" s="245"/>
      <c r="B704" s="246"/>
      <c r="C704" s="246"/>
      <c r="D704" s="246"/>
      <c r="E704" s="246"/>
      <c r="F704" s="247"/>
      <c r="G704" s="252"/>
      <c r="H704" s="247"/>
      <c r="I704" s="248" t="s">
        <v>1027</v>
      </c>
      <c r="J704" s="249"/>
      <c r="K704" s="250"/>
      <c r="L704" s="250"/>
      <c r="M704" s="251">
        <v>10.5</v>
      </c>
      <c r="N704" s="252"/>
      <c r="O704" s="253"/>
      <c r="P704" s="249"/>
      <c r="Q704" s="249"/>
      <c r="R704" s="251"/>
      <c r="S704" s="251"/>
      <c r="T704" s="251"/>
      <c r="U704" s="251"/>
      <c r="V704" s="253"/>
      <c r="W704" s="253"/>
      <c r="X704" s="253"/>
      <c r="Y704" s="252"/>
      <c r="Z704" s="6"/>
      <c r="AA704" s="9"/>
    </row>
    <row r="705" spans="1:27" ht="13.5" outlineLevel="7" x14ac:dyDescent="0.3">
      <c r="A705" s="245"/>
      <c r="B705" s="246"/>
      <c r="C705" s="246"/>
      <c r="D705" s="246"/>
      <c r="E705" s="246"/>
      <c r="F705" s="247"/>
      <c r="G705" s="252"/>
      <c r="H705" s="247"/>
      <c r="I705" s="248" t="s">
        <v>1028</v>
      </c>
      <c r="J705" s="249"/>
      <c r="K705" s="250"/>
      <c r="L705" s="250"/>
      <c r="M705" s="251">
        <v>9.93</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52"/>
      <c r="H706" s="247"/>
      <c r="I706" s="248" t="s">
        <v>1029</v>
      </c>
      <c r="J706" s="249"/>
      <c r="K706" s="250"/>
      <c r="L706" s="250"/>
      <c r="M706" s="251">
        <v>6.37</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52"/>
      <c r="H707" s="247"/>
      <c r="I707" s="248" t="s">
        <v>1030</v>
      </c>
      <c r="J707" s="249"/>
      <c r="K707" s="250"/>
      <c r="L707" s="250"/>
      <c r="M707" s="251">
        <v>5.21</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52"/>
      <c r="H708" s="247"/>
      <c r="I708" s="248" t="s">
        <v>1031</v>
      </c>
      <c r="J708" s="249"/>
      <c r="K708" s="250"/>
      <c r="L708" s="250"/>
      <c r="M708" s="251">
        <v>12.21</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52"/>
      <c r="H709" s="247"/>
      <c r="I709" s="248" t="s">
        <v>1032</v>
      </c>
      <c r="J709" s="249"/>
      <c r="K709" s="250"/>
      <c r="L709" s="250"/>
      <c r="M709" s="251">
        <v>3.23</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52"/>
      <c r="H710" s="247"/>
      <c r="I710" s="248" t="s">
        <v>1033</v>
      </c>
      <c r="J710" s="249"/>
      <c r="K710" s="250"/>
      <c r="L710" s="250"/>
      <c r="M710" s="251">
        <v>9.39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52"/>
      <c r="H711" s="247"/>
      <c r="I711" s="248" t="s">
        <v>1034</v>
      </c>
      <c r="J711" s="249"/>
      <c r="K711" s="250"/>
      <c r="L711" s="250"/>
      <c r="M711" s="251">
        <v>8.01</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52"/>
      <c r="H712" s="247"/>
      <c r="I712" s="248" t="s">
        <v>1035</v>
      </c>
      <c r="J712" s="249"/>
      <c r="K712" s="250"/>
      <c r="L712" s="250"/>
      <c r="M712" s="251">
        <v>16.350000000000001</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52"/>
      <c r="H713" s="247"/>
      <c r="I713" s="248" t="s">
        <v>1036</v>
      </c>
      <c r="J713" s="249"/>
      <c r="K713" s="250"/>
      <c r="L713" s="250"/>
      <c r="M713" s="251">
        <v>1.82</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52"/>
      <c r="H714" s="247"/>
      <c r="I714" s="248" t="s">
        <v>1037</v>
      </c>
      <c r="J714" s="249"/>
      <c r="K714" s="250"/>
      <c r="L714" s="250"/>
      <c r="M714" s="251">
        <v>14.99</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52"/>
      <c r="H715" s="247"/>
      <c r="I715" s="248" t="s">
        <v>1038</v>
      </c>
      <c r="J715" s="249"/>
      <c r="K715" s="250"/>
      <c r="L715" s="250"/>
      <c r="M715" s="251">
        <v>11.2</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52"/>
      <c r="H716" s="247"/>
      <c r="I716" s="248" t="s">
        <v>1039</v>
      </c>
      <c r="J716" s="249"/>
      <c r="K716" s="250"/>
      <c r="L716" s="250"/>
      <c r="M716" s="251">
        <v>8.59</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52"/>
      <c r="H717" s="247"/>
      <c r="I717" s="248" t="s">
        <v>1040</v>
      </c>
      <c r="J717" s="249"/>
      <c r="K717" s="250"/>
      <c r="L717" s="250"/>
      <c r="M717" s="251">
        <v>6.36</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52"/>
      <c r="H718" s="247"/>
      <c r="I718" s="248" t="s">
        <v>1041</v>
      </c>
      <c r="J718" s="249"/>
      <c r="K718" s="250"/>
      <c r="L718" s="250"/>
      <c r="M718" s="251">
        <v>4.9800000000000004</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52"/>
      <c r="H719" s="247"/>
      <c r="I719" s="248" t="s">
        <v>1042</v>
      </c>
      <c r="J719" s="249"/>
      <c r="K719" s="250"/>
      <c r="L719" s="250"/>
      <c r="M719" s="251">
        <v>3.54</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52"/>
      <c r="H720" s="247"/>
      <c r="I720" s="248" t="s">
        <v>1043</v>
      </c>
      <c r="J720" s="249"/>
      <c r="K720" s="250"/>
      <c r="L720" s="250"/>
      <c r="M720" s="251">
        <v>10.58</v>
      </c>
      <c r="N720" s="252"/>
      <c r="O720" s="253"/>
      <c r="P720" s="249"/>
      <c r="Q720" s="249"/>
      <c r="R720" s="251"/>
      <c r="S720" s="251"/>
      <c r="T720" s="251"/>
      <c r="U720" s="251"/>
      <c r="V720" s="253"/>
      <c r="W720" s="253"/>
      <c r="X720" s="253"/>
      <c r="Y720" s="252"/>
      <c r="Z720" s="6"/>
      <c r="AA720" s="9"/>
    </row>
    <row r="721" spans="1:28" ht="13.5" outlineLevel="7" x14ac:dyDescent="0.3">
      <c r="A721" s="245"/>
      <c r="B721" s="246"/>
      <c r="C721" s="246"/>
      <c r="D721" s="246"/>
      <c r="E721" s="246"/>
      <c r="F721" s="247"/>
      <c r="G721" s="252"/>
      <c r="H721" s="247"/>
      <c r="I721" s="248" t="s">
        <v>1044</v>
      </c>
      <c r="J721" s="249"/>
      <c r="K721" s="250"/>
      <c r="L721" s="250"/>
      <c r="M721" s="251">
        <v>4.7300000000000004</v>
      </c>
      <c r="N721" s="252"/>
      <c r="O721" s="253"/>
      <c r="P721" s="249"/>
      <c r="Q721" s="249"/>
      <c r="R721" s="251"/>
      <c r="S721" s="251"/>
      <c r="T721" s="251"/>
      <c r="U721" s="251"/>
      <c r="V721" s="253"/>
      <c r="W721" s="253"/>
      <c r="X721" s="253"/>
      <c r="Y721" s="252"/>
      <c r="Z721" s="6"/>
      <c r="AA721" s="9"/>
    </row>
    <row r="722" spans="1:28" ht="13.5" outlineLevel="7" x14ac:dyDescent="0.3">
      <c r="A722" s="245"/>
      <c r="B722" s="246"/>
      <c r="C722" s="246"/>
      <c r="D722" s="246"/>
      <c r="E722" s="246"/>
      <c r="F722" s="247"/>
      <c r="G722" s="252"/>
      <c r="H722" s="247"/>
      <c r="I722" s="248" t="s">
        <v>1045</v>
      </c>
      <c r="J722" s="249"/>
      <c r="K722" s="250"/>
      <c r="L722" s="250"/>
      <c r="M722" s="251">
        <v>5.27</v>
      </c>
      <c r="N722" s="252"/>
      <c r="O722" s="253"/>
      <c r="P722" s="249"/>
      <c r="Q722" s="249"/>
      <c r="R722" s="251"/>
      <c r="S722" s="251"/>
      <c r="T722" s="251"/>
      <c r="U722" s="251"/>
      <c r="V722" s="253"/>
      <c r="W722" s="253"/>
      <c r="X722" s="253"/>
      <c r="Y722" s="252"/>
      <c r="Z722" s="6"/>
      <c r="AA722" s="9"/>
    </row>
    <row r="723" spans="1:28" ht="13.5" outlineLevel="7" x14ac:dyDescent="0.3">
      <c r="A723" s="245"/>
      <c r="B723" s="246"/>
      <c r="C723" s="246"/>
      <c r="D723" s="246"/>
      <c r="E723" s="246"/>
      <c r="F723" s="247"/>
      <c r="G723" s="252"/>
      <c r="H723" s="247"/>
      <c r="I723" s="248" t="s">
        <v>1046</v>
      </c>
      <c r="J723" s="249"/>
      <c r="K723" s="250"/>
      <c r="L723" s="250"/>
      <c r="M723" s="251">
        <v>9.99</v>
      </c>
      <c r="N723" s="252"/>
      <c r="O723" s="253"/>
      <c r="P723" s="249"/>
      <c r="Q723" s="249"/>
      <c r="R723" s="251"/>
      <c r="S723" s="251"/>
      <c r="T723" s="251"/>
      <c r="U723" s="251"/>
      <c r="V723" s="253"/>
      <c r="W723" s="253"/>
      <c r="X723" s="253"/>
      <c r="Y723" s="252"/>
      <c r="Z723" s="6"/>
      <c r="AA723" s="9"/>
    </row>
    <row r="724" spans="1:28" ht="13.5" outlineLevel="7" x14ac:dyDescent="0.3">
      <c r="A724" s="245"/>
      <c r="B724" s="246"/>
      <c r="C724" s="246"/>
      <c r="D724" s="246"/>
      <c r="E724" s="246"/>
      <c r="F724" s="247"/>
      <c r="G724" s="252"/>
      <c r="H724" s="247"/>
      <c r="I724" s="248" t="s">
        <v>1047</v>
      </c>
      <c r="J724" s="249"/>
      <c r="K724" s="250"/>
      <c r="L724" s="250"/>
      <c r="M724" s="251">
        <v>5.3</v>
      </c>
      <c r="N724" s="252"/>
      <c r="O724" s="253"/>
      <c r="P724" s="249"/>
      <c r="Q724" s="249"/>
      <c r="R724" s="251"/>
      <c r="S724" s="251"/>
      <c r="T724" s="251"/>
      <c r="U724" s="251"/>
      <c r="V724" s="253"/>
      <c r="W724" s="253"/>
      <c r="X724" s="253"/>
      <c r="Y724" s="252"/>
      <c r="Z724" s="6"/>
      <c r="AA724" s="9"/>
    </row>
    <row r="725" spans="1:28" ht="13.5" outlineLevel="7" x14ac:dyDescent="0.3">
      <c r="A725" s="245"/>
      <c r="B725" s="246"/>
      <c r="C725" s="246"/>
      <c r="D725" s="246"/>
      <c r="E725" s="246"/>
      <c r="F725" s="247"/>
      <c r="G725" s="252"/>
      <c r="H725" s="247"/>
      <c r="I725" s="248" t="s">
        <v>1048</v>
      </c>
      <c r="J725" s="249"/>
      <c r="K725" s="250"/>
      <c r="L725" s="250"/>
      <c r="M725" s="251">
        <v>4.6500000000000004</v>
      </c>
      <c r="N725" s="252"/>
      <c r="O725" s="253"/>
      <c r="P725" s="249"/>
      <c r="Q725" s="249"/>
      <c r="R725" s="251"/>
      <c r="S725" s="251"/>
      <c r="T725" s="251"/>
      <c r="U725" s="251"/>
      <c r="V725" s="253"/>
      <c r="W725" s="253"/>
      <c r="X725" s="253"/>
      <c r="Y725" s="252"/>
      <c r="Z725" s="6"/>
      <c r="AA725" s="9"/>
    </row>
    <row r="726" spans="1:28" ht="13.5" outlineLevel="7" x14ac:dyDescent="0.3">
      <c r="A726" s="245"/>
      <c r="B726" s="246"/>
      <c r="C726" s="246"/>
      <c r="D726" s="246"/>
      <c r="E726" s="246"/>
      <c r="F726" s="247"/>
      <c r="G726" s="252"/>
      <c r="H726" s="247"/>
      <c r="I726" s="248" t="s">
        <v>1049</v>
      </c>
      <c r="J726" s="249"/>
      <c r="K726" s="250"/>
      <c r="L726" s="250"/>
      <c r="M726" s="251">
        <v>8.1199999999999992</v>
      </c>
      <c r="N726" s="252"/>
      <c r="O726" s="253"/>
      <c r="P726" s="249"/>
      <c r="Q726" s="249"/>
      <c r="R726" s="251"/>
      <c r="S726" s="251"/>
      <c r="T726" s="251"/>
      <c r="U726" s="251"/>
      <c r="V726" s="253"/>
      <c r="W726" s="253"/>
      <c r="X726" s="253"/>
      <c r="Y726" s="252"/>
      <c r="Z726" s="6"/>
      <c r="AA726" s="9"/>
    </row>
    <row r="727" spans="1:28" ht="13.5" outlineLevel="7" x14ac:dyDescent="0.3">
      <c r="A727" s="245"/>
      <c r="B727" s="246"/>
      <c r="C727" s="246"/>
      <c r="D727" s="246"/>
      <c r="E727" s="246"/>
      <c r="F727" s="247"/>
      <c r="G727" s="252"/>
      <c r="H727" s="247"/>
      <c r="I727" s="248" t="s">
        <v>1050</v>
      </c>
      <c r="J727" s="249"/>
      <c r="K727" s="250"/>
      <c r="L727" s="250"/>
      <c r="M727" s="251">
        <v>3</v>
      </c>
      <c r="N727" s="252"/>
      <c r="O727" s="253"/>
      <c r="P727" s="249"/>
      <c r="Q727" s="249"/>
      <c r="R727" s="251"/>
      <c r="S727" s="251"/>
      <c r="T727" s="251"/>
      <c r="U727" s="251"/>
      <c r="V727" s="253"/>
      <c r="W727" s="253"/>
      <c r="X727" s="253"/>
      <c r="Y727" s="252"/>
      <c r="Z727" s="6"/>
      <c r="AA727" s="9"/>
    </row>
    <row r="728" spans="1:28" ht="13.5" outlineLevel="7" x14ac:dyDescent="0.3">
      <c r="A728" s="245"/>
      <c r="B728" s="246"/>
      <c r="C728" s="246"/>
      <c r="D728" s="246"/>
      <c r="E728" s="246"/>
      <c r="F728" s="247"/>
      <c r="G728" s="252"/>
      <c r="H728" s="247"/>
      <c r="I728" s="248" t="s">
        <v>1051</v>
      </c>
      <c r="J728" s="249"/>
      <c r="K728" s="250"/>
      <c r="L728" s="250"/>
      <c r="M728" s="251">
        <v>3</v>
      </c>
      <c r="N728" s="252"/>
      <c r="O728" s="253"/>
      <c r="P728" s="249"/>
      <c r="Q728" s="249"/>
      <c r="R728" s="251"/>
      <c r="S728" s="251"/>
      <c r="T728" s="251"/>
      <c r="U728" s="251"/>
      <c r="V728" s="253"/>
      <c r="W728" s="253"/>
      <c r="X728" s="253"/>
      <c r="Y728" s="252"/>
      <c r="Z728" s="6"/>
      <c r="AA728" s="9"/>
    </row>
    <row r="729" spans="1:28" ht="13.5" outlineLevel="7" x14ac:dyDescent="0.3">
      <c r="A729" s="245"/>
      <c r="B729" s="246"/>
      <c r="C729" s="246"/>
      <c r="D729" s="246"/>
      <c r="E729" s="246"/>
      <c r="F729" s="247"/>
      <c r="G729" s="252"/>
      <c r="H729" s="247"/>
      <c r="I729" s="248" t="s">
        <v>1052</v>
      </c>
      <c r="J729" s="249"/>
      <c r="K729" s="250"/>
      <c r="L729" s="250"/>
      <c r="M729" s="251">
        <v>3</v>
      </c>
      <c r="N729" s="252"/>
      <c r="O729" s="253"/>
      <c r="P729" s="249"/>
      <c r="Q729" s="249"/>
      <c r="R729" s="251"/>
      <c r="S729" s="251"/>
      <c r="T729" s="251"/>
      <c r="U729" s="251"/>
      <c r="V729" s="253"/>
      <c r="W729" s="253"/>
      <c r="X729" s="253"/>
      <c r="Y729" s="252"/>
      <c r="Z729" s="6"/>
      <c r="AA729" s="9"/>
    </row>
    <row r="730" spans="1:28" ht="13.5" outlineLevel="7" x14ac:dyDescent="0.3">
      <c r="A730" s="245"/>
      <c r="B730" s="246"/>
      <c r="C730" s="246"/>
      <c r="D730" s="246"/>
      <c r="E730" s="246"/>
      <c r="F730" s="247"/>
      <c r="G730" s="252"/>
      <c r="H730" s="247"/>
      <c r="I730" s="248" t="s">
        <v>1053</v>
      </c>
      <c r="J730" s="249"/>
      <c r="K730" s="250"/>
      <c r="L730" s="250"/>
      <c r="M730" s="251">
        <v>3.08</v>
      </c>
      <c r="N730" s="252"/>
      <c r="O730" s="253"/>
      <c r="P730" s="249"/>
      <c r="Q730" s="249"/>
      <c r="R730" s="251"/>
      <c r="S730" s="251"/>
      <c r="T730" s="251"/>
      <c r="U730" s="251"/>
      <c r="V730" s="253"/>
      <c r="W730" s="253"/>
      <c r="X730" s="253"/>
      <c r="Y730" s="252"/>
      <c r="Z730" s="6"/>
      <c r="AA730" s="9"/>
    </row>
    <row r="731" spans="1:28" ht="7.5" customHeight="1" outlineLevel="7" x14ac:dyDescent="0.15">
      <c r="A731" s="9"/>
      <c r="B731" s="197"/>
      <c r="C731" s="196"/>
      <c r="D731" s="196"/>
      <c r="E731" s="196"/>
      <c r="F731" s="12"/>
      <c r="G731" s="12"/>
      <c r="H731" s="12"/>
      <c r="I731" s="204"/>
      <c r="J731" s="205"/>
      <c r="K731" s="206"/>
      <c r="L731" s="206"/>
      <c r="M731" s="207"/>
      <c r="N731" s="10"/>
      <c r="O731" s="153"/>
      <c r="P731" s="205"/>
      <c r="Q731" s="205"/>
      <c r="R731" s="159"/>
      <c r="S731" s="159"/>
      <c r="T731" s="159"/>
      <c r="U731" s="159"/>
      <c r="V731" s="153"/>
      <c r="W731" s="153"/>
      <c r="X731" s="153"/>
      <c r="Y731" s="10"/>
      <c r="Z731" s="6"/>
      <c r="AA731" s="9"/>
    </row>
    <row r="732" spans="1:28" ht="14.25" outlineLevel="6" x14ac:dyDescent="0.15">
      <c r="B732" s="197"/>
      <c r="C732" s="198"/>
      <c r="D732" s="114" t="s">
        <v>1054</v>
      </c>
      <c r="E732" s="114"/>
      <c r="F732" s="115"/>
      <c r="G732" s="115" t="s">
        <v>1055</v>
      </c>
      <c r="H732" s="115"/>
      <c r="I732" s="116" t="s">
        <v>1056</v>
      </c>
      <c r="J732" s="117" t="s">
        <v>453</v>
      </c>
      <c r="K732" s="118">
        <v>134.44999999999996</v>
      </c>
      <c r="L732" s="118">
        <v>0</v>
      </c>
      <c r="M732" s="118">
        <v>134.44999999999996</v>
      </c>
      <c r="N732" s="295"/>
      <c r="O732" s="119">
        <f>M732*N732</f>
        <v>0</v>
      </c>
      <c r="P732" s="117" t="s">
        <v>454</v>
      </c>
      <c r="Q732" s="117" t="s">
        <v>1811</v>
      </c>
      <c r="R732" s="118">
        <v>1.5E-3</v>
      </c>
      <c r="S732" s="118">
        <f>M732*R732</f>
        <v>0.20167499999999994</v>
      </c>
      <c r="T732" s="118"/>
      <c r="U732" s="118">
        <f>M732*T732</f>
        <v>0</v>
      </c>
      <c r="V732" s="119">
        <v>21</v>
      </c>
      <c r="W732" s="119">
        <f>O732*(V732/100)</f>
        <v>0</v>
      </c>
      <c r="X732" s="119">
        <f>O732+W732</f>
        <v>0</v>
      </c>
      <c r="Y732" s="120">
        <v>6</v>
      </c>
      <c r="Z732" s="9"/>
      <c r="AA732" s="9"/>
      <c r="AB732" s="9"/>
    </row>
    <row r="733" spans="1:28" ht="4.5" customHeight="1" outlineLevel="6" x14ac:dyDescent="0.15">
      <c r="B733" s="197"/>
      <c r="C733" s="199"/>
      <c r="D733" s="199"/>
      <c r="E733" s="199"/>
      <c r="F733" s="10"/>
      <c r="G733" s="10"/>
      <c r="H733" s="10"/>
      <c r="I733" s="203"/>
      <c r="J733" s="205"/>
      <c r="K733" s="159"/>
      <c r="L733" s="159"/>
      <c r="M733" s="159"/>
      <c r="N733" s="113"/>
      <c r="O733" s="153"/>
      <c r="P733" s="205"/>
      <c r="Q733" s="205"/>
      <c r="R733" s="159"/>
      <c r="S733" s="159"/>
      <c r="T733" s="159"/>
      <c r="U733" s="159"/>
      <c r="V733" s="153"/>
      <c r="W733" s="153"/>
      <c r="X733" s="153"/>
      <c r="Y733" s="10"/>
      <c r="Z733" s="9"/>
      <c r="AA733" s="9"/>
      <c r="AB733" s="9"/>
    </row>
    <row r="734" spans="1:28" ht="13.5" outlineLevel="7" x14ac:dyDescent="0.3">
      <c r="A734" s="245"/>
      <c r="B734" s="246"/>
      <c r="C734" s="246"/>
      <c r="D734" s="246"/>
      <c r="E734" s="246"/>
      <c r="F734" s="247"/>
      <c r="G734" s="252" t="s">
        <v>18</v>
      </c>
      <c r="H734" s="247"/>
      <c r="I734" s="248" t="s">
        <v>455</v>
      </c>
      <c r="J734" s="249"/>
      <c r="K734" s="250"/>
      <c r="L734" s="250"/>
      <c r="M734" s="251">
        <v>0</v>
      </c>
      <c r="N734" s="252"/>
      <c r="O734" s="253"/>
      <c r="P734" s="249"/>
      <c r="Q734" s="249"/>
      <c r="R734" s="251"/>
      <c r="S734" s="251"/>
      <c r="T734" s="251"/>
      <c r="U734" s="251"/>
      <c r="V734" s="253"/>
      <c r="W734" s="253"/>
      <c r="X734" s="253"/>
      <c r="Y734" s="252"/>
      <c r="Z734" s="6"/>
      <c r="AA734" s="9"/>
    </row>
    <row r="735" spans="1:28" ht="13.5" outlineLevel="7" x14ac:dyDescent="0.3">
      <c r="A735" s="245"/>
      <c r="B735" s="246"/>
      <c r="C735" s="246"/>
      <c r="D735" s="246"/>
      <c r="E735" s="246"/>
      <c r="F735" s="247"/>
      <c r="G735" s="252"/>
      <c r="H735" s="247"/>
      <c r="I735" s="248" t="s">
        <v>1057</v>
      </c>
      <c r="J735" s="249"/>
      <c r="K735" s="250"/>
      <c r="L735" s="250"/>
      <c r="M735" s="251">
        <v>6.97</v>
      </c>
      <c r="N735" s="252"/>
      <c r="O735" s="253"/>
      <c r="P735" s="249"/>
      <c r="Q735" s="249"/>
      <c r="R735" s="251"/>
      <c r="S735" s="251"/>
      <c r="T735" s="251"/>
      <c r="U735" s="251"/>
      <c r="V735" s="253"/>
      <c r="W735" s="253"/>
      <c r="X735" s="253"/>
      <c r="Y735" s="252"/>
      <c r="Z735" s="6"/>
      <c r="AA735" s="9"/>
    </row>
    <row r="736" spans="1:28" ht="13.5" outlineLevel="7" x14ac:dyDescent="0.3">
      <c r="A736" s="245"/>
      <c r="B736" s="246"/>
      <c r="C736" s="246"/>
      <c r="D736" s="246"/>
      <c r="E736" s="246"/>
      <c r="F736" s="247"/>
      <c r="G736" s="252"/>
      <c r="H736" s="247"/>
      <c r="I736" s="248" t="s">
        <v>1058</v>
      </c>
      <c r="J736" s="249"/>
      <c r="K736" s="250"/>
      <c r="L736" s="250"/>
      <c r="M736" s="251">
        <v>6.06</v>
      </c>
      <c r="N736" s="252"/>
      <c r="O736" s="253"/>
      <c r="P736" s="249"/>
      <c r="Q736" s="249"/>
      <c r="R736" s="251"/>
      <c r="S736" s="251"/>
      <c r="T736" s="251"/>
      <c r="U736" s="251"/>
      <c r="V736" s="253"/>
      <c r="W736" s="253"/>
      <c r="X736" s="253"/>
      <c r="Y736" s="252"/>
      <c r="Z736" s="6"/>
      <c r="AA736" s="9"/>
    </row>
    <row r="737" spans="1:27" ht="13.5" outlineLevel="7" x14ac:dyDescent="0.3">
      <c r="A737" s="245"/>
      <c r="B737" s="246"/>
      <c r="C737" s="246"/>
      <c r="D737" s="246"/>
      <c r="E737" s="246"/>
      <c r="F737" s="247"/>
      <c r="G737" s="252"/>
      <c r="H737" s="247"/>
      <c r="I737" s="248" t="s">
        <v>1059</v>
      </c>
      <c r="J737" s="249"/>
      <c r="K737" s="250"/>
      <c r="L737" s="250"/>
      <c r="M737" s="251">
        <v>6.06</v>
      </c>
      <c r="N737" s="252"/>
      <c r="O737" s="253"/>
      <c r="P737" s="249"/>
      <c r="Q737" s="249"/>
      <c r="R737" s="251"/>
      <c r="S737" s="251"/>
      <c r="T737" s="251"/>
      <c r="U737" s="251"/>
      <c r="V737" s="253"/>
      <c r="W737" s="253"/>
      <c r="X737" s="253"/>
      <c r="Y737" s="252"/>
      <c r="Z737" s="6"/>
      <c r="AA737" s="9"/>
    </row>
    <row r="738" spans="1:27" ht="13.5" outlineLevel="7" x14ac:dyDescent="0.3">
      <c r="A738" s="245"/>
      <c r="B738" s="246"/>
      <c r="C738" s="246"/>
      <c r="D738" s="246"/>
      <c r="E738" s="246"/>
      <c r="F738" s="247"/>
      <c r="G738" s="252"/>
      <c r="H738" s="247"/>
      <c r="I738" s="248" t="s">
        <v>1060</v>
      </c>
      <c r="J738" s="249"/>
      <c r="K738" s="250"/>
      <c r="L738" s="250"/>
      <c r="M738" s="251">
        <v>6.16</v>
      </c>
      <c r="N738" s="252"/>
      <c r="O738" s="253"/>
      <c r="P738" s="249"/>
      <c r="Q738" s="249"/>
      <c r="R738" s="251"/>
      <c r="S738" s="251"/>
      <c r="T738" s="251"/>
      <c r="U738" s="251"/>
      <c r="V738" s="253"/>
      <c r="W738" s="253"/>
      <c r="X738" s="253"/>
      <c r="Y738" s="252"/>
      <c r="Z738" s="6"/>
      <c r="AA738" s="9"/>
    </row>
    <row r="739" spans="1:27" ht="13.5" outlineLevel="7" x14ac:dyDescent="0.3">
      <c r="A739" s="245"/>
      <c r="B739" s="246"/>
      <c r="C739" s="246"/>
      <c r="D739" s="246"/>
      <c r="E739" s="246"/>
      <c r="F739" s="247"/>
      <c r="G739" s="252"/>
      <c r="H739" s="247"/>
      <c r="I739" s="248" t="s">
        <v>1061</v>
      </c>
      <c r="J739" s="249"/>
      <c r="K739" s="250"/>
      <c r="L739" s="250"/>
      <c r="M739" s="251">
        <v>6.06</v>
      </c>
      <c r="N739" s="252"/>
      <c r="O739" s="253"/>
      <c r="P739" s="249"/>
      <c r="Q739" s="249"/>
      <c r="R739" s="251"/>
      <c r="S739" s="251"/>
      <c r="T739" s="251"/>
      <c r="U739" s="251"/>
      <c r="V739" s="253"/>
      <c r="W739" s="253"/>
      <c r="X739" s="253"/>
      <c r="Y739" s="252"/>
      <c r="Z739" s="6"/>
      <c r="AA739" s="9"/>
    </row>
    <row r="740" spans="1:27" ht="13.5" outlineLevel="7" x14ac:dyDescent="0.3">
      <c r="A740" s="245"/>
      <c r="B740" s="246"/>
      <c r="C740" s="246"/>
      <c r="D740" s="246"/>
      <c r="E740" s="246"/>
      <c r="F740" s="247"/>
      <c r="G740" s="252"/>
      <c r="H740" s="247"/>
      <c r="I740" s="248" t="s">
        <v>1062</v>
      </c>
      <c r="J740" s="249"/>
      <c r="K740" s="250"/>
      <c r="L740" s="250"/>
      <c r="M740" s="251">
        <v>11.31</v>
      </c>
      <c r="N740" s="252"/>
      <c r="O740" s="253"/>
      <c r="P740" s="249"/>
      <c r="Q740" s="249"/>
      <c r="R740" s="251"/>
      <c r="S740" s="251"/>
      <c r="T740" s="251"/>
      <c r="U740" s="251"/>
      <c r="V740" s="253"/>
      <c r="W740" s="253"/>
      <c r="X740" s="253"/>
      <c r="Y740" s="252"/>
      <c r="Z740" s="6"/>
      <c r="AA740" s="9"/>
    </row>
    <row r="741" spans="1:27" ht="13.5" outlineLevel="7" x14ac:dyDescent="0.3">
      <c r="A741" s="245"/>
      <c r="B741" s="246"/>
      <c r="C741" s="246"/>
      <c r="D741" s="246"/>
      <c r="E741" s="246"/>
      <c r="F741" s="247"/>
      <c r="G741" s="252"/>
      <c r="H741" s="247"/>
      <c r="I741" s="248" t="s">
        <v>1063</v>
      </c>
      <c r="J741" s="249"/>
      <c r="K741" s="250"/>
      <c r="L741" s="250"/>
      <c r="M741" s="251">
        <v>2.02</v>
      </c>
      <c r="N741" s="252"/>
      <c r="O741" s="253"/>
      <c r="P741" s="249"/>
      <c r="Q741" s="249"/>
      <c r="R741" s="251"/>
      <c r="S741" s="251"/>
      <c r="T741" s="251"/>
      <c r="U741" s="251"/>
      <c r="V741" s="253"/>
      <c r="W741" s="253"/>
      <c r="X741" s="253"/>
      <c r="Y741" s="252"/>
      <c r="Z741" s="6"/>
      <c r="AA741" s="9"/>
    </row>
    <row r="742" spans="1:27" ht="13.5" outlineLevel="7" x14ac:dyDescent="0.3">
      <c r="A742" s="245"/>
      <c r="B742" s="246"/>
      <c r="C742" s="246"/>
      <c r="D742" s="246"/>
      <c r="E742" s="246"/>
      <c r="F742" s="247"/>
      <c r="G742" s="252"/>
      <c r="H742" s="247"/>
      <c r="I742" s="248" t="s">
        <v>1064</v>
      </c>
      <c r="J742" s="249"/>
      <c r="K742" s="250"/>
      <c r="L742" s="250"/>
      <c r="M742" s="251">
        <v>5.25</v>
      </c>
      <c r="N742" s="252"/>
      <c r="O742" s="253"/>
      <c r="P742" s="249"/>
      <c r="Q742" s="249"/>
      <c r="R742" s="251"/>
      <c r="S742" s="251"/>
      <c r="T742" s="251"/>
      <c r="U742" s="251"/>
      <c r="V742" s="253"/>
      <c r="W742" s="253"/>
      <c r="X742" s="253"/>
      <c r="Y742" s="252"/>
      <c r="Z742" s="6"/>
      <c r="AA742" s="9"/>
    </row>
    <row r="743" spans="1:27" ht="13.5" outlineLevel="7" x14ac:dyDescent="0.3">
      <c r="A743" s="245"/>
      <c r="B743" s="246"/>
      <c r="C743" s="246"/>
      <c r="D743" s="246"/>
      <c r="E743" s="246"/>
      <c r="F743" s="247"/>
      <c r="G743" s="252"/>
      <c r="H743" s="247"/>
      <c r="I743" s="248" t="s">
        <v>1065</v>
      </c>
      <c r="J743" s="249"/>
      <c r="K743" s="250"/>
      <c r="L743" s="250"/>
      <c r="M743" s="251">
        <v>9.49</v>
      </c>
      <c r="N743" s="252"/>
      <c r="O743" s="253"/>
      <c r="P743" s="249"/>
      <c r="Q743" s="249"/>
      <c r="R743" s="251"/>
      <c r="S743" s="251"/>
      <c r="T743" s="251"/>
      <c r="U743" s="251"/>
      <c r="V743" s="253"/>
      <c r="W743" s="253"/>
      <c r="X743" s="253"/>
      <c r="Y743" s="252"/>
      <c r="Z743" s="6"/>
      <c r="AA743" s="9"/>
    </row>
    <row r="744" spans="1:27" ht="13.5" outlineLevel="7" x14ac:dyDescent="0.3">
      <c r="A744" s="245"/>
      <c r="B744" s="246"/>
      <c r="C744" s="246"/>
      <c r="D744" s="246"/>
      <c r="E744" s="246"/>
      <c r="F744" s="247"/>
      <c r="G744" s="252"/>
      <c r="H744" s="247"/>
      <c r="I744" s="248" t="s">
        <v>1066</v>
      </c>
      <c r="J744" s="249"/>
      <c r="K744" s="250"/>
      <c r="L744" s="250"/>
      <c r="M744" s="251">
        <v>13.84</v>
      </c>
      <c r="N744" s="252"/>
      <c r="O744" s="253"/>
      <c r="P744" s="249"/>
      <c r="Q744" s="249"/>
      <c r="R744" s="251"/>
      <c r="S744" s="251"/>
      <c r="T744" s="251"/>
      <c r="U744" s="251"/>
      <c r="V744" s="253"/>
      <c r="W744" s="253"/>
      <c r="X744" s="253"/>
      <c r="Y744" s="252"/>
      <c r="Z744" s="6"/>
      <c r="AA744" s="9"/>
    </row>
    <row r="745" spans="1:27" ht="13.5" outlineLevel="7" x14ac:dyDescent="0.3">
      <c r="A745" s="245"/>
      <c r="B745" s="246"/>
      <c r="C745" s="246"/>
      <c r="D745" s="246"/>
      <c r="E745" s="246"/>
      <c r="F745" s="247"/>
      <c r="G745" s="252"/>
      <c r="H745" s="247"/>
      <c r="I745" s="248" t="s">
        <v>1067</v>
      </c>
      <c r="J745" s="249"/>
      <c r="K745" s="250"/>
      <c r="L745" s="250"/>
      <c r="M745" s="251">
        <v>3.74</v>
      </c>
      <c r="N745" s="252"/>
      <c r="O745" s="253"/>
      <c r="P745" s="249"/>
      <c r="Q745" s="249"/>
      <c r="R745" s="251"/>
      <c r="S745" s="251"/>
      <c r="T745" s="251"/>
      <c r="U745" s="251"/>
      <c r="V745" s="253"/>
      <c r="W745" s="253"/>
      <c r="X745" s="253"/>
      <c r="Y745" s="252"/>
      <c r="Z745" s="6"/>
      <c r="AA745" s="9"/>
    </row>
    <row r="746" spans="1:27" ht="13.5" outlineLevel="7" x14ac:dyDescent="0.3">
      <c r="A746" s="245"/>
      <c r="B746" s="246"/>
      <c r="C746" s="246"/>
      <c r="D746" s="246"/>
      <c r="E746" s="246"/>
      <c r="F746" s="247"/>
      <c r="G746" s="252"/>
      <c r="H746" s="247"/>
      <c r="I746" s="248" t="s">
        <v>1068</v>
      </c>
      <c r="J746" s="249"/>
      <c r="K746" s="250"/>
      <c r="L746" s="250"/>
      <c r="M746" s="251">
        <v>5.66</v>
      </c>
      <c r="N746" s="252"/>
      <c r="O746" s="253"/>
      <c r="P746" s="249"/>
      <c r="Q746" s="249"/>
      <c r="R746" s="251"/>
      <c r="S746" s="251"/>
      <c r="T746" s="251"/>
      <c r="U746" s="251"/>
      <c r="V746" s="253"/>
      <c r="W746" s="253"/>
      <c r="X746" s="253"/>
      <c r="Y746" s="252"/>
      <c r="Z746" s="6"/>
      <c r="AA746" s="9"/>
    </row>
    <row r="747" spans="1:27" ht="13.5" outlineLevel="7" x14ac:dyDescent="0.3">
      <c r="A747" s="245"/>
      <c r="B747" s="246"/>
      <c r="C747" s="246"/>
      <c r="D747" s="246"/>
      <c r="E747" s="246"/>
      <c r="F747" s="247"/>
      <c r="G747" s="252"/>
      <c r="H747" s="247"/>
      <c r="I747" s="248" t="s">
        <v>1069</v>
      </c>
      <c r="J747" s="249"/>
      <c r="K747" s="250"/>
      <c r="L747" s="250"/>
      <c r="M747" s="251">
        <v>4.04</v>
      </c>
      <c r="N747" s="252"/>
      <c r="O747" s="253"/>
      <c r="P747" s="249"/>
      <c r="Q747" s="249"/>
      <c r="R747" s="251"/>
      <c r="S747" s="251"/>
      <c r="T747" s="251"/>
      <c r="U747" s="251"/>
      <c r="V747" s="253"/>
      <c r="W747" s="253"/>
      <c r="X747" s="253"/>
      <c r="Y747" s="252"/>
      <c r="Z747" s="6"/>
      <c r="AA747" s="9"/>
    </row>
    <row r="748" spans="1:27" ht="13.5" outlineLevel="7" x14ac:dyDescent="0.3">
      <c r="A748" s="245"/>
      <c r="B748" s="246"/>
      <c r="C748" s="246"/>
      <c r="D748" s="246"/>
      <c r="E748" s="246"/>
      <c r="F748" s="247"/>
      <c r="G748" s="252"/>
      <c r="H748" s="247"/>
      <c r="I748" s="248" t="s">
        <v>1070</v>
      </c>
      <c r="J748" s="249"/>
      <c r="K748" s="250"/>
      <c r="L748" s="250"/>
      <c r="M748" s="251">
        <v>8.08</v>
      </c>
      <c r="N748" s="252"/>
      <c r="O748" s="253"/>
      <c r="P748" s="249"/>
      <c r="Q748" s="249"/>
      <c r="R748" s="251"/>
      <c r="S748" s="251"/>
      <c r="T748" s="251"/>
      <c r="U748" s="251"/>
      <c r="V748" s="253"/>
      <c r="W748" s="253"/>
      <c r="X748" s="253"/>
      <c r="Y748" s="252"/>
      <c r="Z748" s="6"/>
      <c r="AA748" s="9"/>
    </row>
    <row r="749" spans="1:27" ht="13.5" outlineLevel="7" x14ac:dyDescent="0.3">
      <c r="A749" s="245"/>
      <c r="B749" s="246"/>
      <c r="C749" s="246"/>
      <c r="D749" s="246"/>
      <c r="E749" s="246"/>
      <c r="F749" s="247"/>
      <c r="G749" s="252"/>
      <c r="H749" s="247"/>
      <c r="I749" s="248" t="s">
        <v>1071</v>
      </c>
      <c r="J749" s="249"/>
      <c r="K749" s="250"/>
      <c r="L749" s="250"/>
      <c r="M749" s="251">
        <v>8.0299999999999994</v>
      </c>
      <c r="N749" s="252"/>
      <c r="O749" s="253"/>
      <c r="P749" s="249"/>
      <c r="Q749" s="249"/>
      <c r="R749" s="251"/>
      <c r="S749" s="251"/>
      <c r="T749" s="251"/>
      <c r="U749" s="251"/>
      <c r="V749" s="253"/>
      <c r="W749" s="253"/>
      <c r="X749" s="253"/>
      <c r="Y749" s="252"/>
      <c r="Z749" s="6"/>
      <c r="AA749" s="9"/>
    </row>
    <row r="750" spans="1:27" ht="13.5" outlineLevel="7" x14ac:dyDescent="0.3">
      <c r="A750" s="245"/>
      <c r="B750" s="246"/>
      <c r="C750" s="246"/>
      <c r="D750" s="246"/>
      <c r="E750" s="246"/>
      <c r="F750" s="247"/>
      <c r="G750" s="252"/>
      <c r="H750" s="247"/>
      <c r="I750" s="248" t="s">
        <v>1072</v>
      </c>
      <c r="J750" s="249"/>
      <c r="K750" s="250"/>
      <c r="L750" s="250"/>
      <c r="M750" s="251">
        <v>8.2799999999999994</v>
      </c>
      <c r="N750" s="252"/>
      <c r="O750" s="253"/>
      <c r="P750" s="249"/>
      <c r="Q750" s="249"/>
      <c r="R750" s="251"/>
      <c r="S750" s="251"/>
      <c r="T750" s="251"/>
      <c r="U750" s="251"/>
      <c r="V750" s="253"/>
      <c r="W750" s="253"/>
      <c r="X750" s="253"/>
      <c r="Y750" s="252"/>
      <c r="Z750" s="6"/>
      <c r="AA750" s="9"/>
    </row>
    <row r="751" spans="1:27" ht="13.5" outlineLevel="7" x14ac:dyDescent="0.3">
      <c r="A751" s="245"/>
      <c r="B751" s="246"/>
      <c r="C751" s="246"/>
      <c r="D751" s="246"/>
      <c r="E751" s="246"/>
      <c r="F751" s="247"/>
      <c r="G751" s="252"/>
      <c r="H751" s="247"/>
      <c r="I751" s="248" t="s">
        <v>1073</v>
      </c>
      <c r="J751" s="249"/>
      <c r="K751" s="250"/>
      <c r="L751" s="250"/>
      <c r="M751" s="251">
        <v>4.1900000000000004</v>
      </c>
      <c r="N751" s="252"/>
      <c r="O751" s="253"/>
      <c r="P751" s="249"/>
      <c r="Q751" s="249"/>
      <c r="R751" s="251"/>
      <c r="S751" s="251"/>
      <c r="T751" s="251"/>
      <c r="U751" s="251"/>
      <c r="V751" s="253"/>
      <c r="W751" s="253"/>
      <c r="X751" s="253"/>
      <c r="Y751" s="252"/>
      <c r="Z751" s="6"/>
      <c r="AA751" s="9"/>
    </row>
    <row r="752" spans="1:27" ht="13.5" outlineLevel="7" x14ac:dyDescent="0.3">
      <c r="A752" s="245"/>
      <c r="B752" s="246"/>
      <c r="C752" s="246"/>
      <c r="D752" s="246"/>
      <c r="E752" s="246"/>
      <c r="F752" s="247"/>
      <c r="G752" s="252"/>
      <c r="H752" s="247"/>
      <c r="I752" s="248" t="s">
        <v>1048</v>
      </c>
      <c r="J752" s="249"/>
      <c r="K752" s="250"/>
      <c r="L752" s="250"/>
      <c r="M752" s="251">
        <v>4.6500000000000004</v>
      </c>
      <c r="N752" s="252"/>
      <c r="O752" s="253"/>
      <c r="P752" s="249"/>
      <c r="Q752" s="249"/>
      <c r="R752" s="251"/>
      <c r="S752" s="251"/>
      <c r="T752" s="251"/>
      <c r="U752" s="251"/>
      <c r="V752" s="253"/>
      <c r="W752" s="253"/>
      <c r="X752" s="253"/>
      <c r="Y752" s="252"/>
      <c r="Z752" s="6"/>
      <c r="AA752" s="9"/>
    </row>
    <row r="753" spans="1:28" ht="13.5" outlineLevel="7" x14ac:dyDescent="0.3">
      <c r="A753" s="245"/>
      <c r="B753" s="246"/>
      <c r="C753" s="246"/>
      <c r="D753" s="246"/>
      <c r="E753" s="246"/>
      <c r="F753" s="247"/>
      <c r="G753" s="252"/>
      <c r="H753" s="247"/>
      <c r="I753" s="248" t="s">
        <v>1049</v>
      </c>
      <c r="J753" s="249"/>
      <c r="K753" s="250"/>
      <c r="L753" s="250"/>
      <c r="M753" s="251">
        <v>8.1199999999999992</v>
      </c>
      <c r="N753" s="252"/>
      <c r="O753" s="253"/>
      <c r="P753" s="249"/>
      <c r="Q753" s="249"/>
      <c r="R753" s="251"/>
      <c r="S753" s="251"/>
      <c r="T753" s="251"/>
      <c r="U753" s="251"/>
      <c r="V753" s="253"/>
      <c r="W753" s="253"/>
      <c r="X753" s="253"/>
      <c r="Y753" s="252"/>
      <c r="Z753" s="6"/>
      <c r="AA753" s="9"/>
    </row>
    <row r="754" spans="1:28" ht="13.5" outlineLevel="7" x14ac:dyDescent="0.3">
      <c r="A754" s="245"/>
      <c r="B754" s="246"/>
      <c r="C754" s="246"/>
      <c r="D754" s="246"/>
      <c r="E754" s="246"/>
      <c r="F754" s="247"/>
      <c r="G754" s="252"/>
      <c r="H754" s="247"/>
      <c r="I754" s="248" t="s">
        <v>1074</v>
      </c>
      <c r="J754" s="249"/>
      <c r="K754" s="250"/>
      <c r="L754" s="250"/>
      <c r="M754" s="251">
        <v>1.6</v>
      </c>
      <c r="N754" s="252"/>
      <c r="O754" s="253"/>
      <c r="P754" s="249"/>
      <c r="Q754" s="249"/>
      <c r="R754" s="251"/>
      <c r="S754" s="251"/>
      <c r="T754" s="251"/>
      <c r="U754" s="251"/>
      <c r="V754" s="253"/>
      <c r="W754" s="253"/>
      <c r="X754" s="253"/>
      <c r="Y754" s="252"/>
      <c r="Z754" s="6"/>
      <c r="AA754" s="9"/>
    </row>
    <row r="755" spans="1:28" ht="13.5" outlineLevel="7" x14ac:dyDescent="0.3">
      <c r="A755" s="245"/>
      <c r="B755" s="246"/>
      <c r="C755" s="246"/>
      <c r="D755" s="246"/>
      <c r="E755" s="246"/>
      <c r="F755" s="247"/>
      <c r="G755" s="252"/>
      <c r="H755" s="247"/>
      <c r="I755" s="248" t="s">
        <v>1075</v>
      </c>
      <c r="J755" s="249"/>
      <c r="K755" s="250"/>
      <c r="L755" s="250"/>
      <c r="M755" s="251">
        <v>1.6</v>
      </c>
      <c r="N755" s="252"/>
      <c r="O755" s="253"/>
      <c r="P755" s="249"/>
      <c r="Q755" s="249"/>
      <c r="R755" s="251"/>
      <c r="S755" s="251"/>
      <c r="T755" s="251"/>
      <c r="U755" s="251"/>
      <c r="V755" s="253"/>
      <c r="W755" s="253"/>
      <c r="X755" s="253"/>
      <c r="Y755" s="252"/>
      <c r="Z755" s="6"/>
      <c r="AA755" s="9"/>
    </row>
    <row r="756" spans="1:28" ht="13.5" outlineLevel="7" x14ac:dyDescent="0.3">
      <c r="A756" s="245"/>
      <c r="B756" s="246"/>
      <c r="C756" s="246"/>
      <c r="D756" s="246"/>
      <c r="E756" s="246"/>
      <c r="F756" s="247"/>
      <c r="G756" s="252"/>
      <c r="H756" s="247"/>
      <c r="I756" s="248" t="s">
        <v>1076</v>
      </c>
      <c r="J756" s="249"/>
      <c r="K756" s="250"/>
      <c r="L756" s="250"/>
      <c r="M756" s="251">
        <v>1.6</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52"/>
      <c r="H757" s="247"/>
      <c r="I757" s="248" t="s">
        <v>1077</v>
      </c>
      <c r="J757" s="249"/>
      <c r="K757" s="250"/>
      <c r="L757" s="250"/>
      <c r="M757" s="251">
        <v>1.64</v>
      </c>
      <c r="N757" s="252"/>
      <c r="O757" s="253"/>
      <c r="P757" s="249"/>
      <c r="Q757" s="249"/>
      <c r="R757" s="251"/>
      <c r="S757" s="251"/>
      <c r="T757" s="251"/>
      <c r="U757" s="251"/>
      <c r="V757" s="253"/>
      <c r="W757" s="253"/>
      <c r="X757" s="253"/>
      <c r="Y757" s="252"/>
      <c r="Z757" s="6"/>
      <c r="AA757" s="9"/>
    </row>
    <row r="758" spans="1:28" ht="7.5" customHeight="1" outlineLevel="7" x14ac:dyDescent="0.15">
      <c r="A758" s="9"/>
      <c r="B758" s="197"/>
      <c r="C758" s="196"/>
      <c r="D758" s="196"/>
      <c r="E758" s="196"/>
      <c r="F758" s="12"/>
      <c r="G758" s="12"/>
      <c r="H758" s="12"/>
      <c r="I758" s="204"/>
      <c r="J758" s="205"/>
      <c r="K758" s="206"/>
      <c r="L758" s="206"/>
      <c r="M758" s="207"/>
      <c r="N758" s="10"/>
      <c r="O758" s="153"/>
      <c r="P758" s="205"/>
      <c r="Q758" s="205"/>
      <c r="R758" s="159"/>
      <c r="S758" s="159"/>
      <c r="T758" s="159"/>
      <c r="U758" s="159"/>
      <c r="V758" s="153"/>
      <c r="W758" s="153"/>
      <c r="X758" s="153"/>
      <c r="Y758" s="10"/>
      <c r="Z758" s="6"/>
      <c r="AA758" s="9"/>
    </row>
    <row r="759" spans="1:28" outlineLevel="6" x14ac:dyDescent="0.15">
      <c r="B759" s="6"/>
      <c r="C759" s="6"/>
      <c r="D759" s="6"/>
      <c r="E759" s="6"/>
      <c r="F759" s="6"/>
      <c r="G759" s="6"/>
      <c r="H759" s="6"/>
      <c r="I759" s="6"/>
      <c r="J759" s="6"/>
      <c r="K759" s="6"/>
      <c r="L759" s="6"/>
      <c r="M759" s="6"/>
      <c r="N759" s="9"/>
      <c r="O759" s="9"/>
      <c r="P759" s="6"/>
      <c r="Q759" s="6"/>
      <c r="R759" s="6"/>
      <c r="S759" s="6"/>
      <c r="T759" s="6"/>
      <c r="U759" s="6"/>
      <c r="V759" s="6"/>
      <c r="W759" s="9"/>
      <c r="X759" s="9"/>
      <c r="Y759" s="9"/>
    </row>
    <row r="760" spans="1:28" ht="13.5" outlineLevel="5" x14ac:dyDescent="0.25">
      <c r="A760" s="189" t="s">
        <v>306</v>
      </c>
      <c r="B760" s="239">
        <v>6</v>
      </c>
      <c r="C760" s="240"/>
      <c r="D760" s="240"/>
      <c r="E760" s="240"/>
      <c r="F760" s="193"/>
      <c r="G760" s="193"/>
      <c r="H760" s="193"/>
      <c r="I760" s="241" t="s">
        <v>280</v>
      </c>
      <c r="J760" s="242"/>
      <c r="K760" s="243"/>
      <c r="L760" s="243"/>
      <c r="M760" s="243"/>
      <c r="N760" s="193"/>
      <c r="O760" s="191">
        <f>SUBTOTAL(9,O761:O810)</f>
        <v>0</v>
      </c>
      <c r="P760" s="242" t="s">
        <v>449</v>
      </c>
      <c r="Q760" s="242"/>
      <c r="R760" s="243"/>
      <c r="S760" s="192">
        <f>SUBTOTAL(9,S761:S810)</f>
        <v>5.174074000000001</v>
      </c>
      <c r="T760" s="243"/>
      <c r="U760" s="192">
        <f>SUBTOTAL(9,U761:U810)</f>
        <v>0</v>
      </c>
      <c r="V760" s="244"/>
      <c r="W760" s="191">
        <f>SUBTOTAL(9,W761:W810)</f>
        <v>0</v>
      </c>
      <c r="X760" s="191">
        <f>SUBTOTAL(9,X761:X810)</f>
        <v>0</v>
      </c>
      <c r="Y760" s="189"/>
      <c r="Z760" s="6"/>
      <c r="AA760" s="9"/>
      <c r="AB760" s="9"/>
    </row>
    <row r="761" spans="1:28" ht="28.5" outlineLevel="6" x14ac:dyDescent="0.15">
      <c r="B761" s="197"/>
      <c r="C761" s="198"/>
      <c r="D761" s="114" t="s">
        <v>1078</v>
      </c>
      <c r="E761" s="114"/>
      <c r="F761" s="115"/>
      <c r="G761" s="115" t="s">
        <v>1079</v>
      </c>
      <c r="H761" s="115"/>
      <c r="I761" s="116" t="s">
        <v>1080</v>
      </c>
      <c r="J761" s="117" t="s">
        <v>453</v>
      </c>
      <c r="K761" s="118">
        <v>242.12000000000006</v>
      </c>
      <c r="L761" s="118">
        <v>0</v>
      </c>
      <c r="M761" s="118">
        <v>242.12000000000006</v>
      </c>
      <c r="N761" s="295"/>
      <c r="O761" s="119">
        <f>M761*N761</f>
        <v>0</v>
      </c>
      <c r="P761" s="117" t="s">
        <v>454</v>
      </c>
      <c r="Q761" s="117" t="s">
        <v>1811</v>
      </c>
      <c r="R761" s="118">
        <v>6.0499999999999998E-3</v>
      </c>
      <c r="S761" s="118">
        <f>M761*R761</f>
        <v>1.4648260000000004</v>
      </c>
      <c r="T761" s="118"/>
      <c r="U761" s="118">
        <f>M761*T761</f>
        <v>0</v>
      </c>
      <c r="V761" s="119">
        <v>21</v>
      </c>
      <c r="W761" s="119">
        <f>O761*(V761/100)</f>
        <v>0</v>
      </c>
      <c r="X761" s="119">
        <f>O761+W761</f>
        <v>0</v>
      </c>
      <c r="Y761" s="120">
        <v>6</v>
      </c>
      <c r="Z761" s="9"/>
      <c r="AA761" s="9"/>
      <c r="AB761" s="9"/>
    </row>
    <row r="762" spans="1:28" ht="4.5" customHeight="1" outlineLevel="6" x14ac:dyDescent="0.15">
      <c r="B762" s="197"/>
      <c r="C762" s="199"/>
      <c r="D762" s="199"/>
      <c r="E762" s="199"/>
      <c r="F762" s="10"/>
      <c r="G762" s="10"/>
      <c r="H762" s="10"/>
      <c r="I762" s="203"/>
      <c r="J762" s="205"/>
      <c r="K762" s="159"/>
      <c r="L762" s="159"/>
      <c r="M762" s="159"/>
      <c r="N762" s="113"/>
      <c r="O762" s="153"/>
      <c r="P762" s="205"/>
      <c r="Q762" s="205"/>
      <c r="R762" s="159"/>
      <c r="S762" s="159"/>
      <c r="T762" s="159"/>
      <c r="U762" s="159"/>
      <c r="V762" s="153"/>
      <c r="W762" s="153"/>
      <c r="X762" s="153"/>
      <c r="Y762" s="10"/>
      <c r="Z762" s="9"/>
      <c r="AA762" s="9"/>
      <c r="AB762" s="9"/>
    </row>
    <row r="763" spans="1:28" ht="13.5" outlineLevel="7" x14ac:dyDescent="0.3">
      <c r="A763" s="245"/>
      <c r="B763" s="246"/>
      <c r="C763" s="246"/>
      <c r="D763" s="246"/>
      <c r="E763" s="246"/>
      <c r="F763" s="247"/>
      <c r="G763" s="252" t="s">
        <v>18</v>
      </c>
      <c r="H763" s="247"/>
      <c r="I763" s="248" t="s">
        <v>455</v>
      </c>
      <c r="J763" s="249"/>
      <c r="K763" s="250"/>
      <c r="L763" s="250"/>
      <c r="M763" s="251">
        <v>0</v>
      </c>
      <c r="N763" s="252"/>
      <c r="O763" s="253"/>
      <c r="P763" s="249"/>
      <c r="Q763" s="249"/>
      <c r="R763" s="251"/>
      <c r="S763" s="251"/>
      <c r="T763" s="251"/>
      <c r="U763" s="251"/>
      <c r="V763" s="253"/>
      <c r="W763" s="253"/>
      <c r="X763" s="253"/>
      <c r="Y763" s="252"/>
      <c r="Z763" s="6"/>
      <c r="AA763" s="9"/>
    </row>
    <row r="764" spans="1:28" ht="13.5" outlineLevel="7" x14ac:dyDescent="0.3">
      <c r="A764" s="245"/>
      <c r="B764" s="246"/>
      <c r="C764" s="246"/>
      <c r="D764" s="246"/>
      <c r="E764" s="246"/>
      <c r="F764" s="247"/>
      <c r="G764" s="252"/>
      <c r="H764" s="247"/>
      <c r="I764" s="248" t="s">
        <v>1019</v>
      </c>
      <c r="J764" s="249"/>
      <c r="K764" s="250"/>
      <c r="L764" s="250"/>
      <c r="M764" s="251">
        <v>12.17</v>
      </c>
      <c r="N764" s="252"/>
      <c r="O764" s="253"/>
      <c r="P764" s="249"/>
      <c r="Q764" s="249"/>
      <c r="R764" s="251"/>
      <c r="S764" s="251"/>
      <c r="T764" s="251"/>
      <c r="U764" s="251"/>
      <c r="V764" s="253"/>
      <c r="W764" s="253"/>
      <c r="X764" s="253"/>
      <c r="Y764" s="252"/>
      <c r="Z764" s="6"/>
      <c r="AA764" s="9"/>
    </row>
    <row r="765" spans="1:28" ht="13.5" outlineLevel="7" x14ac:dyDescent="0.3">
      <c r="A765" s="245"/>
      <c r="B765" s="246"/>
      <c r="C765" s="246"/>
      <c r="D765" s="246"/>
      <c r="E765" s="246"/>
      <c r="F765" s="247"/>
      <c r="G765" s="252"/>
      <c r="H765" s="247"/>
      <c r="I765" s="248" t="s">
        <v>1020</v>
      </c>
      <c r="J765" s="249"/>
      <c r="K765" s="250"/>
      <c r="L765" s="250"/>
      <c r="M765" s="251">
        <v>12.03</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52"/>
      <c r="H766" s="247"/>
      <c r="I766" s="248" t="s">
        <v>1021</v>
      </c>
      <c r="J766" s="249"/>
      <c r="K766" s="250"/>
      <c r="L766" s="250"/>
      <c r="M766" s="251">
        <v>2.36</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52"/>
      <c r="H767" s="247"/>
      <c r="I767" s="248" t="s">
        <v>1022</v>
      </c>
      <c r="J767" s="249"/>
      <c r="K767" s="250"/>
      <c r="L767" s="250"/>
      <c r="M767" s="251">
        <v>7.71</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52"/>
      <c r="H768" s="247"/>
      <c r="I768" s="248" t="s">
        <v>1023</v>
      </c>
      <c r="J768" s="249"/>
      <c r="K768" s="250"/>
      <c r="L768" s="250"/>
      <c r="M768" s="251">
        <v>3.03</v>
      </c>
      <c r="N768" s="252"/>
      <c r="O768" s="253"/>
      <c r="P768" s="249"/>
      <c r="Q768" s="249"/>
      <c r="R768" s="251"/>
      <c r="S768" s="251"/>
      <c r="T768" s="251"/>
      <c r="U768" s="251"/>
      <c r="V768" s="253"/>
      <c r="W768" s="253"/>
      <c r="X768" s="253"/>
      <c r="Y768" s="252"/>
      <c r="Z768" s="6"/>
      <c r="AA768" s="9"/>
    </row>
    <row r="769" spans="1:27" ht="13.5" outlineLevel="7" x14ac:dyDescent="0.3">
      <c r="A769" s="245"/>
      <c r="B769" s="246"/>
      <c r="C769" s="246"/>
      <c r="D769" s="246"/>
      <c r="E769" s="246"/>
      <c r="F769" s="247"/>
      <c r="G769" s="252"/>
      <c r="H769" s="247"/>
      <c r="I769" s="248" t="s">
        <v>1024</v>
      </c>
      <c r="J769" s="249"/>
      <c r="K769" s="250"/>
      <c r="L769" s="250"/>
      <c r="M769" s="251">
        <v>8.4499999999999993</v>
      </c>
      <c r="N769" s="252"/>
      <c r="O769" s="253"/>
      <c r="P769" s="249"/>
      <c r="Q769" s="249"/>
      <c r="R769" s="251"/>
      <c r="S769" s="251"/>
      <c r="T769" s="251"/>
      <c r="U769" s="251"/>
      <c r="V769" s="253"/>
      <c r="W769" s="253"/>
      <c r="X769" s="253"/>
      <c r="Y769" s="252"/>
      <c r="Z769" s="6"/>
      <c r="AA769" s="9"/>
    </row>
    <row r="770" spans="1:27" ht="13.5" outlineLevel="7" x14ac:dyDescent="0.3">
      <c r="A770" s="245"/>
      <c r="B770" s="246"/>
      <c r="C770" s="246"/>
      <c r="D770" s="246"/>
      <c r="E770" s="246"/>
      <c r="F770" s="247"/>
      <c r="G770" s="252"/>
      <c r="H770" s="247"/>
      <c r="I770" s="248" t="s">
        <v>1025</v>
      </c>
      <c r="J770" s="249"/>
      <c r="K770" s="250"/>
      <c r="L770" s="250"/>
      <c r="M770" s="251">
        <v>2.12</v>
      </c>
      <c r="N770" s="252"/>
      <c r="O770" s="253"/>
      <c r="P770" s="249"/>
      <c r="Q770" s="249"/>
      <c r="R770" s="251"/>
      <c r="S770" s="251"/>
      <c r="T770" s="251"/>
      <c r="U770" s="251"/>
      <c r="V770" s="253"/>
      <c r="W770" s="253"/>
      <c r="X770" s="253"/>
      <c r="Y770" s="252"/>
      <c r="Z770" s="6"/>
      <c r="AA770" s="9"/>
    </row>
    <row r="771" spans="1:27" ht="13.5" outlineLevel="7" x14ac:dyDescent="0.3">
      <c r="A771" s="245"/>
      <c r="B771" s="246"/>
      <c r="C771" s="246"/>
      <c r="D771" s="246"/>
      <c r="E771" s="246"/>
      <c r="F771" s="247"/>
      <c r="G771" s="252"/>
      <c r="H771" s="247"/>
      <c r="I771" s="248" t="s">
        <v>1026</v>
      </c>
      <c r="J771" s="249"/>
      <c r="K771" s="250"/>
      <c r="L771" s="250"/>
      <c r="M771" s="251">
        <v>0.85</v>
      </c>
      <c r="N771" s="252"/>
      <c r="O771" s="253"/>
      <c r="P771" s="249"/>
      <c r="Q771" s="249"/>
      <c r="R771" s="251"/>
      <c r="S771" s="251"/>
      <c r="T771" s="251"/>
      <c r="U771" s="251"/>
      <c r="V771" s="253"/>
      <c r="W771" s="253"/>
      <c r="X771" s="253"/>
      <c r="Y771" s="252"/>
      <c r="Z771" s="6"/>
      <c r="AA771" s="9"/>
    </row>
    <row r="772" spans="1:27" ht="13.5" outlineLevel="7" x14ac:dyDescent="0.3">
      <c r="A772" s="245"/>
      <c r="B772" s="246"/>
      <c r="C772" s="246"/>
      <c r="D772" s="246"/>
      <c r="E772" s="246"/>
      <c r="F772" s="247"/>
      <c r="G772" s="252"/>
      <c r="H772" s="247"/>
      <c r="I772" s="248" t="s">
        <v>1027</v>
      </c>
      <c r="J772" s="249"/>
      <c r="K772" s="250"/>
      <c r="L772" s="250"/>
      <c r="M772" s="251">
        <v>10.5</v>
      </c>
      <c r="N772" s="252"/>
      <c r="O772" s="253"/>
      <c r="P772" s="249"/>
      <c r="Q772" s="249"/>
      <c r="R772" s="251"/>
      <c r="S772" s="251"/>
      <c r="T772" s="251"/>
      <c r="U772" s="251"/>
      <c r="V772" s="253"/>
      <c r="W772" s="253"/>
      <c r="X772" s="253"/>
      <c r="Y772" s="252"/>
      <c r="Z772" s="6"/>
      <c r="AA772" s="9"/>
    </row>
    <row r="773" spans="1:27" ht="13.5" outlineLevel="7" x14ac:dyDescent="0.3">
      <c r="A773" s="245"/>
      <c r="B773" s="246"/>
      <c r="C773" s="246"/>
      <c r="D773" s="246"/>
      <c r="E773" s="246"/>
      <c r="F773" s="247"/>
      <c r="G773" s="252"/>
      <c r="H773" s="247"/>
      <c r="I773" s="248" t="s">
        <v>1028</v>
      </c>
      <c r="J773" s="249"/>
      <c r="K773" s="250"/>
      <c r="L773" s="250"/>
      <c r="M773" s="251">
        <v>9.93</v>
      </c>
      <c r="N773" s="252"/>
      <c r="O773" s="253"/>
      <c r="P773" s="249"/>
      <c r="Q773" s="249"/>
      <c r="R773" s="251"/>
      <c r="S773" s="251"/>
      <c r="T773" s="251"/>
      <c r="U773" s="251"/>
      <c r="V773" s="253"/>
      <c r="W773" s="253"/>
      <c r="X773" s="253"/>
      <c r="Y773" s="252"/>
      <c r="Z773" s="6"/>
      <c r="AA773" s="9"/>
    </row>
    <row r="774" spans="1:27" ht="13.5" outlineLevel="7" x14ac:dyDescent="0.3">
      <c r="A774" s="245"/>
      <c r="B774" s="246"/>
      <c r="C774" s="246"/>
      <c r="D774" s="246"/>
      <c r="E774" s="246"/>
      <c r="F774" s="247"/>
      <c r="G774" s="252"/>
      <c r="H774" s="247"/>
      <c r="I774" s="248" t="s">
        <v>1029</v>
      </c>
      <c r="J774" s="249"/>
      <c r="K774" s="250"/>
      <c r="L774" s="250"/>
      <c r="M774" s="251">
        <v>6.37</v>
      </c>
      <c r="N774" s="252"/>
      <c r="O774" s="253"/>
      <c r="P774" s="249"/>
      <c r="Q774" s="249"/>
      <c r="R774" s="251"/>
      <c r="S774" s="251"/>
      <c r="T774" s="251"/>
      <c r="U774" s="251"/>
      <c r="V774" s="253"/>
      <c r="W774" s="253"/>
      <c r="X774" s="253"/>
      <c r="Y774" s="252"/>
      <c r="Z774" s="6"/>
      <c r="AA774" s="9"/>
    </row>
    <row r="775" spans="1:27" ht="13.5" outlineLevel="7" x14ac:dyDescent="0.3">
      <c r="A775" s="245"/>
      <c r="B775" s="246"/>
      <c r="C775" s="246"/>
      <c r="D775" s="246"/>
      <c r="E775" s="246"/>
      <c r="F775" s="247"/>
      <c r="G775" s="252"/>
      <c r="H775" s="247"/>
      <c r="I775" s="248" t="s">
        <v>1030</v>
      </c>
      <c r="J775" s="249"/>
      <c r="K775" s="250"/>
      <c r="L775" s="250"/>
      <c r="M775" s="251">
        <v>5.21</v>
      </c>
      <c r="N775" s="252"/>
      <c r="O775" s="253"/>
      <c r="P775" s="249"/>
      <c r="Q775" s="249"/>
      <c r="R775" s="251"/>
      <c r="S775" s="251"/>
      <c r="T775" s="251"/>
      <c r="U775" s="251"/>
      <c r="V775" s="253"/>
      <c r="W775" s="253"/>
      <c r="X775" s="253"/>
      <c r="Y775" s="252"/>
      <c r="Z775" s="6"/>
      <c r="AA775" s="9"/>
    </row>
    <row r="776" spans="1:27" ht="13.5" outlineLevel="7" x14ac:dyDescent="0.3">
      <c r="A776" s="245"/>
      <c r="B776" s="246"/>
      <c r="C776" s="246"/>
      <c r="D776" s="246"/>
      <c r="E776" s="246"/>
      <c r="F776" s="247"/>
      <c r="G776" s="252"/>
      <c r="H776" s="247"/>
      <c r="I776" s="248" t="s">
        <v>1031</v>
      </c>
      <c r="J776" s="249"/>
      <c r="K776" s="250"/>
      <c r="L776" s="250"/>
      <c r="M776" s="251">
        <v>12.21</v>
      </c>
      <c r="N776" s="252"/>
      <c r="O776" s="253"/>
      <c r="P776" s="249"/>
      <c r="Q776" s="249"/>
      <c r="R776" s="251"/>
      <c r="S776" s="251"/>
      <c r="T776" s="251"/>
      <c r="U776" s="251"/>
      <c r="V776" s="253"/>
      <c r="W776" s="253"/>
      <c r="X776" s="253"/>
      <c r="Y776" s="252"/>
      <c r="Z776" s="6"/>
      <c r="AA776" s="9"/>
    </row>
    <row r="777" spans="1:27" ht="13.5" outlineLevel="7" x14ac:dyDescent="0.3">
      <c r="A777" s="245"/>
      <c r="B777" s="246"/>
      <c r="C777" s="246"/>
      <c r="D777" s="246"/>
      <c r="E777" s="246"/>
      <c r="F777" s="247"/>
      <c r="G777" s="252"/>
      <c r="H777" s="247"/>
      <c r="I777" s="248" t="s">
        <v>1032</v>
      </c>
      <c r="J777" s="249"/>
      <c r="K777" s="250"/>
      <c r="L777" s="250"/>
      <c r="M777" s="251">
        <v>3.23</v>
      </c>
      <c r="N777" s="252"/>
      <c r="O777" s="253"/>
      <c r="P777" s="249"/>
      <c r="Q777" s="249"/>
      <c r="R777" s="251"/>
      <c r="S777" s="251"/>
      <c r="T777" s="251"/>
      <c r="U777" s="251"/>
      <c r="V777" s="253"/>
      <c r="W777" s="253"/>
      <c r="X777" s="253"/>
      <c r="Y777" s="252"/>
      <c r="Z777" s="6"/>
      <c r="AA777" s="9"/>
    </row>
    <row r="778" spans="1:27" ht="13.5" outlineLevel="7" x14ac:dyDescent="0.3">
      <c r="A778" s="245"/>
      <c r="B778" s="246"/>
      <c r="C778" s="246"/>
      <c r="D778" s="246"/>
      <c r="E778" s="246"/>
      <c r="F778" s="247"/>
      <c r="G778" s="252"/>
      <c r="H778" s="247"/>
      <c r="I778" s="248" t="s">
        <v>1033</v>
      </c>
      <c r="J778" s="249"/>
      <c r="K778" s="250"/>
      <c r="L778" s="250"/>
      <c r="M778" s="251">
        <v>9.39</v>
      </c>
      <c r="N778" s="252"/>
      <c r="O778" s="253"/>
      <c r="P778" s="249"/>
      <c r="Q778" s="249"/>
      <c r="R778" s="251"/>
      <c r="S778" s="251"/>
      <c r="T778" s="251"/>
      <c r="U778" s="251"/>
      <c r="V778" s="253"/>
      <c r="W778" s="253"/>
      <c r="X778" s="253"/>
      <c r="Y778" s="252"/>
      <c r="Z778" s="6"/>
      <c r="AA778" s="9"/>
    </row>
    <row r="779" spans="1:27" ht="13.5" outlineLevel="7" x14ac:dyDescent="0.3">
      <c r="A779" s="245"/>
      <c r="B779" s="246"/>
      <c r="C779" s="246"/>
      <c r="D779" s="246"/>
      <c r="E779" s="246"/>
      <c r="F779" s="247"/>
      <c r="G779" s="252"/>
      <c r="H779" s="247"/>
      <c r="I779" s="248" t="s">
        <v>1034</v>
      </c>
      <c r="J779" s="249"/>
      <c r="K779" s="250"/>
      <c r="L779" s="250"/>
      <c r="M779" s="251">
        <v>8.01</v>
      </c>
      <c r="N779" s="252"/>
      <c r="O779" s="253"/>
      <c r="P779" s="249"/>
      <c r="Q779" s="249"/>
      <c r="R779" s="251"/>
      <c r="S779" s="251"/>
      <c r="T779" s="251"/>
      <c r="U779" s="251"/>
      <c r="V779" s="253"/>
      <c r="W779" s="253"/>
      <c r="X779" s="253"/>
      <c r="Y779" s="252"/>
      <c r="Z779" s="6"/>
      <c r="AA779" s="9"/>
    </row>
    <row r="780" spans="1:27" ht="13.5" outlineLevel="7" x14ac:dyDescent="0.3">
      <c r="A780" s="245"/>
      <c r="B780" s="246"/>
      <c r="C780" s="246"/>
      <c r="D780" s="246"/>
      <c r="E780" s="246"/>
      <c r="F780" s="247"/>
      <c r="G780" s="252"/>
      <c r="H780" s="247"/>
      <c r="I780" s="248" t="s">
        <v>1035</v>
      </c>
      <c r="J780" s="249"/>
      <c r="K780" s="250"/>
      <c r="L780" s="250"/>
      <c r="M780" s="251">
        <v>16.350000000000001</v>
      </c>
      <c r="N780" s="252"/>
      <c r="O780" s="253"/>
      <c r="P780" s="249"/>
      <c r="Q780" s="249"/>
      <c r="R780" s="251"/>
      <c r="S780" s="251"/>
      <c r="T780" s="251"/>
      <c r="U780" s="251"/>
      <c r="V780" s="253"/>
      <c r="W780" s="253"/>
      <c r="X780" s="253"/>
      <c r="Y780" s="252"/>
      <c r="Z780" s="6"/>
      <c r="AA780" s="9"/>
    </row>
    <row r="781" spans="1:27" ht="13.5" outlineLevel="7" x14ac:dyDescent="0.3">
      <c r="A781" s="245"/>
      <c r="B781" s="246"/>
      <c r="C781" s="246"/>
      <c r="D781" s="246"/>
      <c r="E781" s="246"/>
      <c r="F781" s="247"/>
      <c r="G781" s="252"/>
      <c r="H781" s="247"/>
      <c r="I781" s="248" t="s">
        <v>1036</v>
      </c>
      <c r="J781" s="249"/>
      <c r="K781" s="250"/>
      <c r="L781" s="250"/>
      <c r="M781" s="251">
        <v>1.82</v>
      </c>
      <c r="N781" s="252"/>
      <c r="O781" s="253"/>
      <c r="P781" s="249"/>
      <c r="Q781" s="249"/>
      <c r="R781" s="251"/>
      <c r="S781" s="251"/>
      <c r="T781" s="251"/>
      <c r="U781" s="251"/>
      <c r="V781" s="253"/>
      <c r="W781" s="253"/>
      <c r="X781" s="253"/>
      <c r="Y781" s="252"/>
      <c r="Z781" s="6"/>
      <c r="AA781" s="9"/>
    </row>
    <row r="782" spans="1:27" ht="13.5" outlineLevel="7" x14ac:dyDescent="0.3">
      <c r="A782" s="245"/>
      <c r="B782" s="246"/>
      <c r="C782" s="246"/>
      <c r="D782" s="246"/>
      <c r="E782" s="246"/>
      <c r="F782" s="247"/>
      <c r="G782" s="252"/>
      <c r="H782" s="247"/>
      <c r="I782" s="248" t="s">
        <v>1037</v>
      </c>
      <c r="J782" s="249"/>
      <c r="K782" s="250"/>
      <c r="L782" s="250"/>
      <c r="M782" s="251">
        <v>14.99</v>
      </c>
      <c r="N782" s="252"/>
      <c r="O782" s="253"/>
      <c r="P782" s="249"/>
      <c r="Q782" s="249"/>
      <c r="R782" s="251"/>
      <c r="S782" s="251"/>
      <c r="T782" s="251"/>
      <c r="U782" s="251"/>
      <c r="V782" s="253"/>
      <c r="W782" s="253"/>
      <c r="X782" s="253"/>
      <c r="Y782" s="252"/>
      <c r="Z782" s="6"/>
      <c r="AA782" s="9"/>
    </row>
    <row r="783" spans="1:27" ht="13.5" outlineLevel="7" x14ac:dyDescent="0.3">
      <c r="A783" s="245"/>
      <c r="B783" s="246"/>
      <c r="C783" s="246"/>
      <c r="D783" s="246"/>
      <c r="E783" s="246"/>
      <c r="F783" s="247"/>
      <c r="G783" s="252"/>
      <c r="H783" s="247"/>
      <c r="I783" s="248" t="s">
        <v>1038</v>
      </c>
      <c r="J783" s="249"/>
      <c r="K783" s="250"/>
      <c r="L783" s="250"/>
      <c r="M783" s="251">
        <v>11.2</v>
      </c>
      <c r="N783" s="252"/>
      <c r="O783" s="253"/>
      <c r="P783" s="249"/>
      <c r="Q783" s="249"/>
      <c r="R783" s="251"/>
      <c r="S783" s="251"/>
      <c r="T783" s="251"/>
      <c r="U783" s="251"/>
      <c r="V783" s="253"/>
      <c r="W783" s="253"/>
      <c r="X783" s="253"/>
      <c r="Y783" s="252"/>
      <c r="Z783" s="6"/>
      <c r="AA783" s="9"/>
    </row>
    <row r="784" spans="1:27" ht="13.5" outlineLevel="7" x14ac:dyDescent="0.3">
      <c r="A784" s="245"/>
      <c r="B784" s="246"/>
      <c r="C784" s="246"/>
      <c r="D784" s="246"/>
      <c r="E784" s="246"/>
      <c r="F784" s="247"/>
      <c r="G784" s="252"/>
      <c r="H784" s="247"/>
      <c r="I784" s="248" t="s">
        <v>1039</v>
      </c>
      <c r="J784" s="249"/>
      <c r="K784" s="250"/>
      <c r="L784" s="250"/>
      <c r="M784" s="251">
        <v>8.59</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52"/>
      <c r="H785" s="247"/>
      <c r="I785" s="248" t="s">
        <v>1040</v>
      </c>
      <c r="J785" s="249"/>
      <c r="K785" s="250"/>
      <c r="L785" s="250"/>
      <c r="M785" s="251">
        <v>6.36</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52"/>
      <c r="H786" s="247"/>
      <c r="I786" s="248" t="s">
        <v>1041</v>
      </c>
      <c r="J786" s="249"/>
      <c r="K786" s="250"/>
      <c r="L786" s="250"/>
      <c r="M786" s="251">
        <v>4.9800000000000004</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52"/>
      <c r="H787" s="247"/>
      <c r="I787" s="248" t="s">
        <v>1042</v>
      </c>
      <c r="J787" s="249"/>
      <c r="K787" s="250"/>
      <c r="L787" s="250"/>
      <c r="M787" s="251">
        <v>3.54</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52"/>
      <c r="H788" s="247"/>
      <c r="I788" s="248" t="s">
        <v>1043</v>
      </c>
      <c r="J788" s="249"/>
      <c r="K788" s="250"/>
      <c r="L788" s="250"/>
      <c r="M788" s="251">
        <v>10.58</v>
      </c>
      <c r="N788" s="252"/>
      <c r="O788" s="253"/>
      <c r="P788" s="249"/>
      <c r="Q788" s="249"/>
      <c r="R788" s="251"/>
      <c r="S788" s="251"/>
      <c r="T788" s="251"/>
      <c r="U788" s="251"/>
      <c r="V788" s="253"/>
      <c r="W788" s="253"/>
      <c r="X788" s="253"/>
      <c r="Y788" s="252"/>
      <c r="Z788" s="6"/>
      <c r="AA788" s="9"/>
    </row>
    <row r="789" spans="1:28" ht="13.5" outlineLevel="7" x14ac:dyDescent="0.3">
      <c r="A789" s="245"/>
      <c r="B789" s="246"/>
      <c r="C789" s="246"/>
      <c r="D789" s="246"/>
      <c r="E789" s="246"/>
      <c r="F789" s="247"/>
      <c r="G789" s="252"/>
      <c r="H789" s="247"/>
      <c r="I789" s="248" t="s">
        <v>1044</v>
      </c>
      <c r="J789" s="249"/>
      <c r="K789" s="250"/>
      <c r="L789" s="250"/>
      <c r="M789" s="251">
        <v>4.7300000000000004</v>
      </c>
      <c r="N789" s="252"/>
      <c r="O789" s="253"/>
      <c r="P789" s="249"/>
      <c r="Q789" s="249"/>
      <c r="R789" s="251"/>
      <c r="S789" s="251"/>
      <c r="T789" s="251"/>
      <c r="U789" s="251"/>
      <c r="V789" s="253"/>
      <c r="W789" s="253"/>
      <c r="X789" s="253"/>
      <c r="Y789" s="252"/>
      <c r="Z789" s="6"/>
      <c r="AA789" s="9"/>
    </row>
    <row r="790" spans="1:28" ht="13.5" outlineLevel="7" x14ac:dyDescent="0.3">
      <c r="A790" s="245"/>
      <c r="B790" s="246"/>
      <c r="C790" s="246"/>
      <c r="D790" s="246"/>
      <c r="E790" s="246"/>
      <c r="F790" s="247"/>
      <c r="G790" s="252"/>
      <c r="H790" s="247"/>
      <c r="I790" s="248" t="s">
        <v>1045</v>
      </c>
      <c r="J790" s="249"/>
      <c r="K790" s="250"/>
      <c r="L790" s="250"/>
      <c r="M790" s="251">
        <v>5.27</v>
      </c>
      <c r="N790" s="252"/>
      <c r="O790" s="253"/>
      <c r="P790" s="249"/>
      <c r="Q790" s="249"/>
      <c r="R790" s="251"/>
      <c r="S790" s="251"/>
      <c r="T790" s="251"/>
      <c r="U790" s="251"/>
      <c r="V790" s="253"/>
      <c r="W790" s="253"/>
      <c r="X790" s="253"/>
      <c r="Y790" s="252"/>
      <c r="Z790" s="6"/>
      <c r="AA790" s="9"/>
    </row>
    <row r="791" spans="1:28" ht="13.5" outlineLevel="7" x14ac:dyDescent="0.3">
      <c r="A791" s="245"/>
      <c r="B791" s="246"/>
      <c r="C791" s="246"/>
      <c r="D791" s="246"/>
      <c r="E791" s="246"/>
      <c r="F791" s="247"/>
      <c r="G791" s="252"/>
      <c r="H791" s="247"/>
      <c r="I791" s="248" t="s">
        <v>1046</v>
      </c>
      <c r="J791" s="249"/>
      <c r="K791" s="250"/>
      <c r="L791" s="250"/>
      <c r="M791" s="251">
        <v>9.99</v>
      </c>
      <c r="N791" s="252"/>
      <c r="O791" s="253"/>
      <c r="P791" s="249"/>
      <c r="Q791" s="249"/>
      <c r="R791" s="251"/>
      <c r="S791" s="251"/>
      <c r="T791" s="251"/>
      <c r="U791" s="251"/>
      <c r="V791" s="253"/>
      <c r="W791" s="253"/>
      <c r="X791" s="253"/>
      <c r="Y791" s="252"/>
      <c r="Z791" s="6"/>
      <c r="AA791" s="9"/>
    </row>
    <row r="792" spans="1:28" ht="13.5" outlineLevel="7" x14ac:dyDescent="0.3">
      <c r="A792" s="245"/>
      <c r="B792" s="246"/>
      <c r="C792" s="246"/>
      <c r="D792" s="246"/>
      <c r="E792" s="246"/>
      <c r="F792" s="247"/>
      <c r="G792" s="252"/>
      <c r="H792" s="247"/>
      <c r="I792" s="248" t="s">
        <v>1047</v>
      </c>
      <c r="J792" s="249"/>
      <c r="K792" s="250"/>
      <c r="L792" s="250"/>
      <c r="M792" s="251">
        <v>5.3</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52"/>
      <c r="H793" s="247"/>
      <c r="I793" s="248" t="s">
        <v>1048</v>
      </c>
      <c r="J793" s="249"/>
      <c r="K793" s="250"/>
      <c r="L793" s="250"/>
      <c r="M793" s="251">
        <v>4.6500000000000004</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52"/>
      <c r="H794" s="247"/>
      <c r="I794" s="248" t="s">
        <v>1049</v>
      </c>
      <c r="J794" s="249"/>
      <c r="K794" s="250"/>
      <c r="L794" s="250"/>
      <c r="M794" s="251">
        <v>8.1199999999999992</v>
      </c>
      <c r="N794" s="252"/>
      <c r="O794" s="253"/>
      <c r="P794" s="249"/>
      <c r="Q794" s="249"/>
      <c r="R794" s="251"/>
      <c r="S794" s="251"/>
      <c r="T794" s="251"/>
      <c r="U794" s="251"/>
      <c r="V794" s="253"/>
      <c r="W794" s="253"/>
      <c r="X794" s="253"/>
      <c r="Y794" s="252"/>
      <c r="Z794" s="6"/>
      <c r="AA794" s="9"/>
    </row>
    <row r="795" spans="1:28" ht="13.5" outlineLevel="7" x14ac:dyDescent="0.3">
      <c r="A795" s="245"/>
      <c r="B795" s="246"/>
      <c r="C795" s="246"/>
      <c r="D795" s="246"/>
      <c r="E795" s="246"/>
      <c r="F795" s="247"/>
      <c r="G795" s="252"/>
      <c r="H795" s="247"/>
      <c r="I795" s="248" t="s">
        <v>1050</v>
      </c>
      <c r="J795" s="249"/>
      <c r="K795" s="250"/>
      <c r="L795" s="250"/>
      <c r="M795" s="251">
        <v>3</v>
      </c>
      <c r="N795" s="252"/>
      <c r="O795" s="253"/>
      <c r="P795" s="249"/>
      <c r="Q795" s="249"/>
      <c r="R795" s="251"/>
      <c r="S795" s="251"/>
      <c r="T795" s="251"/>
      <c r="U795" s="251"/>
      <c r="V795" s="253"/>
      <c r="W795" s="253"/>
      <c r="X795" s="253"/>
      <c r="Y795" s="252"/>
      <c r="Z795" s="6"/>
      <c r="AA795" s="9"/>
    </row>
    <row r="796" spans="1:28" ht="13.5" outlineLevel="7" x14ac:dyDescent="0.3">
      <c r="A796" s="245"/>
      <c r="B796" s="246"/>
      <c r="C796" s="246"/>
      <c r="D796" s="246"/>
      <c r="E796" s="246"/>
      <c r="F796" s="247"/>
      <c r="G796" s="252"/>
      <c r="H796" s="247"/>
      <c r="I796" s="248" t="s">
        <v>1051</v>
      </c>
      <c r="J796" s="249"/>
      <c r="K796" s="250"/>
      <c r="L796" s="250"/>
      <c r="M796" s="251">
        <v>3</v>
      </c>
      <c r="N796" s="252"/>
      <c r="O796" s="253"/>
      <c r="P796" s="249"/>
      <c r="Q796" s="249"/>
      <c r="R796" s="251"/>
      <c r="S796" s="251"/>
      <c r="T796" s="251"/>
      <c r="U796" s="251"/>
      <c r="V796" s="253"/>
      <c r="W796" s="253"/>
      <c r="X796" s="253"/>
      <c r="Y796" s="252"/>
      <c r="Z796" s="6"/>
      <c r="AA796" s="9"/>
    </row>
    <row r="797" spans="1:28" ht="13.5" outlineLevel="7" x14ac:dyDescent="0.3">
      <c r="A797" s="245"/>
      <c r="B797" s="246"/>
      <c r="C797" s="246"/>
      <c r="D797" s="246"/>
      <c r="E797" s="246"/>
      <c r="F797" s="247"/>
      <c r="G797" s="252"/>
      <c r="H797" s="247"/>
      <c r="I797" s="248" t="s">
        <v>1052</v>
      </c>
      <c r="J797" s="249"/>
      <c r="K797" s="250"/>
      <c r="L797" s="250"/>
      <c r="M797" s="251">
        <v>3</v>
      </c>
      <c r="N797" s="252"/>
      <c r="O797" s="253"/>
      <c r="P797" s="249"/>
      <c r="Q797" s="249"/>
      <c r="R797" s="251"/>
      <c r="S797" s="251"/>
      <c r="T797" s="251"/>
      <c r="U797" s="251"/>
      <c r="V797" s="253"/>
      <c r="W797" s="253"/>
      <c r="X797" s="253"/>
      <c r="Y797" s="252"/>
      <c r="Z797" s="6"/>
      <c r="AA797" s="9"/>
    </row>
    <row r="798" spans="1:28" ht="13.5" outlineLevel="7" x14ac:dyDescent="0.3">
      <c r="A798" s="245"/>
      <c r="B798" s="246"/>
      <c r="C798" s="246"/>
      <c r="D798" s="246"/>
      <c r="E798" s="246"/>
      <c r="F798" s="247"/>
      <c r="G798" s="252"/>
      <c r="H798" s="247"/>
      <c r="I798" s="248" t="s">
        <v>1053</v>
      </c>
      <c r="J798" s="249"/>
      <c r="K798" s="250"/>
      <c r="L798" s="250"/>
      <c r="M798" s="251">
        <v>3.08</v>
      </c>
      <c r="N798" s="252"/>
      <c r="O798" s="253"/>
      <c r="P798" s="249"/>
      <c r="Q798" s="249"/>
      <c r="R798" s="251"/>
      <c r="S798" s="251"/>
      <c r="T798" s="251"/>
      <c r="U798" s="251"/>
      <c r="V798" s="253"/>
      <c r="W798" s="253"/>
      <c r="X798" s="253"/>
      <c r="Y798" s="252"/>
      <c r="Z798" s="6"/>
      <c r="AA798" s="9"/>
    </row>
    <row r="799" spans="1:28" ht="7.5" customHeight="1" outlineLevel="7" x14ac:dyDescent="0.15">
      <c r="A799" s="9"/>
      <c r="B799" s="197"/>
      <c r="C799" s="196"/>
      <c r="D799" s="196"/>
      <c r="E799" s="196"/>
      <c r="F799" s="12"/>
      <c r="G799" s="12"/>
      <c r="H799" s="12"/>
      <c r="I799" s="204"/>
      <c r="J799" s="205"/>
      <c r="K799" s="206"/>
      <c r="L799" s="206"/>
      <c r="M799" s="207"/>
      <c r="N799" s="10"/>
      <c r="O799" s="153"/>
      <c r="P799" s="205"/>
      <c r="Q799" s="205"/>
      <c r="R799" s="159"/>
      <c r="S799" s="159"/>
      <c r="T799" s="159"/>
      <c r="U799" s="159"/>
      <c r="V799" s="153"/>
      <c r="W799" s="153"/>
      <c r="X799" s="153"/>
      <c r="Y799" s="10"/>
      <c r="Z799" s="6"/>
      <c r="AA799" s="9"/>
    </row>
    <row r="800" spans="1:28" ht="14.25" outlineLevel="6" x14ac:dyDescent="0.15">
      <c r="B800" s="197"/>
      <c r="C800" s="198"/>
      <c r="D800" s="114" t="s">
        <v>1081</v>
      </c>
      <c r="E800" s="114"/>
      <c r="F800" s="115"/>
      <c r="G800" s="115" t="s">
        <v>1082</v>
      </c>
      <c r="H800" s="115"/>
      <c r="I800" s="116" t="s">
        <v>1083</v>
      </c>
      <c r="J800" s="117" t="s">
        <v>453</v>
      </c>
      <c r="K800" s="118">
        <v>242.12</v>
      </c>
      <c r="L800" s="118">
        <v>0</v>
      </c>
      <c r="M800" s="118">
        <v>242.12</v>
      </c>
      <c r="N800" s="295"/>
      <c r="O800" s="119">
        <f>M800*N800</f>
        <v>0</v>
      </c>
      <c r="P800" s="117" t="s">
        <v>912</v>
      </c>
      <c r="Q800" s="117" t="s">
        <v>1811</v>
      </c>
      <c r="R800" s="118">
        <v>1.29E-2</v>
      </c>
      <c r="S800" s="118">
        <f>M800*R800</f>
        <v>3.123348</v>
      </c>
      <c r="T800" s="118"/>
      <c r="U800" s="118">
        <f>M800*T800</f>
        <v>0</v>
      </c>
      <c r="V800" s="119">
        <v>21</v>
      </c>
      <c r="W800" s="119">
        <f>O800*(V800/100)</f>
        <v>0</v>
      </c>
      <c r="X800" s="119">
        <f>O800+W800</f>
        <v>0</v>
      </c>
      <c r="Y800" s="120">
        <v>6</v>
      </c>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t="s">
        <v>1084</v>
      </c>
      <c r="E802" s="114"/>
      <c r="F802" s="115"/>
      <c r="G802" s="115" t="s">
        <v>1085</v>
      </c>
      <c r="H802" s="115"/>
      <c r="I802" s="116" t="s">
        <v>1086</v>
      </c>
      <c r="J802" s="117" t="s">
        <v>453</v>
      </c>
      <c r="K802" s="118">
        <v>23.625</v>
      </c>
      <c r="L802" s="118">
        <v>0</v>
      </c>
      <c r="M802" s="118">
        <v>23.625</v>
      </c>
      <c r="N802" s="295"/>
      <c r="O802" s="119">
        <f>M802*N802</f>
        <v>0</v>
      </c>
      <c r="P802" s="117" t="s">
        <v>454</v>
      </c>
      <c r="Q802" s="117" t="s">
        <v>1814</v>
      </c>
      <c r="R802" s="118">
        <v>2.8E-3</v>
      </c>
      <c r="S802" s="118">
        <f>M802*R802</f>
        <v>6.615E-2</v>
      </c>
      <c r="T802" s="118"/>
      <c r="U802" s="118">
        <f>M802*T802</f>
        <v>0</v>
      </c>
      <c r="V802" s="119">
        <v>21</v>
      </c>
      <c r="W802" s="119">
        <f>O802*(V802/100)</f>
        <v>0</v>
      </c>
      <c r="X802" s="119">
        <f>O802+W802</f>
        <v>0</v>
      </c>
      <c r="Y802" s="120"/>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ht="14.25" outlineLevel="6" x14ac:dyDescent="0.15">
      <c r="B804" s="197"/>
      <c r="C804" s="198"/>
      <c r="D804" s="114" t="s">
        <v>1087</v>
      </c>
      <c r="E804" s="114"/>
      <c r="F804" s="115"/>
      <c r="G804" s="115" t="s">
        <v>1088</v>
      </c>
      <c r="H804" s="115"/>
      <c r="I804" s="116" t="s">
        <v>1089</v>
      </c>
      <c r="J804" s="117" t="s">
        <v>453</v>
      </c>
      <c r="K804" s="118">
        <v>23.625</v>
      </c>
      <c r="L804" s="118">
        <v>0</v>
      </c>
      <c r="M804" s="118">
        <v>23.625</v>
      </c>
      <c r="N804" s="295"/>
      <c r="O804" s="119">
        <f>M804*N804</f>
        <v>0</v>
      </c>
      <c r="P804" s="117" t="s">
        <v>912</v>
      </c>
      <c r="Q804" s="117" t="s">
        <v>1814</v>
      </c>
      <c r="R804" s="118">
        <v>2.1999999999999999E-2</v>
      </c>
      <c r="S804" s="118">
        <f>M804*R804</f>
        <v>0.51974999999999993</v>
      </c>
      <c r="T804" s="118"/>
      <c r="U804" s="118">
        <f>M804*T804</f>
        <v>0</v>
      </c>
      <c r="V804" s="119">
        <v>21</v>
      </c>
      <c r="W804" s="119">
        <f>O804*(V804/100)</f>
        <v>0</v>
      </c>
      <c r="X804" s="119">
        <f>O804+W804</f>
        <v>0</v>
      </c>
      <c r="Y804" s="120"/>
      <c r="Z804" s="9"/>
      <c r="AA804" s="9"/>
      <c r="AB804" s="9"/>
    </row>
    <row r="805" spans="1:28" ht="4.5" customHeight="1" outlineLevel="6" x14ac:dyDescent="0.15">
      <c r="B805" s="197"/>
      <c r="C805" s="199"/>
      <c r="D805" s="199"/>
      <c r="E805" s="199"/>
      <c r="F805" s="10"/>
      <c r="G805" s="10"/>
      <c r="H805" s="10"/>
      <c r="I805" s="203"/>
      <c r="J805" s="205"/>
      <c r="K805" s="159"/>
      <c r="L805" s="159"/>
      <c r="M805" s="159"/>
      <c r="N805" s="113"/>
      <c r="O805" s="153"/>
      <c r="P805" s="205"/>
      <c r="Q805" s="205"/>
      <c r="R805" s="159"/>
      <c r="S805" s="159"/>
      <c r="T805" s="159"/>
      <c r="U805" s="159"/>
      <c r="V805" s="153"/>
      <c r="W805" s="153"/>
      <c r="X805" s="153"/>
      <c r="Y805" s="10"/>
      <c r="Z805" s="9"/>
      <c r="AA805" s="9"/>
      <c r="AB805" s="9"/>
    </row>
    <row r="806" spans="1:28" ht="13.5" outlineLevel="7" x14ac:dyDescent="0.3">
      <c r="A806" s="245"/>
      <c r="B806" s="246"/>
      <c r="C806" s="246"/>
      <c r="D806" s="246"/>
      <c r="E806" s="246"/>
      <c r="F806" s="247"/>
      <c r="G806" s="252" t="s">
        <v>18</v>
      </c>
      <c r="H806" s="247"/>
      <c r="I806" s="248" t="s">
        <v>1090</v>
      </c>
      <c r="J806" s="249"/>
      <c r="K806" s="250"/>
      <c r="L806" s="250"/>
      <c r="M806" s="251">
        <v>8.3475000000000001</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52"/>
      <c r="H807" s="247"/>
      <c r="I807" s="248" t="s">
        <v>1091</v>
      </c>
      <c r="J807" s="249"/>
      <c r="K807" s="250"/>
      <c r="L807" s="250"/>
      <c r="M807" s="251">
        <v>8.3475000000000001</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52"/>
      <c r="H808" s="247"/>
      <c r="I808" s="248" t="s">
        <v>1092</v>
      </c>
      <c r="J808" s="249"/>
      <c r="K808" s="250"/>
      <c r="L808" s="250"/>
      <c r="M808" s="251">
        <v>6.93</v>
      </c>
      <c r="N808" s="252"/>
      <c r="O808" s="253"/>
      <c r="P808" s="249"/>
      <c r="Q808" s="249"/>
      <c r="R808" s="251"/>
      <c r="S808" s="251"/>
      <c r="T808" s="251"/>
      <c r="U808" s="251"/>
      <c r="V808" s="253"/>
      <c r="W808" s="253"/>
      <c r="X808" s="253"/>
      <c r="Y808" s="252"/>
      <c r="Z808" s="6"/>
      <c r="AA808" s="9"/>
    </row>
    <row r="809" spans="1:28" ht="7.5" customHeight="1" outlineLevel="7" x14ac:dyDescent="0.15">
      <c r="A809" s="9"/>
      <c r="B809" s="197"/>
      <c r="C809" s="196"/>
      <c r="D809" s="196"/>
      <c r="E809" s="196"/>
      <c r="F809" s="12"/>
      <c r="G809" s="12"/>
      <c r="H809" s="12"/>
      <c r="I809" s="204"/>
      <c r="J809" s="205"/>
      <c r="K809" s="206"/>
      <c r="L809" s="206"/>
      <c r="M809" s="207"/>
      <c r="N809" s="10"/>
      <c r="O809" s="153"/>
      <c r="P809" s="205"/>
      <c r="Q809" s="205"/>
      <c r="R809" s="159"/>
      <c r="S809" s="159"/>
      <c r="T809" s="159"/>
      <c r="U809" s="159"/>
      <c r="V809" s="153"/>
      <c r="W809" s="153"/>
      <c r="X809" s="153"/>
      <c r="Y809" s="10"/>
      <c r="Z809" s="6"/>
      <c r="AA809" s="9"/>
    </row>
    <row r="810" spans="1:28" outlineLevel="6" x14ac:dyDescent="0.15">
      <c r="B810" s="6"/>
      <c r="C810" s="6"/>
      <c r="D810" s="6"/>
      <c r="E810" s="6"/>
      <c r="F810" s="6"/>
      <c r="G810" s="6"/>
      <c r="H810" s="6"/>
      <c r="I810" s="6"/>
      <c r="J810" s="6"/>
      <c r="K810" s="6"/>
      <c r="L810" s="6"/>
      <c r="M810" s="6"/>
      <c r="N810" s="9"/>
      <c r="O810" s="9"/>
      <c r="P810" s="6"/>
      <c r="Q810" s="6"/>
      <c r="R810" s="6"/>
      <c r="S810" s="6"/>
      <c r="T810" s="6"/>
      <c r="U810" s="6"/>
      <c r="V810" s="6"/>
      <c r="W810" s="9"/>
      <c r="X810" s="9"/>
      <c r="Y810" s="9"/>
    </row>
    <row r="811" spans="1:28" ht="13.5" outlineLevel="4" x14ac:dyDescent="0.25">
      <c r="A811" s="184" t="s">
        <v>307</v>
      </c>
      <c r="B811" s="233">
        <v>5</v>
      </c>
      <c r="C811" s="234"/>
      <c r="D811" s="234"/>
      <c r="E811" s="234"/>
      <c r="F811" s="188"/>
      <c r="G811" s="188"/>
      <c r="H811" s="188"/>
      <c r="I811" s="235" t="s">
        <v>308</v>
      </c>
      <c r="J811" s="236"/>
      <c r="K811" s="237"/>
      <c r="L811" s="237"/>
      <c r="M811" s="237"/>
      <c r="N811" s="188"/>
      <c r="O811" s="186">
        <f>SUBTOTAL(9,O812:O1023)</f>
        <v>0</v>
      </c>
      <c r="P811" s="236" t="s">
        <v>448</v>
      </c>
      <c r="Q811" s="236"/>
      <c r="R811" s="237"/>
      <c r="S811" s="187">
        <f>SUBTOTAL(9,S812:S1023)</f>
        <v>0.7273921000000001</v>
      </c>
      <c r="T811" s="237"/>
      <c r="U811" s="187">
        <f>SUBTOTAL(9,U812:U1023)</f>
        <v>0</v>
      </c>
      <c r="V811" s="238"/>
      <c r="W811" s="186">
        <f>SUBTOTAL(9,W812:W1023)</f>
        <v>0</v>
      </c>
      <c r="X811" s="186">
        <f>SUBTOTAL(9,X812:X1023)</f>
        <v>0</v>
      </c>
      <c r="Y811" s="184"/>
      <c r="Z811" s="6"/>
      <c r="AA811" s="9"/>
      <c r="AB811" s="9"/>
    </row>
    <row r="812" spans="1:28" ht="13.5" outlineLevel="5" x14ac:dyDescent="0.25">
      <c r="A812" s="189" t="s">
        <v>309</v>
      </c>
      <c r="B812" s="239">
        <v>6</v>
      </c>
      <c r="C812" s="240"/>
      <c r="D812" s="240"/>
      <c r="E812" s="240"/>
      <c r="F812" s="193"/>
      <c r="G812" s="193"/>
      <c r="H812" s="193"/>
      <c r="I812" s="241" t="s">
        <v>310</v>
      </c>
      <c r="J812" s="242"/>
      <c r="K812" s="243"/>
      <c r="L812" s="243"/>
      <c r="M812" s="243"/>
      <c r="N812" s="193"/>
      <c r="O812" s="191">
        <f>SUBTOTAL(9,O813:O914)</f>
        <v>0</v>
      </c>
      <c r="P812" s="242" t="s">
        <v>449</v>
      </c>
      <c r="Q812" s="242"/>
      <c r="R812" s="243"/>
      <c r="S812" s="192">
        <f>SUBTOTAL(9,S813:S914)</f>
        <v>0.31481399999999998</v>
      </c>
      <c r="T812" s="243"/>
      <c r="U812" s="192">
        <f>SUBTOTAL(9,U813:U914)</f>
        <v>0</v>
      </c>
      <c r="V812" s="244"/>
      <c r="W812" s="191">
        <f>SUBTOTAL(9,W813:W914)</f>
        <v>0</v>
      </c>
      <c r="X812" s="191">
        <f>SUBTOTAL(9,X813:X914)</f>
        <v>0</v>
      </c>
      <c r="Y812" s="189"/>
      <c r="Z812" s="6"/>
      <c r="AA812" s="9"/>
      <c r="AB812" s="9"/>
    </row>
    <row r="813" spans="1:28" ht="28.5" outlineLevel="6" x14ac:dyDescent="0.15">
      <c r="B813" s="197"/>
      <c r="C813" s="198"/>
      <c r="D813" s="114" t="s">
        <v>1093</v>
      </c>
      <c r="E813" s="114"/>
      <c r="F813" s="115"/>
      <c r="G813" s="115" t="s">
        <v>1094</v>
      </c>
      <c r="H813" s="115"/>
      <c r="I813" s="116" t="s">
        <v>1095</v>
      </c>
      <c r="J813" s="117" t="s">
        <v>453</v>
      </c>
      <c r="K813" s="118">
        <v>1574.0699999999997</v>
      </c>
      <c r="L813" s="118">
        <v>0</v>
      </c>
      <c r="M813" s="118">
        <v>1574.0699999999997</v>
      </c>
      <c r="N813" s="295"/>
      <c r="O813" s="119">
        <f>M813*N813</f>
        <v>0</v>
      </c>
      <c r="P813" s="117" t="s">
        <v>454</v>
      </c>
      <c r="Q813" s="117" t="s">
        <v>1811</v>
      </c>
      <c r="R813" s="118">
        <v>2.0000000000000001E-4</v>
      </c>
      <c r="S813" s="118">
        <f>M813*R813</f>
        <v>0.31481399999999998</v>
      </c>
      <c r="T813" s="118"/>
      <c r="U813" s="118">
        <f>M813*T813</f>
        <v>0</v>
      </c>
      <c r="V813" s="119">
        <v>21</v>
      </c>
      <c r="W813" s="119">
        <f>O813*(V813/100)</f>
        <v>0</v>
      </c>
      <c r="X813" s="119">
        <f>O813+W813</f>
        <v>0</v>
      </c>
      <c r="Y813" s="120">
        <v>6</v>
      </c>
      <c r="Z813" s="9"/>
      <c r="AA813" s="9"/>
      <c r="AB813" s="9"/>
    </row>
    <row r="814" spans="1:28" ht="4.5" customHeight="1" outlineLevel="6" x14ac:dyDescent="0.15">
      <c r="B814" s="197"/>
      <c r="C814" s="199"/>
      <c r="D814" s="199"/>
      <c r="E814" s="199"/>
      <c r="F814" s="10"/>
      <c r="G814" s="10"/>
      <c r="H814" s="10"/>
      <c r="I814" s="203"/>
      <c r="J814" s="205"/>
      <c r="K814" s="159"/>
      <c r="L814" s="159"/>
      <c r="M814" s="159"/>
      <c r="N814" s="113"/>
      <c r="O814" s="153"/>
      <c r="P814" s="205"/>
      <c r="Q814" s="205"/>
      <c r="R814" s="159"/>
      <c r="S814" s="159"/>
      <c r="T814" s="159"/>
      <c r="U814" s="159"/>
      <c r="V814" s="153"/>
      <c r="W814" s="153"/>
      <c r="X814" s="153"/>
      <c r="Y814" s="10"/>
      <c r="Z814" s="9"/>
      <c r="AA814" s="9"/>
      <c r="AB814" s="9"/>
    </row>
    <row r="815" spans="1:28" ht="13.5" outlineLevel="7" x14ac:dyDescent="0.3">
      <c r="A815" s="245"/>
      <c r="B815" s="246"/>
      <c r="C815" s="246"/>
      <c r="D815" s="246"/>
      <c r="E815" s="246"/>
      <c r="F815" s="247"/>
      <c r="G815" s="252" t="s">
        <v>18</v>
      </c>
      <c r="H815" s="247"/>
      <c r="I815" s="248" t="s">
        <v>455</v>
      </c>
      <c r="J815" s="249"/>
      <c r="K815" s="250"/>
      <c r="L815" s="250"/>
      <c r="M815" s="251">
        <v>0</v>
      </c>
      <c r="N815" s="252"/>
      <c r="O815" s="253"/>
      <c r="P815" s="249"/>
      <c r="Q815" s="249"/>
      <c r="R815" s="251"/>
      <c r="S815" s="251"/>
      <c r="T815" s="251"/>
      <c r="U815" s="251"/>
      <c r="V815" s="253"/>
      <c r="W815" s="253"/>
      <c r="X815" s="253"/>
      <c r="Y815" s="252"/>
      <c r="Z815" s="6"/>
      <c r="AA815" s="9"/>
    </row>
    <row r="816" spans="1:28" ht="13.5" outlineLevel="7" x14ac:dyDescent="0.3">
      <c r="A816" s="245"/>
      <c r="B816" s="246"/>
      <c r="C816" s="246"/>
      <c r="D816" s="246"/>
      <c r="E816" s="246"/>
      <c r="F816" s="247"/>
      <c r="G816" s="252"/>
      <c r="H816" s="247"/>
      <c r="I816" s="248" t="s">
        <v>1096</v>
      </c>
      <c r="J816" s="249"/>
      <c r="K816" s="250"/>
      <c r="L816" s="250"/>
      <c r="M816" s="251">
        <v>28.31</v>
      </c>
      <c r="N816" s="252"/>
      <c r="O816" s="253"/>
      <c r="P816" s="249"/>
      <c r="Q816" s="249"/>
      <c r="R816" s="251"/>
      <c r="S816" s="251"/>
      <c r="T816" s="251"/>
      <c r="U816" s="251"/>
      <c r="V816" s="253"/>
      <c r="W816" s="253"/>
      <c r="X816" s="253"/>
      <c r="Y816" s="252"/>
      <c r="Z816" s="6"/>
      <c r="AA816" s="9"/>
    </row>
    <row r="817" spans="1:27" ht="13.5" outlineLevel="7" x14ac:dyDescent="0.3">
      <c r="A817" s="245"/>
      <c r="B817" s="246"/>
      <c r="C817" s="246"/>
      <c r="D817" s="246"/>
      <c r="E817" s="246"/>
      <c r="F817" s="247"/>
      <c r="G817" s="252"/>
      <c r="H817" s="247"/>
      <c r="I817" s="248" t="s">
        <v>1097</v>
      </c>
      <c r="J817" s="249"/>
      <c r="K817" s="250"/>
      <c r="L817" s="250"/>
      <c r="M817" s="251">
        <v>13.45</v>
      </c>
      <c r="N817" s="252"/>
      <c r="O817" s="253"/>
      <c r="P817" s="249"/>
      <c r="Q817" s="249"/>
      <c r="R817" s="251"/>
      <c r="S817" s="251"/>
      <c r="T817" s="251"/>
      <c r="U817" s="251"/>
      <c r="V817" s="253"/>
      <c r="W817" s="253"/>
      <c r="X817" s="253"/>
      <c r="Y817" s="252"/>
      <c r="Z817" s="6"/>
      <c r="AA817" s="9"/>
    </row>
    <row r="818" spans="1:27" ht="13.5" outlineLevel="7" x14ac:dyDescent="0.3">
      <c r="A818" s="245"/>
      <c r="B818" s="246"/>
      <c r="C818" s="246"/>
      <c r="D818" s="246"/>
      <c r="E818" s="246"/>
      <c r="F818" s="247"/>
      <c r="G818" s="252"/>
      <c r="H818" s="247"/>
      <c r="I818" s="248" t="s">
        <v>1098</v>
      </c>
      <c r="J818" s="249"/>
      <c r="K818" s="250"/>
      <c r="L818" s="250"/>
      <c r="M818" s="251">
        <v>26.35</v>
      </c>
      <c r="N818" s="252"/>
      <c r="O818" s="253"/>
      <c r="P818" s="249"/>
      <c r="Q818" s="249"/>
      <c r="R818" s="251"/>
      <c r="S818" s="251"/>
      <c r="T818" s="251"/>
      <c r="U818" s="251"/>
      <c r="V818" s="253"/>
      <c r="W818" s="253"/>
      <c r="X818" s="253"/>
      <c r="Y818" s="252"/>
      <c r="Z818" s="6"/>
      <c r="AA818" s="9"/>
    </row>
    <row r="819" spans="1:27" ht="13.5" outlineLevel="7" x14ac:dyDescent="0.3">
      <c r="A819" s="245"/>
      <c r="B819" s="246"/>
      <c r="C819" s="246"/>
      <c r="D819" s="246"/>
      <c r="E819" s="246"/>
      <c r="F819" s="247"/>
      <c r="G819" s="252"/>
      <c r="H819" s="247"/>
      <c r="I819" s="248" t="s">
        <v>1099</v>
      </c>
      <c r="J819" s="249"/>
      <c r="K819" s="250"/>
      <c r="L819" s="250"/>
      <c r="M819" s="251">
        <v>75.540000000000006</v>
      </c>
      <c r="N819" s="252"/>
      <c r="O819" s="253"/>
      <c r="P819" s="249"/>
      <c r="Q819" s="249"/>
      <c r="R819" s="251"/>
      <c r="S819" s="251"/>
      <c r="T819" s="251"/>
      <c r="U819" s="251"/>
      <c r="V819" s="253"/>
      <c r="W819" s="253"/>
      <c r="X819" s="253"/>
      <c r="Y819" s="252"/>
      <c r="Z819" s="6"/>
      <c r="AA819" s="9"/>
    </row>
    <row r="820" spans="1:27" ht="13.5" outlineLevel="7" x14ac:dyDescent="0.3">
      <c r="A820" s="245"/>
      <c r="B820" s="246"/>
      <c r="C820" s="246"/>
      <c r="D820" s="246"/>
      <c r="E820" s="246"/>
      <c r="F820" s="247"/>
      <c r="G820" s="252"/>
      <c r="H820" s="247"/>
      <c r="I820" s="248" t="s">
        <v>1100</v>
      </c>
      <c r="J820" s="249"/>
      <c r="K820" s="250"/>
      <c r="L820" s="250"/>
      <c r="M820" s="251">
        <v>35.68</v>
      </c>
      <c r="N820" s="252"/>
      <c r="O820" s="253"/>
      <c r="P820" s="249"/>
      <c r="Q820" s="249"/>
      <c r="R820" s="251"/>
      <c r="S820" s="251"/>
      <c r="T820" s="251"/>
      <c r="U820" s="251"/>
      <c r="V820" s="253"/>
      <c r="W820" s="253"/>
      <c r="X820" s="253"/>
      <c r="Y820" s="252"/>
      <c r="Z820" s="6"/>
      <c r="AA820" s="9"/>
    </row>
    <row r="821" spans="1:27" ht="13.5" outlineLevel="7" x14ac:dyDescent="0.3">
      <c r="A821" s="245"/>
      <c r="B821" s="246"/>
      <c r="C821" s="246"/>
      <c r="D821" s="246"/>
      <c r="E821" s="246"/>
      <c r="F821" s="247"/>
      <c r="G821" s="252"/>
      <c r="H821" s="247"/>
      <c r="I821" s="248" t="s">
        <v>1101</v>
      </c>
      <c r="J821" s="249"/>
      <c r="K821" s="250"/>
      <c r="L821" s="250"/>
      <c r="M821" s="251">
        <v>14.99</v>
      </c>
      <c r="N821" s="252"/>
      <c r="O821" s="253"/>
      <c r="P821" s="249"/>
      <c r="Q821" s="249"/>
      <c r="R821" s="251"/>
      <c r="S821" s="251"/>
      <c r="T821" s="251"/>
      <c r="U821" s="251"/>
      <c r="V821" s="253"/>
      <c r="W821" s="253"/>
      <c r="X821" s="253"/>
      <c r="Y821" s="252"/>
      <c r="Z821" s="6"/>
      <c r="AA821" s="9"/>
    </row>
    <row r="822" spans="1:27" ht="13.5" outlineLevel="7" x14ac:dyDescent="0.3">
      <c r="A822" s="245"/>
      <c r="B822" s="246"/>
      <c r="C822" s="246"/>
      <c r="D822" s="246"/>
      <c r="E822" s="246"/>
      <c r="F822" s="247"/>
      <c r="G822" s="252"/>
      <c r="H822" s="247"/>
      <c r="I822" s="248" t="s">
        <v>1102</v>
      </c>
      <c r="J822" s="249"/>
      <c r="K822" s="250"/>
      <c r="L822" s="250"/>
      <c r="M822" s="251">
        <v>6.06</v>
      </c>
      <c r="N822" s="252"/>
      <c r="O822" s="253"/>
      <c r="P822" s="249"/>
      <c r="Q822" s="249"/>
      <c r="R822" s="251"/>
      <c r="S822" s="251"/>
      <c r="T822" s="251"/>
      <c r="U822" s="251"/>
      <c r="V822" s="253"/>
      <c r="W822" s="253"/>
      <c r="X822" s="253"/>
      <c r="Y822" s="252"/>
      <c r="Z822" s="6"/>
      <c r="AA822" s="9"/>
    </row>
    <row r="823" spans="1:27" ht="13.5" outlineLevel="7" x14ac:dyDescent="0.3">
      <c r="A823" s="245"/>
      <c r="B823" s="246"/>
      <c r="C823" s="246"/>
      <c r="D823" s="246"/>
      <c r="E823" s="246"/>
      <c r="F823" s="247"/>
      <c r="G823" s="252"/>
      <c r="H823" s="247"/>
      <c r="I823" s="248" t="s">
        <v>1103</v>
      </c>
      <c r="J823" s="249"/>
      <c r="K823" s="250"/>
      <c r="L823" s="250"/>
      <c r="M823" s="251">
        <v>15.5</v>
      </c>
      <c r="N823" s="252"/>
      <c r="O823" s="253"/>
      <c r="P823" s="249"/>
      <c r="Q823" s="249"/>
      <c r="R823" s="251"/>
      <c r="S823" s="251"/>
      <c r="T823" s="251"/>
      <c r="U823" s="251"/>
      <c r="V823" s="253"/>
      <c r="W823" s="253"/>
      <c r="X823" s="253"/>
      <c r="Y823" s="252"/>
      <c r="Z823" s="6"/>
      <c r="AA823" s="9"/>
    </row>
    <row r="824" spans="1:27" ht="13.5" outlineLevel="7" x14ac:dyDescent="0.3">
      <c r="A824" s="245"/>
      <c r="B824" s="246"/>
      <c r="C824" s="246"/>
      <c r="D824" s="246"/>
      <c r="E824" s="246"/>
      <c r="F824" s="247"/>
      <c r="G824" s="252"/>
      <c r="H824" s="247"/>
      <c r="I824" s="248" t="s">
        <v>1104</v>
      </c>
      <c r="J824" s="249"/>
      <c r="K824" s="250"/>
      <c r="L824" s="250"/>
      <c r="M824" s="251">
        <v>5.04</v>
      </c>
      <c r="N824" s="252"/>
      <c r="O824" s="253"/>
      <c r="P824" s="249"/>
      <c r="Q824" s="249"/>
      <c r="R824" s="251"/>
      <c r="S824" s="251"/>
      <c r="T824" s="251"/>
      <c r="U824" s="251"/>
      <c r="V824" s="253"/>
      <c r="W824" s="253"/>
      <c r="X824" s="253"/>
      <c r="Y824" s="252"/>
      <c r="Z824" s="6"/>
      <c r="AA824" s="9"/>
    </row>
    <row r="825" spans="1:27" ht="13.5" outlineLevel="7" x14ac:dyDescent="0.3">
      <c r="A825" s="245"/>
      <c r="B825" s="246"/>
      <c r="C825" s="246"/>
      <c r="D825" s="246"/>
      <c r="E825" s="246"/>
      <c r="F825" s="247"/>
      <c r="G825" s="252"/>
      <c r="H825" s="247"/>
      <c r="I825" s="248" t="s">
        <v>1105</v>
      </c>
      <c r="J825" s="249"/>
      <c r="K825" s="250"/>
      <c r="L825" s="250"/>
      <c r="M825" s="251">
        <v>10.84</v>
      </c>
      <c r="N825" s="252"/>
      <c r="O825" s="253"/>
      <c r="P825" s="249"/>
      <c r="Q825" s="249"/>
      <c r="R825" s="251"/>
      <c r="S825" s="251"/>
      <c r="T825" s="251"/>
      <c r="U825" s="251"/>
      <c r="V825" s="253"/>
      <c r="W825" s="253"/>
      <c r="X825" s="253"/>
      <c r="Y825" s="252"/>
      <c r="Z825" s="6"/>
      <c r="AA825" s="9"/>
    </row>
    <row r="826" spans="1:27" ht="13.5" outlineLevel="7" x14ac:dyDescent="0.3">
      <c r="A826" s="245"/>
      <c r="B826" s="246"/>
      <c r="C826" s="246"/>
      <c r="D826" s="246"/>
      <c r="E826" s="246"/>
      <c r="F826" s="247"/>
      <c r="G826" s="252"/>
      <c r="H826" s="247"/>
      <c r="I826" s="248" t="s">
        <v>1106</v>
      </c>
      <c r="J826" s="249"/>
      <c r="K826" s="250"/>
      <c r="L826" s="250"/>
      <c r="M826" s="251">
        <v>29.51</v>
      </c>
      <c r="N826" s="252"/>
      <c r="O826" s="253"/>
      <c r="P826" s="249"/>
      <c r="Q826" s="249"/>
      <c r="R826" s="251"/>
      <c r="S826" s="251"/>
      <c r="T826" s="251"/>
      <c r="U826" s="251"/>
      <c r="V826" s="253"/>
      <c r="W826" s="253"/>
      <c r="X826" s="253"/>
      <c r="Y826" s="252"/>
      <c r="Z826" s="6"/>
      <c r="AA826" s="9"/>
    </row>
    <row r="827" spans="1:27" ht="13.5" outlineLevel="7" x14ac:dyDescent="0.3">
      <c r="A827" s="245"/>
      <c r="B827" s="246"/>
      <c r="C827" s="246"/>
      <c r="D827" s="246"/>
      <c r="E827" s="246"/>
      <c r="F827" s="247"/>
      <c r="G827" s="252"/>
      <c r="H827" s="247"/>
      <c r="I827" s="248" t="s">
        <v>1107</v>
      </c>
      <c r="J827" s="249"/>
      <c r="K827" s="250"/>
      <c r="L827" s="250"/>
      <c r="M827" s="251">
        <v>7.65</v>
      </c>
      <c r="N827" s="252"/>
      <c r="O827" s="253"/>
      <c r="P827" s="249"/>
      <c r="Q827" s="249"/>
      <c r="R827" s="251"/>
      <c r="S827" s="251"/>
      <c r="T827" s="251"/>
      <c r="U827" s="251"/>
      <c r="V827" s="253"/>
      <c r="W827" s="253"/>
      <c r="X827" s="253"/>
      <c r="Y827" s="252"/>
      <c r="Z827" s="6"/>
      <c r="AA827" s="9"/>
    </row>
    <row r="828" spans="1:27" ht="13.5" outlineLevel="7" x14ac:dyDescent="0.3">
      <c r="A828" s="245"/>
      <c r="B828" s="246"/>
      <c r="C828" s="246"/>
      <c r="D828" s="246"/>
      <c r="E828" s="246"/>
      <c r="F828" s="247"/>
      <c r="G828" s="252"/>
      <c r="H828" s="247"/>
      <c r="I828" s="248" t="s">
        <v>1108</v>
      </c>
      <c r="J828" s="249"/>
      <c r="K828" s="250"/>
      <c r="L828" s="250"/>
      <c r="M828" s="251">
        <v>32.69</v>
      </c>
      <c r="N828" s="252"/>
      <c r="O828" s="253"/>
      <c r="P828" s="249"/>
      <c r="Q828" s="249"/>
      <c r="R828" s="251"/>
      <c r="S828" s="251"/>
      <c r="T828" s="251"/>
      <c r="U828" s="251"/>
      <c r="V828" s="253"/>
      <c r="W828" s="253"/>
      <c r="X828" s="253"/>
      <c r="Y828" s="252"/>
      <c r="Z828" s="6"/>
      <c r="AA828" s="9"/>
    </row>
    <row r="829" spans="1:27" ht="13.5" outlineLevel="7" x14ac:dyDescent="0.3">
      <c r="A829" s="245"/>
      <c r="B829" s="246"/>
      <c r="C829" s="246"/>
      <c r="D829" s="246"/>
      <c r="E829" s="246"/>
      <c r="F829" s="247"/>
      <c r="G829" s="252"/>
      <c r="H829" s="247"/>
      <c r="I829" s="248" t="s">
        <v>1109</v>
      </c>
      <c r="J829" s="249"/>
      <c r="K829" s="250"/>
      <c r="L829" s="250"/>
      <c r="M829" s="251">
        <v>23.3</v>
      </c>
      <c r="N829" s="252"/>
      <c r="O829" s="253"/>
      <c r="P829" s="249"/>
      <c r="Q829" s="249"/>
      <c r="R829" s="251"/>
      <c r="S829" s="251"/>
      <c r="T829" s="251"/>
      <c r="U829" s="251"/>
      <c r="V829" s="253"/>
      <c r="W829" s="253"/>
      <c r="X829" s="253"/>
      <c r="Y829" s="252"/>
      <c r="Z829" s="6"/>
      <c r="AA829" s="9"/>
    </row>
    <row r="830" spans="1:27" ht="13.5" outlineLevel="7" x14ac:dyDescent="0.3">
      <c r="A830" s="245"/>
      <c r="B830" s="246"/>
      <c r="C830" s="246"/>
      <c r="D830" s="246"/>
      <c r="E830" s="246"/>
      <c r="F830" s="247"/>
      <c r="G830" s="252"/>
      <c r="H830" s="247"/>
      <c r="I830" s="248" t="s">
        <v>1110</v>
      </c>
      <c r="J830" s="249"/>
      <c r="K830" s="250"/>
      <c r="L830" s="250"/>
      <c r="M830" s="251">
        <v>19.82</v>
      </c>
      <c r="N830" s="252"/>
      <c r="O830" s="253"/>
      <c r="P830" s="249"/>
      <c r="Q830" s="249"/>
      <c r="R830" s="251"/>
      <c r="S830" s="251"/>
      <c r="T830" s="251"/>
      <c r="U830" s="251"/>
      <c r="V830" s="253"/>
      <c r="W830" s="253"/>
      <c r="X830" s="253"/>
      <c r="Y830" s="252"/>
      <c r="Z830" s="6"/>
      <c r="AA830" s="9"/>
    </row>
    <row r="831" spans="1:27" ht="13.5" outlineLevel="7" x14ac:dyDescent="0.3">
      <c r="A831" s="245"/>
      <c r="B831" s="246"/>
      <c r="C831" s="246"/>
      <c r="D831" s="246"/>
      <c r="E831" s="246"/>
      <c r="F831" s="247"/>
      <c r="G831" s="252"/>
      <c r="H831" s="247"/>
      <c r="I831" s="248" t="s">
        <v>1111</v>
      </c>
      <c r="J831" s="249"/>
      <c r="K831" s="250"/>
      <c r="L831" s="250"/>
      <c r="M831" s="251">
        <v>22.45</v>
      </c>
      <c r="N831" s="252"/>
      <c r="O831" s="253"/>
      <c r="P831" s="249"/>
      <c r="Q831" s="249"/>
      <c r="R831" s="251"/>
      <c r="S831" s="251"/>
      <c r="T831" s="251"/>
      <c r="U831" s="251"/>
      <c r="V831" s="253"/>
      <c r="W831" s="253"/>
      <c r="X831" s="253"/>
      <c r="Y831" s="252"/>
      <c r="Z831" s="6"/>
      <c r="AA831" s="9"/>
    </row>
    <row r="832" spans="1:27" ht="13.5" outlineLevel="7" x14ac:dyDescent="0.3">
      <c r="A832" s="245"/>
      <c r="B832" s="246"/>
      <c r="C832" s="246"/>
      <c r="D832" s="246"/>
      <c r="E832" s="246"/>
      <c r="F832" s="247"/>
      <c r="G832" s="252"/>
      <c r="H832" s="247"/>
      <c r="I832" s="248" t="s">
        <v>1112</v>
      </c>
      <c r="J832" s="249"/>
      <c r="K832" s="250"/>
      <c r="L832" s="250"/>
      <c r="M832" s="251">
        <v>22.44</v>
      </c>
      <c r="N832" s="252"/>
      <c r="O832" s="253"/>
      <c r="P832" s="249"/>
      <c r="Q832" s="249"/>
      <c r="R832" s="251"/>
      <c r="S832" s="251"/>
      <c r="T832" s="251"/>
      <c r="U832" s="251"/>
      <c r="V832" s="253"/>
      <c r="W832" s="253"/>
      <c r="X832" s="253"/>
      <c r="Y832" s="252"/>
      <c r="Z832" s="6"/>
      <c r="AA832" s="9"/>
    </row>
    <row r="833" spans="1:27" ht="13.5" outlineLevel="7" x14ac:dyDescent="0.3">
      <c r="A833" s="245"/>
      <c r="B833" s="246"/>
      <c r="C833" s="246"/>
      <c r="D833" s="246"/>
      <c r="E833" s="246"/>
      <c r="F833" s="247"/>
      <c r="G833" s="252"/>
      <c r="H833" s="247"/>
      <c r="I833" s="248" t="s">
        <v>1113</v>
      </c>
      <c r="J833" s="249"/>
      <c r="K833" s="250"/>
      <c r="L833" s="250"/>
      <c r="M833" s="251">
        <v>3.28</v>
      </c>
      <c r="N833" s="252"/>
      <c r="O833" s="253"/>
      <c r="P833" s="249"/>
      <c r="Q833" s="249"/>
      <c r="R833" s="251"/>
      <c r="S833" s="251"/>
      <c r="T833" s="251"/>
      <c r="U833" s="251"/>
      <c r="V833" s="253"/>
      <c r="W833" s="253"/>
      <c r="X833" s="253"/>
      <c r="Y833" s="252"/>
      <c r="Z833" s="6"/>
      <c r="AA833" s="9"/>
    </row>
    <row r="834" spans="1:27" ht="13.5" outlineLevel="7" x14ac:dyDescent="0.3">
      <c r="A834" s="245"/>
      <c r="B834" s="246"/>
      <c r="C834" s="246"/>
      <c r="D834" s="246"/>
      <c r="E834" s="246"/>
      <c r="F834" s="247"/>
      <c r="G834" s="252"/>
      <c r="H834" s="247"/>
      <c r="I834" s="248" t="s">
        <v>1114</v>
      </c>
      <c r="J834" s="249"/>
      <c r="K834" s="250"/>
      <c r="L834" s="250"/>
      <c r="M834" s="251">
        <v>0.56000000000000005</v>
      </c>
      <c r="N834" s="252"/>
      <c r="O834" s="253"/>
      <c r="P834" s="249"/>
      <c r="Q834" s="249"/>
      <c r="R834" s="251"/>
      <c r="S834" s="251"/>
      <c r="T834" s="251"/>
      <c r="U834" s="251"/>
      <c r="V834" s="253"/>
      <c r="W834" s="253"/>
      <c r="X834" s="253"/>
      <c r="Y834" s="252"/>
      <c r="Z834" s="6"/>
      <c r="AA834" s="9"/>
    </row>
    <row r="835" spans="1:27" ht="13.5" outlineLevel="7" x14ac:dyDescent="0.3">
      <c r="A835" s="245"/>
      <c r="B835" s="246"/>
      <c r="C835" s="246"/>
      <c r="D835" s="246"/>
      <c r="E835" s="246"/>
      <c r="F835" s="247"/>
      <c r="G835" s="252"/>
      <c r="H835" s="247"/>
      <c r="I835" s="248" t="s">
        <v>1115</v>
      </c>
      <c r="J835" s="249"/>
      <c r="K835" s="250"/>
      <c r="L835" s="250"/>
      <c r="M835" s="251">
        <v>2.16</v>
      </c>
      <c r="N835" s="252"/>
      <c r="O835" s="253"/>
      <c r="P835" s="249"/>
      <c r="Q835" s="249"/>
      <c r="R835" s="251"/>
      <c r="S835" s="251"/>
      <c r="T835" s="251"/>
      <c r="U835" s="251"/>
      <c r="V835" s="253"/>
      <c r="W835" s="253"/>
      <c r="X835" s="253"/>
      <c r="Y835" s="252"/>
      <c r="Z835" s="6"/>
      <c r="AA835" s="9"/>
    </row>
    <row r="836" spans="1:27" ht="13.5" outlineLevel="7" x14ac:dyDescent="0.3">
      <c r="A836" s="245"/>
      <c r="B836" s="246"/>
      <c r="C836" s="246"/>
      <c r="D836" s="246"/>
      <c r="E836" s="246"/>
      <c r="F836" s="247"/>
      <c r="G836" s="252"/>
      <c r="H836" s="247"/>
      <c r="I836" s="248" t="s">
        <v>1116</v>
      </c>
      <c r="J836" s="249"/>
      <c r="K836" s="250"/>
      <c r="L836" s="250"/>
      <c r="M836" s="251">
        <v>0.72</v>
      </c>
      <c r="N836" s="252"/>
      <c r="O836" s="253"/>
      <c r="P836" s="249"/>
      <c r="Q836" s="249"/>
      <c r="R836" s="251"/>
      <c r="S836" s="251"/>
      <c r="T836" s="251"/>
      <c r="U836" s="251"/>
      <c r="V836" s="253"/>
      <c r="W836" s="253"/>
      <c r="X836" s="253"/>
      <c r="Y836" s="252"/>
      <c r="Z836" s="6"/>
      <c r="AA836" s="9"/>
    </row>
    <row r="837" spans="1:27" ht="13.5" outlineLevel="7" x14ac:dyDescent="0.3">
      <c r="A837" s="245"/>
      <c r="B837" s="246"/>
      <c r="C837" s="246"/>
      <c r="D837" s="246"/>
      <c r="E837" s="246"/>
      <c r="F837" s="247"/>
      <c r="G837" s="252"/>
      <c r="H837" s="247"/>
      <c r="I837" s="248" t="s">
        <v>1117</v>
      </c>
      <c r="J837" s="249"/>
      <c r="K837" s="250"/>
      <c r="L837" s="250"/>
      <c r="M837" s="251">
        <v>2.66</v>
      </c>
      <c r="N837" s="252"/>
      <c r="O837" s="253"/>
      <c r="P837" s="249"/>
      <c r="Q837" s="249"/>
      <c r="R837" s="251"/>
      <c r="S837" s="251"/>
      <c r="T837" s="251"/>
      <c r="U837" s="251"/>
      <c r="V837" s="253"/>
      <c r="W837" s="253"/>
      <c r="X837" s="253"/>
      <c r="Y837" s="252"/>
      <c r="Z837" s="6"/>
      <c r="AA837" s="9"/>
    </row>
    <row r="838" spans="1:27" ht="13.5" outlineLevel="7" x14ac:dyDescent="0.3">
      <c r="A838" s="245"/>
      <c r="B838" s="246"/>
      <c r="C838" s="246"/>
      <c r="D838" s="246"/>
      <c r="E838" s="246"/>
      <c r="F838" s="247"/>
      <c r="G838" s="252"/>
      <c r="H838" s="247"/>
      <c r="I838" s="248" t="s">
        <v>1118</v>
      </c>
      <c r="J838" s="249"/>
      <c r="K838" s="250"/>
      <c r="L838" s="250"/>
      <c r="M838" s="251">
        <v>0.5</v>
      </c>
      <c r="N838" s="252"/>
      <c r="O838" s="253"/>
      <c r="P838" s="249"/>
      <c r="Q838" s="249"/>
      <c r="R838" s="251"/>
      <c r="S838" s="251"/>
      <c r="T838" s="251"/>
      <c r="U838" s="251"/>
      <c r="V838" s="253"/>
      <c r="W838" s="253"/>
      <c r="X838" s="253"/>
      <c r="Y838" s="252"/>
      <c r="Z838" s="6"/>
      <c r="AA838" s="9"/>
    </row>
    <row r="839" spans="1:27" ht="13.5" outlineLevel="7" x14ac:dyDescent="0.3">
      <c r="A839" s="245"/>
      <c r="B839" s="246"/>
      <c r="C839" s="246"/>
      <c r="D839" s="246"/>
      <c r="E839" s="246"/>
      <c r="F839" s="247"/>
      <c r="G839" s="252"/>
      <c r="H839" s="247"/>
      <c r="I839" s="248" t="s">
        <v>1119</v>
      </c>
      <c r="J839" s="249"/>
      <c r="K839" s="250"/>
      <c r="L839" s="250"/>
      <c r="M839" s="251">
        <v>0.62</v>
      </c>
      <c r="N839" s="252"/>
      <c r="O839" s="253"/>
      <c r="P839" s="249"/>
      <c r="Q839" s="249"/>
      <c r="R839" s="251"/>
      <c r="S839" s="251"/>
      <c r="T839" s="251"/>
      <c r="U839" s="251"/>
      <c r="V839" s="253"/>
      <c r="W839" s="253"/>
      <c r="X839" s="253"/>
      <c r="Y839" s="252"/>
      <c r="Z839" s="6"/>
      <c r="AA839" s="9"/>
    </row>
    <row r="840" spans="1:27" ht="13.5" outlineLevel="7" x14ac:dyDescent="0.3">
      <c r="A840" s="245"/>
      <c r="B840" s="246"/>
      <c r="C840" s="246"/>
      <c r="D840" s="246"/>
      <c r="E840" s="246"/>
      <c r="F840" s="247"/>
      <c r="G840" s="252"/>
      <c r="H840" s="247"/>
      <c r="I840" s="248" t="s">
        <v>1120</v>
      </c>
      <c r="J840" s="249"/>
      <c r="K840" s="250"/>
      <c r="L840" s="250"/>
      <c r="M840" s="251">
        <v>2.5</v>
      </c>
      <c r="N840" s="252"/>
      <c r="O840" s="253"/>
      <c r="P840" s="249"/>
      <c r="Q840" s="249"/>
      <c r="R840" s="251"/>
      <c r="S840" s="251"/>
      <c r="T840" s="251"/>
      <c r="U840" s="251"/>
      <c r="V840" s="253"/>
      <c r="W840" s="253"/>
      <c r="X840" s="253"/>
      <c r="Y840" s="252"/>
      <c r="Z840" s="6"/>
      <c r="AA840" s="9"/>
    </row>
    <row r="841" spans="1:27" ht="13.5" outlineLevel="7" x14ac:dyDescent="0.3">
      <c r="A841" s="245"/>
      <c r="B841" s="246"/>
      <c r="C841" s="246"/>
      <c r="D841" s="246"/>
      <c r="E841" s="246"/>
      <c r="F841" s="247"/>
      <c r="G841" s="252"/>
      <c r="H841" s="247"/>
      <c r="I841" s="248" t="s">
        <v>1121</v>
      </c>
      <c r="J841" s="249"/>
      <c r="K841" s="250"/>
      <c r="L841" s="250"/>
      <c r="M841" s="251">
        <v>5.3</v>
      </c>
      <c r="N841" s="252"/>
      <c r="O841" s="253"/>
      <c r="P841" s="249"/>
      <c r="Q841" s="249"/>
      <c r="R841" s="251"/>
      <c r="S841" s="251"/>
      <c r="T841" s="251"/>
      <c r="U841" s="251"/>
      <c r="V841" s="253"/>
      <c r="W841" s="253"/>
      <c r="X841" s="253"/>
      <c r="Y841" s="252"/>
      <c r="Z841" s="6"/>
      <c r="AA841" s="9"/>
    </row>
    <row r="842" spans="1:27" ht="13.5" outlineLevel="7" x14ac:dyDescent="0.3">
      <c r="A842" s="245"/>
      <c r="B842" s="246"/>
      <c r="C842" s="246"/>
      <c r="D842" s="246"/>
      <c r="E842" s="246"/>
      <c r="F842" s="247"/>
      <c r="G842" s="252"/>
      <c r="H842" s="247"/>
      <c r="I842" s="248" t="s">
        <v>1122</v>
      </c>
      <c r="J842" s="249"/>
      <c r="K842" s="250"/>
      <c r="L842" s="250"/>
      <c r="M842" s="251">
        <v>25.51</v>
      </c>
      <c r="N842" s="252"/>
      <c r="O842" s="253"/>
      <c r="P842" s="249"/>
      <c r="Q842" s="249"/>
      <c r="R842" s="251"/>
      <c r="S842" s="251"/>
      <c r="T842" s="251"/>
      <c r="U842" s="251"/>
      <c r="V842" s="253"/>
      <c r="W842" s="253"/>
      <c r="X842" s="253"/>
      <c r="Y842" s="252"/>
      <c r="Z842" s="6"/>
      <c r="AA842" s="9"/>
    </row>
    <row r="843" spans="1:27" ht="13.5" outlineLevel="7" x14ac:dyDescent="0.3">
      <c r="A843" s="245"/>
      <c r="B843" s="246"/>
      <c r="C843" s="246"/>
      <c r="D843" s="246"/>
      <c r="E843" s="246"/>
      <c r="F843" s="247"/>
      <c r="G843" s="252"/>
      <c r="H843" s="247"/>
      <c r="I843" s="248" t="s">
        <v>1123</v>
      </c>
      <c r="J843" s="249"/>
      <c r="K843" s="250"/>
      <c r="L843" s="250"/>
      <c r="M843" s="251">
        <v>26.97</v>
      </c>
      <c r="N843" s="252"/>
      <c r="O843" s="253"/>
      <c r="P843" s="249"/>
      <c r="Q843" s="249"/>
      <c r="R843" s="251"/>
      <c r="S843" s="251"/>
      <c r="T843" s="251"/>
      <c r="U843" s="251"/>
      <c r="V843" s="253"/>
      <c r="W843" s="253"/>
      <c r="X843" s="253"/>
      <c r="Y843" s="252"/>
      <c r="Z843" s="6"/>
      <c r="AA843" s="9"/>
    </row>
    <row r="844" spans="1:27" ht="13.5" outlineLevel="7" x14ac:dyDescent="0.3">
      <c r="A844" s="245"/>
      <c r="B844" s="246"/>
      <c r="C844" s="246"/>
      <c r="D844" s="246"/>
      <c r="E844" s="246"/>
      <c r="F844" s="247"/>
      <c r="G844" s="252"/>
      <c r="H844" s="247"/>
      <c r="I844" s="248" t="s">
        <v>1124</v>
      </c>
      <c r="J844" s="249"/>
      <c r="K844" s="250"/>
      <c r="L844" s="250"/>
      <c r="M844" s="251">
        <v>1.5</v>
      </c>
      <c r="N844" s="252"/>
      <c r="O844" s="253"/>
      <c r="P844" s="249"/>
      <c r="Q844" s="249"/>
      <c r="R844" s="251"/>
      <c r="S844" s="251"/>
      <c r="T844" s="251"/>
      <c r="U844" s="251"/>
      <c r="V844" s="253"/>
      <c r="W844" s="253"/>
      <c r="X844" s="253"/>
      <c r="Y844" s="252"/>
      <c r="Z844" s="6"/>
      <c r="AA844" s="9"/>
    </row>
    <row r="845" spans="1:27" ht="13.5" outlineLevel="7" x14ac:dyDescent="0.3">
      <c r="A845" s="245"/>
      <c r="B845" s="246"/>
      <c r="C845" s="246"/>
      <c r="D845" s="246"/>
      <c r="E845" s="246"/>
      <c r="F845" s="247"/>
      <c r="G845" s="252"/>
      <c r="H845" s="247"/>
      <c r="I845" s="248" t="s">
        <v>1125</v>
      </c>
      <c r="J845" s="249"/>
      <c r="K845" s="250"/>
      <c r="L845" s="250"/>
      <c r="M845" s="251">
        <v>18.54</v>
      </c>
      <c r="N845" s="252"/>
      <c r="O845" s="253"/>
      <c r="P845" s="249"/>
      <c r="Q845" s="249"/>
      <c r="R845" s="251"/>
      <c r="S845" s="251"/>
      <c r="T845" s="251"/>
      <c r="U845" s="251"/>
      <c r="V845" s="253"/>
      <c r="W845" s="253"/>
      <c r="X845" s="253"/>
      <c r="Y845" s="252"/>
      <c r="Z845" s="6"/>
      <c r="AA845" s="9"/>
    </row>
    <row r="846" spans="1:27" ht="13.5" outlineLevel="7" x14ac:dyDescent="0.3">
      <c r="A846" s="245"/>
      <c r="B846" s="246"/>
      <c r="C846" s="246"/>
      <c r="D846" s="246"/>
      <c r="E846" s="246"/>
      <c r="F846" s="247"/>
      <c r="G846" s="252"/>
      <c r="H846" s="247"/>
      <c r="I846" s="248" t="s">
        <v>1126</v>
      </c>
      <c r="J846" s="249"/>
      <c r="K846" s="250"/>
      <c r="L846" s="250"/>
      <c r="M846" s="251">
        <v>20.37</v>
      </c>
      <c r="N846" s="252"/>
      <c r="O846" s="253"/>
      <c r="P846" s="249"/>
      <c r="Q846" s="249"/>
      <c r="R846" s="251"/>
      <c r="S846" s="251"/>
      <c r="T846" s="251"/>
      <c r="U846" s="251"/>
      <c r="V846" s="253"/>
      <c r="W846" s="253"/>
      <c r="X846" s="253"/>
      <c r="Y846" s="252"/>
      <c r="Z846" s="6"/>
      <c r="AA846" s="9"/>
    </row>
    <row r="847" spans="1:27" ht="13.5" outlineLevel="7" x14ac:dyDescent="0.3">
      <c r="A847" s="245"/>
      <c r="B847" s="246"/>
      <c r="C847" s="246"/>
      <c r="D847" s="246"/>
      <c r="E847" s="246"/>
      <c r="F847" s="247"/>
      <c r="G847" s="252"/>
      <c r="H847" s="247"/>
      <c r="I847" s="248" t="s">
        <v>1127</v>
      </c>
      <c r="J847" s="249"/>
      <c r="K847" s="250"/>
      <c r="L847" s="250"/>
      <c r="M847" s="251">
        <v>13.9</v>
      </c>
      <c r="N847" s="252"/>
      <c r="O847" s="253"/>
      <c r="P847" s="249"/>
      <c r="Q847" s="249"/>
      <c r="R847" s="251"/>
      <c r="S847" s="251"/>
      <c r="T847" s="251"/>
      <c r="U847" s="251"/>
      <c r="V847" s="253"/>
      <c r="W847" s="253"/>
      <c r="X847" s="253"/>
      <c r="Y847" s="252"/>
      <c r="Z847" s="6"/>
      <c r="AA847" s="9"/>
    </row>
    <row r="848" spans="1:27" ht="13.5" outlineLevel="7" x14ac:dyDescent="0.3">
      <c r="A848" s="245"/>
      <c r="B848" s="246"/>
      <c r="C848" s="246"/>
      <c r="D848" s="246"/>
      <c r="E848" s="246"/>
      <c r="F848" s="247"/>
      <c r="G848" s="252"/>
      <c r="H848" s="247"/>
      <c r="I848" s="248" t="s">
        <v>1128</v>
      </c>
      <c r="J848" s="249"/>
      <c r="K848" s="250"/>
      <c r="L848" s="250"/>
      <c r="M848" s="251">
        <v>21.54</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52"/>
      <c r="H849" s="247"/>
      <c r="I849" s="248" t="s">
        <v>1129</v>
      </c>
      <c r="J849" s="249"/>
      <c r="K849" s="250"/>
      <c r="L849" s="250"/>
      <c r="M849" s="251">
        <v>1.85</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52"/>
      <c r="H850" s="247"/>
      <c r="I850" s="248" t="s">
        <v>1130</v>
      </c>
      <c r="J850" s="249"/>
      <c r="K850" s="250"/>
      <c r="L850" s="250"/>
      <c r="M850" s="251">
        <v>3.58</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52"/>
      <c r="H851" s="247"/>
      <c r="I851" s="248" t="s">
        <v>1131</v>
      </c>
      <c r="J851" s="249"/>
      <c r="K851" s="250"/>
      <c r="L851" s="250"/>
      <c r="M851" s="251">
        <v>11.26</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52"/>
      <c r="H852" s="247"/>
      <c r="I852" s="248" t="s">
        <v>1132</v>
      </c>
      <c r="J852" s="249"/>
      <c r="K852" s="250"/>
      <c r="L852" s="250"/>
      <c r="M852" s="251">
        <v>11.66</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52"/>
      <c r="H853" s="247"/>
      <c r="I853" s="248" t="s">
        <v>1133</v>
      </c>
      <c r="J853" s="249"/>
      <c r="K853" s="250"/>
      <c r="L853" s="250"/>
      <c r="M853" s="251">
        <v>19.399999999999999</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52"/>
      <c r="H854" s="247"/>
      <c r="I854" s="248" t="s">
        <v>1134</v>
      </c>
      <c r="J854" s="249"/>
      <c r="K854" s="250"/>
      <c r="L854" s="250"/>
      <c r="M854" s="251">
        <v>34.28</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52"/>
      <c r="H855" s="247"/>
      <c r="I855" s="248" t="s">
        <v>1135</v>
      </c>
      <c r="J855" s="249"/>
      <c r="K855" s="250"/>
      <c r="L855" s="250"/>
      <c r="M855" s="251">
        <v>16.940000000000001</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52"/>
      <c r="H856" s="247"/>
      <c r="I856" s="248" t="s">
        <v>1136</v>
      </c>
      <c r="J856" s="249"/>
      <c r="K856" s="250"/>
      <c r="L856" s="250"/>
      <c r="M856" s="251">
        <v>53.24</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52"/>
      <c r="H857" s="247"/>
      <c r="I857" s="248" t="s">
        <v>1137</v>
      </c>
      <c r="J857" s="249"/>
      <c r="K857" s="250"/>
      <c r="L857" s="250"/>
      <c r="M857" s="251">
        <v>2.69</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52"/>
      <c r="H858" s="247"/>
      <c r="I858" s="248" t="s">
        <v>1138</v>
      </c>
      <c r="J858" s="249"/>
      <c r="K858" s="250"/>
      <c r="L858" s="250"/>
      <c r="M858" s="251">
        <v>2.17</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52"/>
      <c r="H859" s="247"/>
      <c r="I859" s="248" t="s">
        <v>1139</v>
      </c>
      <c r="J859" s="249"/>
      <c r="K859" s="250"/>
      <c r="L859" s="250"/>
      <c r="M859" s="251">
        <v>1.24</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52"/>
      <c r="H860" s="247"/>
      <c r="I860" s="248" t="s">
        <v>1140</v>
      </c>
      <c r="J860" s="249"/>
      <c r="K860" s="250"/>
      <c r="L860" s="250"/>
      <c r="M860" s="251">
        <v>3.41</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52"/>
      <c r="H861" s="247"/>
      <c r="I861" s="248" t="s">
        <v>1141</v>
      </c>
      <c r="J861" s="249"/>
      <c r="K861" s="250"/>
      <c r="L861" s="250"/>
      <c r="M861" s="251">
        <v>0.77</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52"/>
      <c r="H862" s="247"/>
      <c r="I862" s="248" t="s">
        <v>1142</v>
      </c>
      <c r="J862" s="249"/>
      <c r="K862" s="250"/>
      <c r="L862" s="250"/>
      <c r="M862" s="251">
        <v>2.98</v>
      </c>
      <c r="N862" s="252"/>
      <c r="O862" s="253"/>
      <c r="P862" s="249"/>
      <c r="Q862" s="249"/>
      <c r="R862" s="251"/>
      <c r="S862" s="251"/>
      <c r="T862" s="251"/>
      <c r="U862" s="251"/>
      <c r="V862" s="253"/>
      <c r="W862" s="253"/>
      <c r="X862" s="253"/>
      <c r="Y862" s="252"/>
      <c r="Z862" s="6"/>
      <c r="AA862" s="9"/>
    </row>
    <row r="863" spans="1:27" ht="13.5" outlineLevel="7" x14ac:dyDescent="0.3">
      <c r="A863" s="245"/>
      <c r="B863" s="246"/>
      <c r="C863" s="246"/>
      <c r="D863" s="246"/>
      <c r="E863" s="246"/>
      <c r="F863" s="247"/>
      <c r="G863" s="252"/>
      <c r="H863" s="247"/>
      <c r="I863" s="248" t="s">
        <v>1142</v>
      </c>
      <c r="J863" s="249"/>
      <c r="K863" s="250"/>
      <c r="L863" s="250"/>
      <c r="M863" s="251">
        <v>2.98</v>
      </c>
      <c r="N863" s="252"/>
      <c r="O863" s="253"/>
      <c r="P863" s="249"/>
      <c r="Q863" s="249"/>
      <c r="R863" s="251"/>
      <c r="S863" s="251"/>
      <c r="T863" s="251"/>
      <c r="U863" s="251"/>
      <c r="V863" s="253"/>
      <c r="W863" s="253"/>
      <c r="X863" s="253"/>
      <c r="Y863" s="252"/>
      <c r="Z863" s="6"/>
      <c r="AA863" s="9"/>
    </row>
    <row r="864" spans="1:27" ht="13.5" outlineLevel="7" x14ac:dyDescent="0.3">
      <c r="A864" s="245"/>
      <c r="B864" s="246"/>
      <c r="C864" s="246"/>
      <c r="D864" s="246"/>
      <c r="E864" s="246"/>
      <c r="F864" s="247"/>
      <c r="G864" s="252"/>
      <c r="H864" s="247"/>
      <c r="I864" s="248" t="s">
        <v>1143</v>
      </c>
      <c r="J864" s="249"/>
      <c r="K864" s="250"/>
      <c r="L864" s="250"/>
      <c r="M864" s="251">
        <v>45.42</v>
      </c>
      <c r="N864" s="252"/>
      <c r="O864" s="253"/>
      <c r="P864" s="249"/>
      <c r="Q864" s="249"/>
      <c r="R864" s="251"/>
      <c r="S864" s="251"/>
      <c r="T864" s="251"/>
      <c r="U864" s="251"/>
      <c r="V864" s="253"/>
      <c r="W864" s="253"/>
      <c r="X864" s="253"/>
      <c r="Y864" s="252"/>
      <c r="Z864" s="6"/>
      <c r="AA864" s="9"/>
    </row>
    <row r="865" spans="1:27" ht="13.5" outlineLevel="7" x14ac:dyDescent="0.3">
      <c r="A865" s="245"/>
      <c r="B865" s="246"/>
      <c r="C865" s="246"/>
      <c r="D865" s="246"/>
      <c r="E865" s="246"/>
      <c r="F865" s="247"/>
      <c r="G865" s="252"/>
      <c r="H865" s="247"/>
      <c r="I865" s="248" t="s">
        <v>1144</v>
      </c>
      <c r="J865" s="249"/>
      <c r="K865" s="250"/>
      <c r="L865" s="250"/>
      <c r="M865" s="251">
        <v>24.76</v>
      </c>
      <c r="N865" s="252"/>
      <c r="O865" s="253"/>
      <c r="P865" s="249"/>
      <c r="Q865" s="249"/>
      <c r="R865" s="251"/>
      <c r="S865" s="251"/>
      <c r="T865" s="251"/>
      <c r="U865" s="251"/>
      <c r="V865" s="253"/>
      <c r="W865" s="253"/>
      <c r="X865" s="253"/>
      <c r="Y865" s="252"/>
      <c r="Z865" s="6"/>
      <c r="AA865" s="9"/>
    </row>
    <row r="866" spans="1:27" ht="13.5" outlineLevel="7" x14ac:dyDescent="0.3">
      <c r="A866" s="245"/>
      <c r="B866" s="246"/>
      <c r="C866" s="246"/>
      <c r="D866" s="246"/>
      <c r="E866" s="246"/>
      <c r="F866" s="247"/>
      <c r="G866" s="252"/>
      <c r="H866" s="247"/>
      <c r="I866" s="248" t="s">
        <v>1145</v>
      </c>
      <c r="J866" s="249"/>
      <c r="K866" s="250"/>
      <c r="L866" s="250"/>
      <c r="M866" s="251">
        <v>4.37</v>
      </c>
      <c r="N866" s="252"/>
      <c r="O866" s="253"/>
      <c r="P866" s="249"/>
      <c r="Q866" s="249"/>
      <c r="R866" s="251"/>
      <c r="S866" s="251"/>
      <c r="T866" s="251"/>
      <c r="U866" s="251"/>
      <c r="V866" s="253"/>
      <c r="W866" s="253"/>
      <c r="X866" s="253"/>
      <c r="Y866" s="252"/>
      <c r="Z866" s="6"/>
      <c r="AA866" s="9"/>
    </row>
    <row r="867" spans="1:27" ht="13.5" outlineLevel="7" x14ac:dyDescent="0.3">
      <c r="A867" s="245"/>
      <c r="B867" s="246"/>
      <c r="C867" s="246"/>
      <c r="D867" s="246"/>
      <c r="E867" s="246"/>
      <c r="F867" s="247"/>
      <c r="G867" s="252"/>
      <c r="H867" s="247"/>
      <c r="I867" s="248" t="s">
        <v>1146</v>
      </c>
      <c r="J867" s="249"/>
      <c r="K867" s="250"/>
      <c r="L867" s="250"/>
      <c r="M867" s="251">
        <v>0.43</v>
      </c>
      <c r="N867" s="252"/>
      <c r="O867" s="253"/>
      <c r="P867" s="249"/>
      <c r="Q867" s="249"/>
      <c r="R867" s="251"/>
      <c r="S867" s="251"/>
      <c r="T867" s="251"/>
      <c r="U867" s="251"/>
      <c r="V867" s="253"/>
      <c r="W867" s="253"/>
      <c r="X867" s="253"/>
      <c r="Y867" s="252"/>
      <c r="Z867" s="6"/>
      <c r="AA867" s="9"/>
    </row>
    <row r="868" spans="1:27" ht="13.5" outlineLevel="7" x14ac:dyDescent="0.3">
      <c r="A868" s="245"/>
      <c r="B868" s="246"/>
      <c r="C868" s="246"/>
      <c r="D868" s="246"/>
      <c r="E868" s="246"/>
      <c r="F868" s="247"/>
      <c r="G868" s="252"/>
      <c r="H868" s="247"/>
      <c r="I868" s="248" t="s">
        <v>1147</v>
      </c>
      <c r="J868" s="249"/>
      <c r="K868" s="250"/>
      <c r="L868" s="250"/>
      <c r="M868" s="251">
        <v>3.98</v>
      </c>
      <c r="N868" s="252"/>
      <c r="O868" s="253"/>
      <c r="P868" s="249"/>
      <c r="Q868" s="249"/>
      <c r="R868" s="251"/>
      <c r="S868" s="251"/>
      <c r="T868" s="251"/>
      <c r="U868" s="251"/>
      <c r="V868" s="253"/>
      <c r="W868" s="253"/>
      <c r="X868" s="253"/>
      <c r="Y868" s="252"/>
      <c r="Z868" s="6"/>
      <c r="AA868" s="9"/>
    </row>
    <row r="869" spans="1:27" ht="13.5" outlineLevel="7" x14ac:dyDescent="0.3">
      <c r="A869" s="245"/>
      <c r="B869" s="246"/>
      <c r="C869" s="246"/>
      <c r="D869" s="246"/>
      <c r="E869" s="246"/>
      <c r="F869" s="247"/>
      <c r="G869" s="252"/>
      <c r="H869" s="247"/>
      <c r="I869" s="248" t="s">
        <v>1148</v>
      </c>
      <c r="J869" s="249"/>
      <c r="K869" s="250"/>
      <c r="L869" s="250"/>
      <c r="M869" s="251">
        <v>30.2</v>
      </c>
      <c r="N869" s="252"/>
      <c r="O869" s="253"/>
      <c r="P869" s="249"/>
      <c r="Q869" s="249"/>
      <c r="R869" s="251"/>
      <c r="S869" s="251"/>
      <c r="T869" s="251"/>
      <c r="U869" s="251"/>
      <c r="V869" s="253"/>
      <c r="W869" s="253"/>
      <c r="X869" s="253"/>
      <c r="Y869" s="252"/>
      <c r="Z869" s="6"/>
      <c r="AA869" s="9"/>
    </row>
    <row r="870" spans="1:27" ht="13.5" outlineLevel="7" x14ac:dyDescent="0.3">
      <c r="A870" s="245"/>
      <c r="B870" s="246"/>
      <c r="C870" s="246"/>
      <c r="D870" s="246"/>
      <c r="E870" s="246"/>
      <c r="F870" s="247"/>
      <c r="G870" s="252"/>
      <c r="H870" s="247"/>
      <c r="I870" s="248" t="s">
        <v>1149</v>
      </c>
      <c r="J870" s="249"/>
      <c r="K870" s="250"/>
      <c r="L870" s="250"/>
      <c r="M870" s="251">
        <v>36.090000000000003</v>
      </c>
      <c r="N870" s="252"/>
      <c r="O870" s="253"/>
      <c r="P870" s="249"/>
      <c r="Q870" s="249"/>
      <c r="R870" s="251"/>
      <c r="S870" s="251"/>
      <c r="T870" s="251"/>
      <c r="U870" s="251"/>
      <c r="V870" s="253"/>
      <c r="W870" s="253"/>
      <c r="X870" s="253"/>
      <c r="Y870" s="252"/>
      <c r="Z870" s="6"/>
      <c r="AA870" s="9"/>
    </row>
    <row r="871" spans="1:27" ht="13.5" outlineLevel="7" x14ac:dyDescent="0.3">
      <c r="A871" s="245"/>
      <c r="B871" s="246"/>
      <c r="C871" s="246"/>
      <c r="D871" s="246"/>
      <c r="E871" s="246"/>
      <c r="F871" s="247"/>
      <c r="G871" s="252"/>
      <c r="H871" s="247"/>
      <c r="I871" s="248" t="s">
        <v>1150</v>
      </c>
      <c r="J871" s="249"/>
      <c r="K871" s="250"/>
      <c r="L871" s="250"/>
      <c r="M871" s="251">
        <v>3.04</v>
      </c>
      <c r="N871" s="252"/>
      <c r="O871" s="253"/>
      <c r="P871" s="249"/>
      <c r="Q871" s="249"/>
      <c r="R871" s="251"/>
      <c r="S871" s="251"/>
      <c r="T871" s="251"/>
      <c r="U871" s="251"/>
      <c r="V871" s="253"/>
      <c r="W871" s="253"/>
      <c r="X871" s="253"/>
      <c r="Y871" s="252"/>
      <c r="Z871" s="6"/>
      <c r="AA871" s="9"/>
    </row>
    <row r="872" spans="1:27" ht="13.5" outlineLevel="7" x14ac:dyDescent="0.3">
      <c r="A872" s="245"/>
      <c r="B872" s="246"/>
      <c r="C872" s="246"/>
      <c r="D872" s="246"/>
      <c r="E872" s="246"/>
      <c r="F872" s="247"/>
      <c r="G872" s="252"/>
      <c r="H872" s="247"/>
      <c r="I872" s="248" t="s">
        <v>1151</v>
      </c>
      <c r="J872" s="249"/>
      <c r="K872" s="250"/>
      <c r="L872" s="250"/>
      <c r="M872" s="251">
        <v>2.1</v>
      </c>
      <c r="N872" s="252"/>
      <c r="O872" s="253"/>
      <c r="P872" s="249"/>
      <c r="Q872" s="249"/>
      <c r="R872" s="251"/>
      <c r="S872" s="251"/>
      <c r="T872" s="251"/>
      <c r="U872" s="251"/>
      <c r="V872" s="253"/>
      <c r="W872" s="253"/>
      <c r="X872" s="253"/>
      <c r="Y872" s="252"/>
      <c r="Z872" s="6"/>
      <c r="AA872" s="9"/>
    </row>
    <row r="873" spans="1:27" ht="13.5" outlineLevel="7" x14ac:dyDescent="0.3">
      <c r="A873" s="245"/>
      <c r="B873" s="246"/>
      <c r="C873" s="246"/>
      <c r="D873" s="246"/>
      <c r="E873" s="246"/>
      <c r="F873" s="247"/>
      <c r="G873" s="252"/>
      <c r="H873" s="247"/>
      <c r="I873" s="248" t="s">
        <v>1152</v>
      </c>
      <c r="J873" s="249"/>
      <c r="K873" s="250"/>
      <c r="L873" s="250"/>
      <c r="M873" s="251">
        <v>1.51</v>
      </c>
      <c r="N873" s="252"/>
      <c r="O873" s="253"/>
      <c r="P873" s="249"/>
      <c r="Q873" s="249"/>
      <c r="R873" s="251"/>
      <c r="S873" s="251"/>
      <c r="T873" s="251"/>
      <c r="U873" s="251"/>
      <c r="V873" s="253"/>
      <c r="W873" s="253"/>
      <c r="X873" s="253"/>
      <c r="Y873" s="252"/>
      <c r="Z873" s="6"/>
      <c r="AA873" s="9"/>
    </row>
    <row r="874" spans="1:27" ht="13.5" outlineLevel="7" x14ac:dyDescent="0.3">
      <c r="A874" s="245"/>
      <c r="B874" s="246"/>
      <c r="C874" s="246"/>
      <c r="D874" s="246"/>
      <c r="E874" s="246"/>
      <c r="F874" s="247"/>
      <c r="G874" s="252"/>
      <c r="H874" s="247"/>
      <c r="I874" s="248" t="s">
        <v>1152</v>
      </c>
      <c r="J874" s="249"/>
      <c r="K874" s="250"/>
      <c r="L874" s="250"/>
      <c r="M874" s="251">
        <v>1.51</v>
      </c>
      <c r="N874" s="252"/>
      <c r="O874" s="253"/>
      <c r="P874" s="249"/>
      <c r="Q874" s="249"/>
      <c r="R874" s="251"/>
      <c r="S874" s="251"/>
      <c r="T874" s="251"/>
      <c r="U874" s="251"/>
      <c r="V874" s="253"/>
      <c r="W874" s="253"/>
      <c r="X874" s="253"/>
      <c r="Y874" s="252"/>
      <c r="Z874" s="6"/>
      <c r="AA874" s="9"/>
    </row>
    <row r="875" spans="1:27" ht="13.5" outlineLevel="7" x14ac:dyDescent="0.3">
      <c r="A875" s="245"/>
      <c r="B875" s="246"/>
      <c r="C875" s="246"/>
      <c r="D875" s="246"/>
      <c r="E875" s="246"/>
      <c r="F875" s="247"/>
      <c r="G875" s="252"/>
      <c r="H875" s="247"/>
      <c r="I875" s="248" t="s">
        <v>1153</v>
      </c>
      <c r="J875" s="249"/>
      <c r="K875" s="250"/>
      <c r="L875" s="250"/>
      <c r="M875" s="251">
        <v>0.84</v>
      </c>
      <c r="N875" s="252"/>
      <c r="O875" s="253"/>
      <c r="P875" s="249"/>
      <c r="Q875" s="249"/>
      <c r="R875" s="251"/>
      <c r="S875" s="251"/>
      <c r="T875" s="251"/>
      <c r="U875" s="251"/>
      <c r="V875" s="253"/>
      <c r="W875" s="253"/>
      <c r="X875" s="253"/>
      <c r="Y875" s="252"/>
      <c r="Z875" s="6"/>
      <c r="AA875" s="9"/>
    </row>
    <row r="876" spans="1:27" ht="13.5" outlineLevel="7" x14ac:dyDescent="0.3">
      <c r="A876" s="245"/>
      <c r="B876" s="246"/>
      <c r="C876" s="246"/>
      <c r="D876" s="246"/>
      <c r="E876" s="246"/>
      <c r="F876" s="247"/>
      <c r="G876" s="252"/>
      <c r="H876" s="247"/>
      <c r="I876" s="248" t="s">
        <v>1154</v>
      </c>
      <c r="J876" s="249"/>
      <c r="K876" s="250"/>
      <c r="L876" s="250"/>
      <c r="M876" s="251">
        <v>3.62</v>
      </c>
      <c r="N876" s="252"/>
      <c r="O876" s="253"/>
      <c r="P876" s="249"/>
      <c r="Q876" s="249"/>
      <c r="R876" s="251"/>
      <c r="S876" s="251"/>
      <c r="T876" s="251"/>
      <c r="U876" s="251"/>
      <c r="V876" s="253"/>
      <c r="W876" s="253"/>
      <c r="X876" s="253"/>
      <c r="Y876" s="252"/>
      <c r="Z876" s="6"/>
      <c r="AA876" s="9"/>
    </row>
    <row r="877" spans="1:27" ht="13.5" outlineLevel="7" x14ac:dyDescent="0.3">
      <c r="A877" s="245"/>
      <c r="B877" s="246"/>
      <c r="C877" s="246"/>
      <c r="D877" s="246"/>
      <c r="E877" s="246"/>
      <c r="F877" s="247"/>
      <c r="G877" s="252"/>
      <c r="H877" s="247"/>
      <c r="I877" s="248" t="s">
        <v>1155</v>
      </c>
      <c r="J877" s="249"/>
      <c r="K877" s="250"/>
      <c r="L877" s="250"/>
      <c r="M877" s="251">
        <v>12.45</v>
      </c>
      <c r="N877" s="252"/>
      <c r="O877" s="253"/>
      <c r="P877" s="249"/>
      <c r="Q877" s="249"/>
      <c r="R877" s="251"/>
      <c r="S877" s="251"/>
      <c r="T877" s="251"/>
      <c r="U877" s="251"/>
      <c r="V877" s="253"/>
      <c r="W877" s="253"/>
      <c r="X877" s="253"/>
      <c r="Y877" s="252"/>
      <c r="Z877" s="6"/>
      <c r="AA877" s="9"/>
    </row>
    <row r="878" spans="1:27" ht="13.5" outlineLevel="7" x14ac:dyDescent="0.3">
      <c r="A878" s="245"/>
      <c r="B878" s="246"/>
      <c r="C878" s="246"/>
      <c r="D878" s="246"/>
      <c r="E878" s="246"/>
      <c r="F878" s="247"/>
      <c r="G878" s="252"/>
      <c r="H878" s="247"/>
      <c r="I878" s="248" t="s">
        <v>1156</v>
      </c>
      <c r="J878" s="249"/>
      <c r="K878" s="250"/>
      <c r="L878" s="250"/>
      <c r="M878" s="251">
        <v>27.85</v>
      </c>
      <c r="N878" s="252"/>
      <c r="O878" s="253"/>
      <c r="P878" s="249"/>
      <c r="Q878" s="249"/>
      <c r="R878" s="251"/>
      <c r="S878" s="251"/>
      <c r="T878" s="251"/>
      <c r="U878" s="251"/>
      <c r="V878" s="253"/>
      <c r="W878" s="253"/>
      <c r="X878" s="253"/>
      <c r="Y878" s="252"/>
      <c r="Z878" s="6"/>
      <c r="AA878" s="9"/>
    </row>
    <row r="879" spans="1:27" ht="13.5" outlineLevel="7" x14ac:dyDescent="0.3">
      <c r="A879" s="245"/>
      <c r="B879" s="246"/>
      <c r="C879" s="246"/>
      <c r="D879" s="246"/>
      <c r="E879" s="246"/>
      <c r="F879" s="247"/>
      <c r="G879" s="252"/>
      <c r="H879" s="247"/>
      <c r="I879" s="248" t="s">
        <v>1157</v>
      </c>
      <c r="J879" s="249"/>
      <c r="K879" s="250"/>
      <c r="L879" s="250"/>
      <c r="M879" s="251">
        <v>1.18</v>
      </c>
      <c r="N879" s="252"/>
      <c r="O879" s="253"/>
      <c r="P879" s="249"/>
      <c r="Q879" s="249"/>
      <c r="R879" s="251"/>
      <c r="S879" s="251"/>
      <c r="T879" s="251"/>
      <c r="U879" s="251"/>
      <c r="V879" s="253"/>
      <c r="W879" s="253"/>
      <c r="X879" s="253"/>
      <c r="Y879" s="252"/>
      <c r="Z879" s="6"/>
      <c r="AA879" s="9"/>
    </row>
    <row r="880" spans="1:27" ht="13.5" outlineLevel="7" x14ac:dyDescent="0.3">
      <c r="A880" s="245"/>
      <c r="B880" s="246"/>
      <c r="C880" s="246"/>
      <c r="D880" s="246"/>
      <c r="E880" s="246"/>
      <c r="F880" s="247"/>
      <c r="G880" s="252"/>
      <c r="H880" s="247"/>
      <c r="I880" s="248" t="s">
        <v>1158</v>
      </c>
      <c r="J880" s="249"/>
      <c r="K880" s="250"/>
      <c r="L880" s="250"/>
      <c r="M880" s="251">
        <v>3.38</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52"/>
      <c r="H881" s="247"/>
      <c r="I881" s="248" t="s">
        <v>1159</v>
      </c>
      <c r="J881" s="249"/>
      <c r="K881" s="250"/>
      <c r="L881" s="250"/>
      <c r="M881" s="251">
        <v>1.45</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52"/>
      <c r="H882" s="247"/>
      <c r="I882" s="248" t="s">
        <v>1160</v>
      </c>
      <c r="J882" s="249"/>
      <c r="K882" s="250"/>
      <c r="L882" s="250"/>
      <c r="M882" s="251">
        <v>1.91</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52"/>
      <c r="H883" s="247"/>
      <c r="I883" s="248" t="s">
        <v>1161</v>
      </c>
      <c r="J883" s="249"/>
      <c r="K883" s="250"/>
      <c r="L883" s="250"/>
      <c r="M883" s="251">
        <v>14.38</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52"/>
      <c r="H884" s="247"/>
      <c r="I884" s="248" t="s">
        <v>1162</v>
      </c>
      <c r="J884" s="249"/>
      <c r="K884" s="250"/>
      <c r="L884" s="250"/>
      <c r="M884" s="251">
        <v>12.49</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52"/>
      <c r="H885" s="247"/>
      <c r="I885" s="248" t="s">
        <v>1163</v>
      </c>
      <c r="J885" s="249"/>
      <c r="K885" s="250"/>
      <c r="L885" s="250"/>
      <c r="M885" s="251">
        <v>17.96</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52"/>
      <c r="H886" s="247"/>
      <c r="I886" s="248" t="s">
        <v>1164</v>
      </c>
      <c r="J886" s="249"/>
      <c r="K886" s="250"/>
      <c r="L886" s="250"/>
      <c r="M886" s="251">
        <v>10.93</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52"/>
      <c r="H887" s="247"/>
      <c r="I887" s="248" t="s">
        <v>1165</v>
      </c>
      <c r="J887" s="249"/>
      <c r="K887" s="250"/>
      <c r="L887" s="250"/>
      <c r="M887" s="251">
        <v>38.119999999999997</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52"/>
      <c r="H888" s="247"/>
      <c r="I888" s="248" t="s">
        <v>1166</v>
      </c>
      <c r="J888" s="249"/>
      <c r="K888" s="250"/>
      <c r="L888" s="250"/>
      <c r="M888" s="251">
        <v>20.73</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52"/>
      <c r="H889" s="247"/>
      <c r="I889" s="248" t="s">
        <v>1167</v>
      </c>
      <c r="J889" s="249"/>
      <c r="K889" s="250"/>
      <c r="L889" s="250"/>
      <c r="M889" s="251">
        <v>7.07</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52"/>
      <c r="H890" s="247"/>
      <c r="I890" s="248" t="s">
        <v>1168</v>
      </c>
      <c r="J890" s="249"/>
      <c r="K890" s="250"/>
      <c r="L890" s="250"/>
      <c r="M890" s="251">
        <v>8.65</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52"/>
      <c r="H891" s="247"/>
      <c r="I891" s="248" t="s">
        <v>1169</v>
      </c>
      <c r="J891" s="249"/>
      <c r="K891" s="250"/>
      <c r="L891" s="250"/>
      <c r="M891" s="251">
        <v>2.75</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52"/>
      <c r="H892" s="247"/>
      <c r="I892" s="248" t="s">
        <v>1170</v>
      </c>
      <c r="J892" s="249"/>
      <c r="K892" s="250"/>
      <c r="L892" s="250"/>
      <c r="M892" s="251">
        <v>1.26</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52"/>
      <c r="H893" s="247"/>
      <c r="I893" s="248" t="s">
        <v>1171</v>
      </c>
      <c r="J893" s="249"/>
      <c r="K893" s="250"/>
      <c r="L893" s="250"/>
      <c r="M893" s="251">
        <v>12.32</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52"/>
      <c r="H894" s="247"/>
      <c r="I894" s="248" t="s">
        <v>1172</v>
      </c>
      <c r="J894" s="249"/>
      <c r="K894" s="250"/>
      <c r="L894" s="250"/>
      <c r="M894" s="251">
        <v>41.75</v>
      </c>
      <c r="N894" s="252"/>
      <c r="O894" s="253"/>
      <c r="P894" s="249"/>
      <c r="Q894" s="249"/>
      <c r="R894" s="251"/>
      <c r="S894" s="251"/>
      <c r="T894" s="251"/>
      <c r="U894" s="251"/>
      <c r="V894" s="253"/>
      <c r="W894" s="253"/>
      <c r="X894" s="253"/>
      <c r="Y894" s="252"/>
      <c r="Z894" s="6"/>
      <c r="AA894" s="9"/>
    </row>
    <row r="895" spans="1:27" ht="13.5" outlineLevel="7" x14ac:dyDescent="0.3">
      <c r="A895" s="245"/>
      <c r="B895" s="246"/>
      <c r="C895" s="246"/>
      <c r="D895" s="246"/>
      <c r="E895" s="246"/>
      <c r="F895" s="247"/>
      <c r="G895" s="252"/>
      <c r="H895" s="247"/>
      <c r="I895" s="248" t="s">
        <v>1173</v>
      </c>
      <c r="J895" s="249"/>
      <c r="K895" s="250"/>
      <c r="L895" s="250"/>
      <c r="M895" s="251">
        <v>14.2</v>
      </c>
      <c r="N895" s="252"/>
      <c r="O895" s="253"/>
      <c r="P895" s="249"/>
      <c r="Q895" s="249"/>
      <c r="R895" s="251"/>
      <c r="S895" s="251"/>
      <c r="T895" s="251"/>
      <c r="U895" s="251"/>
      <c r="V895" s="253"/>
      <c r="W895" s="253"/>
      <c r="X895" s="253"/>
      <c r="Y895" s="252"/>
      <c r="Z895" s="6"/>
      <c r="AA895" s="9"/>
    </row>
    <row r="896" spans="1:27" ht="13.5" outlineLevel="7" x14ac:dyDescent="0.3">
      <c r="A896" s="245"/>
      <c r="B896" s="246"/>
      <c r="C896" s="246"/>
      <c r="D896" s="246"/>
      <c r="E896" s="246"/>
      <c r="F896" s="247"/>
      <c r="G896" s="252"/>
      <c r="H896" s="247"/>
      <c r="I896" s="248" t="s">
        <v>1174</v>
      </c>
      <c r="J896" s="249"/>
      <c r="K896" s="250"/>
      <c r="L896" s="250"/>
      <c r="M896" s="251">
        <v>14.08</v>
      </c>
      <c r="N896" s="252"/>
      <c r="O896" s="253"/>
      <c r="P896" s="249"/>
      <c r="Q896" s="249"/>
      <c r="R896" s="251"/>
      <c r="S896" s="251"/>
      <c r="T896" s="251"/>
      <c r="U896" s="251"/>
      <c r="V896" s="253"/>
      <c r="W896" s="253"/>
      <c r="X896" s="253"/>
      <c r="Y896" s="252"/>
      <c r="Z896" s="6"/>
      <c r="AA896" s="9"/>
    </row>
    <row r="897" spans="1:27" ht="13.5" outlineLevel="7" x14ac:dyDescent="0.3">
      <c r="A897" s="245"/>
      <c r="B897" s="246"/>
      <c r="C897" s="246"/>
      <c r="D897" s="246"/>
      <c r="E897" s="246"/>
      <c r="F897" s="247"/>
      <c r="G897" s="252"/>
      <c r="H897" s="247"/>
      <c r="I897" s="248" t="s">
        <v>1175</v>
      </c>
      <c r="J897" s="249"/>
      <c r="K897" s="250"/>
      <c r="L897" s="250"/>
      <c r="M897" s="251">
        <v>1.47</v>
      </c>
      <c r="N897" s="252"/>
      <c r="O897" s="253"/>
      <c r="P897" s="249"/>
      <c r="Q897" s="249"/>
      <c r="R897" s="251"/>
      <c r="S897" s="251"/>
      <c r="T897" s="251"/>
      <c r="U897" s="251"/>
      <c r="V897" s="253"/>
      <c r="W897" s="253"/>
      <c r="X897" s="253"/>
      <c r="Y897" s="252"/>
      <c r="Z897" s="6"/>
      <c r="AA897" s="9"/>
    </row>
    <row r="898" spans="1:27" ht="13.5" outlineLevel="7" x14ac:dyDescent="0.3">
      <c r="A898" s="245"/>
      <c r="B898" s="246"/>
      <c r="C898" s="246"/>
      <c r="D898" s="246"/>
      <c r="E898" s="246"/>
      <c r="F898" s="247"/>
      <c r="G898" s="252"/>
      <c r="H898" s="247"/>
      <c r="I898" s="248" t="s">
        <v>1176</v>
      </c>
      <c r="J898" s="249"/>
      <c r="K898" s="250"/>
      <c r="L898" s="250"/>
      <c r="M898" s="251">
        <v>3.01</v>
      </c>
      <c r="N898" s="252"/>
      <c r="O898" s="253"/>
      <c r="P898" s="249"/>
      <c r="Q898" s="249"/>
      <c r="R898" s="251"/>
      <c r="S898" s="251"/>
      <c r="T898" s="251"/>
      <c r="U898" s="251"/>
      <c r="V898" s="253"/>
      <c r="W898" s="253"/>
      <c r="X898" s="253"/>
      <c r="Y898" s="252"/>
      <c r="Z898" s="6"/>
      <c r="AA898" s="9"/>
    </row>
    <row r="899" spans="1:27" ht="13.5" outlineLevel="7" x14ac:dyDescent="0.3">
      <c r="A899" s="245"/>
      <c r="B899" s="246"/>
      <c r="C899" s="246"/>
      <c r="D899" s="246"/>
      <c r="E899" s="246"/>
      <c r="F899" s="247"/>
      <c r="G899" s="252"/>
      <c r="H899" s="247"/>
      <c r="I899" s="248" t="s">
        <v>1177</v>
      </c>
      <c r="J899" s="249"/>
      <c r="K899" s="250"/>
      <c r="L899" s="250"/>
      <c r="M899" s="251">
        <v>8.18</v>
      </c>
      <c r="N899" s="252"/>
      <c r="O899" s="253"/>
      <c r="P899" s="249"/>
      <c r="Q899" s="249"/>
      <c r="R899" s="251"/>
      <c r="S899" s="251"/>
      <c r="T899" s="251"/>
      <c r="U899" s="251"/>
      <c r="V899" s="253"/>
      <c r="W899" s="253"/>
      <c r="X899" s="253"/>
      <c r="Y899" s="252"/>
      <c r="Z899" s="6"/>
      <c r="AA899" s="9"/>
    </row>
    <row r="900" spans="1:27" ht="13.5" outlineLevel="7" x14ac:dyDescent="0.3">
      <c r="A900" s="245"/>
      <c r="B900" s="246"/>
      <c r="C900" s="246"/>
      <c r="D900" s="246"/>
      <c r="E900" s="246"/>
      <c r="F900" s="247"/>
      <c r="G900" s="252"/>
      <c r="H900" s="247"/>
      <c r="I900" s="248" t="s">
        <v>1178</v>
      </c>
      <c r="J900" s="249"/>
      <c r="K900" s="250"/>
      <c r="L900" s="250"/>
      <c r="M900" s="251">
        <v>17.75</v>
      </c>
      <c r="N900" s="252"/>
      <c r="O900" s="253"/>
      <c r="P900" s="249"/>
      <c r="Q900" s="249"/>
      <c r="R900" s="251"/>
      <c r="S900" s="251"/>
      <c r="T900" s="251"/>
      <c r="U900" s="251"/>
      <c r="V900" s="253"/>
      <c r="W900" s="253"/>
      <c r="X900" s="253"/>
      <c r="Y900" s="252"/>
      <c r="Z900" s="6"/>
      <c r="AA900" s="9"/>
    </row>
    <row r="901" spans="1:27" ht="13.5" outlineLevel="7" x14ac:dyDescent="0.3">
      <c r="A901" s="245"/>
      <c r="B901" s="246"/>
      <c r="C901" s="246"/>
      <c r="D901" s="246"/>
      <c r="E901" s="246"/>
      <c r="F901" s="247"/>
      <c r="G901" s="252"/>
      <c r="H901" s="247"/>
      <c r="I901" s="248" t="s">
        <v>1179</v>
      </c>
      <c r="J901" s="249"/>
      <c r="K901" s="250"/>
      <c r="L901" s="250"/>
      <c r="M901" s="251">
        <v>12.9</v>
      </c>
      <c r="N901" s="252"/>
      <c r="O901" s="253"/>
      <c r="P901" s="249"/>
      <c r="Q901" s="249"/>
      <c r="R901" s="251"/>
      <c r="S901" s="251"/>
      <c r="T901" s="251"/>
      <c r="U901" s="251"/>
      <c r="V901" s="253"/>
      <c r="W901" s="253"/>
      <c r="X901" s="253"/>
      <c r="Y901" s="252"/>
      <c r="Z901" s="6"/>
      <c r="AA901" s="9"/>
    </row>
    <row r="902" spans="1:27" ht="13.5" outlineLevel="7" x14ac:dyDescent="0.3">
      <c r="A902" s="245"/>
      <c r="B902" s="246"/>
      <c r="C902" s="246"/>
      <c r="D902" s="246"/>
      <c r="E902" s="246"/>
      <c r="F902" s="247"/>
      <c r="G902" s="252"/>
      <c r="H902" s="247"/>
      <c r="I902" s="248" t="s">
        <v>1180</v>
      </c>
      <c r="J902" s="249"/>
      <c r="K902" s="250"/>
      <c r="L902" s="250"/>
      <c r="M902" s="251">
        <v>6.52</v>
      </c>
      <c r="N902" s="252"/>
      <c r="O902" s="253"/>
      <c r="P902" s="249"/>
      <c r="Q902" s="249"/>
      <c r="R902" s="251"/>
      <c r="S902" s="251"/>
      <c r="T902" s="251"/>
      <c r="U902" s="251"/>
      <c r="V902" s="253"/>
      <c r="W902" s="253"/>
      <c r="X902" s="253"/>
      <c r="Y902" s="252"/>
      <c r="Z902" s="6"/>
      <c r="AA902" s="9"/>
    </row>
    <row r="903" spans="1:27" ht="13.5" outlineLevel="7" x14ac:dyDescent="0.3">
      <c r="A903" s="245"/>
      <c r="B903" s="246"/>
      <c r="C903" s="246"/>
      <c r="D903" s="246"/>
      <c r="E903" s="246"/>
      <c r="F903" s="247"/>
      <c r="G903" s="252"/>
      <c r="H903" s="247"/>
      <c r="I903" s="248" t="s">
        <v>1181</v>
      </c>
      <c r="J903" s="249"/>
      <c r="K903" s="250"/>
      <c r="L903" s="250"/>
      <c r="M903" s="251">
        <v>7.3</v>
      </c>
      <c r="N903" s="252"/>
      <c r="O903" s="253"/>
      <c r="P903" s="249"/>
      <c r="Q903" s="249"/>
      <c r="R903" s="251"/>
      <c r="S903" s="251"/>
      <c r="T903" s="251"/>
      <c r="U903" s="251"/>
      <c r="V903" s="253"/>
      <c r="W903" s="253"/>
      <c r="X903" s="253"/>
      <c r="Y903" s="252"/>
      <c r="Z903" s="6"/>
      <c r="AA903" s="9"/>
    </row>
    <row r="904" spans="1:27" ht="13.5" outlineLevel="7" x14ac:dyDescent="0.3">
      <c r="A904" s="245"/>
      <c r="B904" s="246"/>
      <c r="C904" s="246"/>
      <c r="D904" s="246"/>
      <c r="E904" s="246"/>
      <c r="F904" s="247"/>
      <c r="G904" s="252"/>
      <c r="H904" s="247"/>
      <c r="I904" s="248" t="s">
        <v>1182</v>
      </c>
      <c r="J904" s="249"/>
      <c r="K904" s="250"/>
      <c r="L904" s="250"/>
      <c r="M904" s="251">
        <v>32.270000000000003</v>
      </c>
      <c r="N904" s="252"/>
      <c r="O904" s="253"/>
      <c r="P904" s="249"/>
      <c r="Q904" s="249"/>
      <c r="R904" s="251"/>
      <c r="S904" s="251"/>
      <c r="T904" s="251"/>
      <c r="U904" s="251"/>
      <c r="V904" s="253"/>
      <c r="W904" s="253"/>
      <c r="X904" s="253"/>
      <c r="Y904" s="252"/>
      <c r="Z904" s="6"/>
      <c r="AA904" s="9"/>
    </row>
    <row r="905" spans="1:27" ht="13.5" outlineLevel="7" x14ac:dyDescent="0.3">
      <c r="A905" s="245"/>
      <c r="B905" s="246"/>
      <c r="C905" s="246"/>
      <c r="D905" s="246"/>
      <c r="E905" s="246"/>
      <c r="F905" s="247"/>
      <c r="G905" s="252"/>
      <c r="H905" s="247"/>
      <c r="I905" s="248" t="s">
        <v>1183</v>
      </c>
      <c r="J905" s="249"/>
      <c r="K905" s="250"/>
      <c r="L905" s="250"/>
      <c r="M905" s="251">
        <v>81.45</v>
      </c>
      <c r="N905" s="252"/>
      <c r="O905" s="253"/>
      <c r="P905" s="249"/>
      <c r="Q905" s="249"/>
      <c r="R905" s="251"/>
      <c r="S905" s="251"/>
      <c r="T905" s="251"/>
      <c r="U905" s="251"/>
      <c r="V905" s="253"/>
      <c r="W905" s="253"/>
      <c r="X905" s="253"/>
      <c r="Y905" s="252"/>
      <c r="Z905" s="6"/>
      <c r="AA905" s="9"/>
    </row>
    <row r="906" spans="1:27" ht="13.5" outlineLevel="7" x14ac:dyDescent="0.3">
      <c r="A906" s="245"/>
      <c r="B906" s="246"/>
      <c r="C906" s="246"/>
      <c r="D906" s="246"/>
      <c r="E906" s="246"/>
      <c r="F906" s="247"/>
      <c r="G906" s="252"/>
      <c r="H906" s="247"/>
      <c r="I906" s="248" t="s">
        <v>1184</v>
      </c>
      <c r="J906" s="249"/>
      <c r="K906" s="250"/>
      <c r="L906" s="250"/>
      <c r="M906" s="251">
        <v>151.83000000000001</v>
      </c>
      <c r="N906" s="252"/>
      <c r="O906" s="253"/>
      <c r="P906" s="249"/>
      <c r="Q906" s="249"/>
      <c r="R906" s="251"/>
      <c r="S906" s="251"/>
      <c r="T906" s="251"/>
      <c r="U906" s="251"/>
      <c r="V906" s="253"/>
      <c r="W906" s="253"/>
      <c r="X906" s="253"/>
      <c r="Y906" s="252"/>
      <c r="Z906" s="6"/>
      <c r="AA906" s="9"/>
    </row>
    <row r="907" spans="1:27" ht="13.5" outlineLevel="7" x14ac:dyDescent="0.3">
      <c r="A907" s="245"/>
      <c r="B907" s="246"/>
      <c r="C907" s="246"/>
      <c r="D907" s="246"/>
      <c r="E907" s="246"/>
      <c r="F907" s="247"/>
      <c r="G907" s="252"/>
      <c r="H907" s="247"/>
      <c r="I907" s="248" t="s">
        <v>1185</v>
      </c>
      <c r="J907" s="249"/>
      <c r="K907" s="250"/>
      <c r="L907" s="250"/>
      <c r="M907" s="251">
        <v>13.81</v>
      </c>
      <c r="N907" s="252"/>
      <c r="O907" s="253"/>
      <c r="P907" s="249"/>
      <c r="Q907" s="249"/>
      <c r="R907" s="251"/>
      <c r="S907" s="251"/>
      <c r="T907" s="251"/>
      <c r="U907" s="251"/>
      <c r="V907" s="253"/>
      <c r="W907" s="253"/>
      <c r="X907" s="253"/>
      <c r="Y907" s="252"/>
      <c r="Z907" s="6"/>
      <c r="AA907" s="9"/>
    </row>
    <row r="908" spans="1:27" ht="13.5" outlineLevel="7" x14ac:dyDescent="0.3">
      <c r="A908" s="245"/>
      <c r="B908" s="246"/>
      <c r="C908" s="246"/>
      <c r="D908" s="246"/>
      <c r="E908" s="246"/>
      <c r="F908" s="247"/>
      <c r="G908" s="252"/>
      <c r="H908" s="247"/>
      <c r="I908" s="248" t="s">
        <v>1186</v>
      </c>
      <c r="J908" s="249"/>
      <c r="K908" s="250"/>
      <c r="L908" s="250"/>
      <c r="M908" s="251">
        <v>24.8</v>
      </c>
      <c r="N908" s="252"/>
      <c r="O908" s="253"/>
      <c r="P908" s="249"/>
      <c r="Q908" s="249"/>
      <c r="R908" s="251"/>
      <c r="S908" s="251"/>
      <c r="T908" s="251"/>
      <c r="U908" s="251"/>
      <c r="V908" s="253"/>
      <c r="W908" s="253"/>
      <c r="X908" s="253"/>
      <c r="Y908" s="252"/>
      <c r="Z908" s="6"/>
      <c r="AA908" s="9"/>
    </row>
    <row r="909" spans="1:27" ht="13.5" outlineLevel="7" x14ac:dyDescent="0.3">
      <c r="A909" s="245"/>
      <c r="B909" s="246"/>
      <c r="C909" s="246"/>
      <c r="D909" s="246"/>
      <c r="E909" s="246"/>
      <c r="F909" s="247"/>
      <c r="G909" s="252"/>
      <c r="H909" s="247"/>
      <c r="I909" s="248" t="s">
        <v>1187</v>
      </c>
      <c r="J909" s="249"/>
      <c r="K909" s="250"/>
      <c r="L909" s="250"/>
      <c r="M909" s="251">
        <v>37.5</v>
      </c>
      <c r="N909" s="252"/>
      <c r="O909" s="253"/>
      <c r="P909" s="249"/>
      <c r="Q909" s="249"/>
      <c r="R909" s="251"/>
      <c r="S909" s="251"/>
      <c r="T909" s="251"/>
      <c r="U909" s="251"/>
      <c r="V909" s="253"/>
      <c r="W909" s="253"/>
      <c r="X909" s="253"/>
      <c r="Y909" s="252"/>
      <c r="Z909" s="6"/>
      <c r="AA909" s="9"/>
    </row>
    <row r="910" spans="1:27" ht="13.5" outlineLevel="7" x14ac:dyDescent="0.3">
      <c r="A910" s="245"/>
      <c r="B910" s="246"/>
      <c r="C910" s="246"/>
      <c r="D910" s="246"/>
      <c r="E910" s="246"/>
      <c r="F910" s="247"/>
      <c r="G910" s="252"/>
      <c r="H910" s="247"/>
      <c r="I910" s="248" t="s">
        <v>1188</v>
      </c>
      <c r="J910" s="249"/>
      <c r="K910" s="250"/>
      <c r="L910" s="250"/>
      <c r="M910" s="251">
        <v>21.08</v>
      </c>
      <c r="N910" s="252"/>
      <c r="O910" s="253"/>
      <c r="P910" s="249"/>
      <c r="Q910" s="249"/>
      <c r="R910" s="251"/>
      <c r="S910" s="251"/>
      <c r="T910" s="251"/>
      <c r="U910" s="251"/>
      <c r="V910" s="253"/>
      <c r="W910" s="253"/>
      <c r="X910" s="253"/>
      <c r="Y910" s="252"/>
      <c r="Z910" s="6"/>
      <c r="AA910" s="9"/>
    </row>
    <row r="911" spans="1:27" ht="13.5" outlineLevel="7" x14ac:dyDescent="0.3">
      <c r="A911" s="245"/>
      <c r="B911" s="246"/>
      <c r="C911" s="246"/>
      <c r="D911" s="246"/>
      <c r="E911" s="246"/>
      <c r="F911" s="247"/>
      <c r="G911" s="252"/>
      <c r="H911" s="247"/>
      <c r="I911" s="248" t="s">
        <v>906</v>
      </c>
      <c r="J911" s="249"/>
      <c r="K911" s="250"/>
      <c r="L911" s="250"/>
      <c r="M911" s="251">
        <v>13.36</v>
      </c>
      <c r="N911" s="252"/>
      <c r="O911" s="253"/>
      <c r="P911" s="249"/>
      <c r="Q911" s="249"/>
      <c r="R911" s="251"/>
      <c r="S911" s="251"/>
      <c r="T911" s="251"/>
      <c r="U911" s="251"/>
      <c r="V911" s="253"/>
      <c r="W911" s="253"/>
      <c r="X911" s="253"/>
      <c r="Y911" s="252"/>
      <c r="Z911" s="6"/>
      <c r="AA911" s="9"/>
    </row>
    <row r="912" spans="1:27" ht="13.5" outlineLevel="7" x14ac:dyDescent="0.3">
      <c r="A912" s="245"/>
      <c r="B912" s="246"/>
      <c r="C912" s="246"/>
      <c r="D912" s="246"/>
      <c r="E912" s="246"/>
      <c r="F912" s="247"/>
      <c r="G912" s="252"/>
      <c r="H912" s="247"/>
      <c r="I912" s="248" t="s">
        <v>907</v>
      </c>
      <c r="J912" s="249"/>
      <c r="K912" s="250"/>
      <c r="L912" s="250"/>
      <c r="M912" s="251">
        <v>13.36</v>
      </c>
      <c r="N912" s="252"/>
      <c r="O912" s="253"/>
      <c r="P912" s="249"/>
      <c r="Q912" s="249"/>
      <c r="R912" s="251"/>
      <c r="S912" s="251"/>
      <c r="T912" s="251"/>
      <c r="U912" s="251"/>
      <c r="V912" s="253"/>
      <c r="W912" s="253"/>
      <c r="X912" s="253"/>
      <c r="Y912" s="252"/>
      <c r="Z912" s="6"/>
      <c r="AA912" s="9"/>
    </row>
    <row r="913" spans="1:28" ht="7.5" customHeight="1" outlineLevel="7" x14ac:dyDescent="0.15">
      <c r="A913" s="9"/>
      <c r="B913" s="197"/>
      <c r="C913" s="196"/>
      <c r="D913" s="196"/>
      <c r="E913" s="196"/>
      <c r="F913" s="12"/>
      <c r="G913" s="12"/>
      <c r="H913" s="12"/>
      <c r="I913" s="204"/>
      <c r="J913" s="205"/>
      <c r="K913" s="206"/>
      <c r="L913" s="206"/>
      <c r="M913" s="207"/>
      <c r="N913" s="10"/>
      <c r="O913" s="153"/>
      <c r="P913" s="205"/>
      <c r="Q913" s="205"/>
      <c r="R913" s="159"/>
      <c r="S913" s="159"/>
      <c r="T913" s="159"/>
      <c r="U913" s="159"/>
      <c r="V913" s="153"/>
      <c r="W913" s="153"/>
      <c r="X913" s="153"/>
      <c r="Y913" s="10"/>
      <c r="Z913" s="6"/>
      <c r="AA913" s="9"/>
    </row>
    <row r="914" spans="1:28" outlineLevel="6" x14ac:dyDescent="0.15">
      <c r="B914" s="6"/>
      <c r="C914" s="6"/>
      <c r="D914" s="6"/>
      <c r="E914" s="6"/>
      <c r="F914" s="6"/>
      <c r="G914" s="6"/>
      <c r="H914" s="6"/>
      <c r="I914" s="6"/>
      <c r="J914" s="6"/>
      <c r="K914" s="6"/>
      <c r="L914" s="6"/>
      <c r="M914" s="6"/>
      <c r="N914" s="9"/>
      <c r="O914" s="9"/>
      <c r="P914" s="6"/>
      <c r="Q914" s="6"/>
      <c r="R914" s="6"/>
      <c r="S914" s="6"/>
      <c r="T914" s="6"/>
      <c r="U914" s="6"/>
      <c r="V914" s="6"/>
      <c r="W914" s="9"/>
      <c r="X914" s="9"/>
      <c r="Y914" s="9"/>
    </row>
    <row r="915" spans="1:28" ht="13.5" outlineLevel="5" x14ac:dyDescent="0.25">
      <c r="A915" s="189" t="s">
        <v>311</v>
      </c>
      <c r="B915" s="239">
        <v>6</v>
      </c>
      <c r="C915" s="240"/>
      <c r="D915" s="240"/>
      <c r="E915" s="240"/>
      <c r="F915" s="193"/>
      <c r="G915" s="193"/>
      <c r="H915" s="193"/>
      <c r="I915" s="241" t="s">
        <v>312</v>
      </c>
      <c r="J915" s="242"/>
      <c r="K915" s="243"/>
      <c r="L915" s="243"/>
      <c r="M915" s="243"/>
      <c r="N915" s="193"/>
      <c r="O915" s="191">
        <f>SUBTOTAL(9,O916:O1023)</f>
        <v>0</v>
      </c>
      <c r="P915" s="242" t="s">
        <v>449</v>
      </c>
      <c r="Q915" s="242"/>
      <c r="R915" s="243"/>
      <c r="S915" s="192">
        <f>SUBTOTAL(9,S916:S1023)</f>
        <v>0.41257810000000006</v>
      </c>
      <c r="T915" s="243"/>
      <c r="U915" s="192">
        <f>SUBTOTAL(9,U916:U1023)</f>
        <v>0</v>
      </c>
      <c r="V915" s="244"/>
      <c r="W915" s="191">
        <f>SUBTOTAL(9,W916:W1023)</f>
        <v>0</v>
      </c>
      <c r="X915" s="191">
        <f>SUBTOTAL(9,X916:X1023)</f>
        <v>0</v>
      </c>
      <c r="Y915" s="189"/>
      <c r="Z915" s="6"/>
      <c r="AA915" s="9"/>
      <c r="AB915" s="9"/>
    </row>
    <row r="916" spans="1:28" ht="28.5" outlineLevel="6" x14ac:dyDescent="0.15">
      <c r="B916" s="197"/>
      <c r="C916" s="198"/>
      <c r="D916" s="114" t="s">
        <v>1189</v>
      </c>
      <c r="E916" s="114"/>
      <c r="F916" s="115"/>
      <c r="G916" s="115" t="s">
        <v>1190</v>
      </c>
      <c r="H916" s="115"/>
      <c r="I916" s="116" t="s">
        <v>1191</v>
      </c>
      <c r="J916" s="117" t="s">
        <v>453</v>
      </c>
      <c r="K916" s="118">
        <v>1159.6450000000002</v>
      </c>
      <c r="L916" s="118">
        <v>0</v>
      </c>
      <c r="M916" s="118">
        <v>1159.6450000000002</v>
      </c>
      <c r="N916" s="295"/>
      <c r="O916" s="119">
        <f>M916*N916</f>
        <v>0</v>
      </c>
      <c r="P916" s="117" t="s">
        <v>454</v>
      </c>
      <c r="Q916" s="117" t="s">
        <v>1811</v>
      </c>
      <c r="R916" s="118">
        <v>2.5999999999999998E-4</v>
      </c>
      <c r="S916" s="118">
        <f>M916*R916</f>
        <v>0.30150770000000005</v>
      </c>
      <c r="T916" s="118"/>
      <c r="U916" s="118">
        <f>M916*T916</f>
        <v>0</v>
      </c>
      <c r="V916" s="119">
        <v>21</v>
      </c>
      <c r="W916" s="119">
        <f>O916*(V916/100)</f>
        <v>0</v>
      </c>
      <c r="X916" s="119">
        <f>O916+W916</f>
        <v>0</v>
      </c>
      <c r="Y916" s="120">
        <v>6</v>
      </c>
      <c r="Z916" s="9"/>
      <c r="AA916" s="9"/>
      <c r="AB916" s="9"/>
    </row>
    <row r="917" spans="1:28" ht="4.5" customHeight="1" outlineLevel="6" x14ac:dyDescent="0.15">
      <c r="B917" s="197"/>
      <c r="C917" s="199"/>
      <c r="D917" s="199"/>
      <c r="E917" s="199"/>
      <c r="F917" s="10"/>
      <c r="G917" s="10"/>
      <c r="H917" s="10"/>
      <c r="I917" s="203"/>
      <c r="J917" s="205"/>
      <c r="K917" s="159"/>
      <c r="L917" s="159"/>
      <c r="M917" s="159"/>
      <c r="N917" s="113"/>
      <c r="O917" s="153"/>
      <c r="P917" s="205"/>
      <c r="Q917" s="205"/>
      <c r="R917" s="159"/>
      <c r="S917" s="159"/>
      <c r="T917" s="159"/>
      <c r="U917" s="159"/>
      <c r="V917" s="153"/>
      <c r="W917" s="153"/>
      <c r="X917" s="153"/>
      <c r="Y917" s="10"/>
      <c r="Z917" s="9"/>
      <c r="AA917" s="9"/>
      <c r="AB917" s="9"/>
    </row>
    <row r="918" spans="1:28" ht="13.5" outlineLevel="7" x14ac:dyDescent="0.3">
      <c r="A918" s="245"/>
      <c r="B918" s="246"/>
      <c r="C918" s="246"/>
      <c r="D918" s="246"/>
      <c r="E918" s="246"/>
      <c r="F918" s="247"/>
      <c r="G918" s="252" t="s">
        <v>18</v>
      </c>
      <c r="H918" s="247"/>
      <c r="I918" s="248" t="s">
        <v>455</v>
      </c>
      <c r="J918" s="249"/>
      <c r="K918" s="250"/>
      <c r="L918" s="250"/>
      <c r="M918" s="251">
        <v>0</v>
      </c>
      <c r="N918" s="252"/>
      <c r="O918" s="253"/>
      <c r="P918" s="249"/>
      <c r="Q918" s="249"/>
      <c r="R918" s="251"/>
      <c r="S918" s="251"/>
      <c r="T918" s="251"/>
      <c r="U918" s="251"/>
      <c r="V918" s="253"/>
      <c r="W918" s="253"/>
      <c r="X918" s="253"/>
      <c r="Y918" s="252"/>
      <c r="Z918" s="6"/>
      <c r="AA918" s="9"/>
    </row>
    <row r="919" spans="1:28" ht="13.5" outlineLevel="7" x14ac:dyDescent="0.3">
      <c r="A919" s="245"/>
      <c r="B919" s="246"/>
      <c r="C919" s="246"/>
      <c r="D919" s="246"/>
      <c r="E919" s="246"/>
      <c r="F919" s="247"/>
      <c r="G919" s="252"/>
      <c r="H919" s="247"/>
      <c r="I919" s="248" t="s">
        <v>1192</v>
      </c>
      <c r="J919" s="249"/>
      <c r="K919" s="250"/>
      <c r="L919" s="250"/>
      <c r="M919" s="251">
        <v>0</v>
      </c>
      <c r="N919" s="252"/>
      <c r="O919" s="253"/>
      <c r="P919" s="249"/>
      <c r="Q919" s="249"/>
      <c r="R919" s="251"/>
      <c r="S919" s="251"/>
      <c r="T919" s="251"/>
      <c r="U919" s="251"/>
      <c r="V919" s="253"/>
      <c r="W919" s="253"/>
      <c r="X919" s="253"/>
      <c r="Y919" s="252"/>
      <c r="Z919" s="6"/>
      <c r="AA919" s="9"/>
    </row>
    <row r="920" spans="1:28" ht="13.5" outlineLevel="7" x14ac:dyDescent="0.3">
      <c r="A920" s="245"/>
      <c r="B920" s="246"/>
      <c r="C920" s="246"/>
      <c r="D920" s="246"/>
      <c r="E920" s="246"/>
      <c r="F920" s="247"/>
      <c r="G920" s="252"/>
      <c r="H920" s="247"/>
      <c r="I920" s="248" t="s">
        <v>1096</v>
      </c>
      <c r="J920" s="249"/>
      <c r="K920" s="250"/>
      <c r="L920" s="250"/>
      <c r="M920" s="251">
        <v>28.31</v>
      </c>
      <c r="N920" s="252"/>
      <c r="O920" s="253"/>
      <c r="P920" s="249"/>
      <c r="Q920" s="249"/>
      <c r="R920" s="251"/>
      <c r="S920" s="251"/>
      <c r="T920" s="251"/>
      <c r="U920" s="251"/>
      <c r="V920" s="253"/>
      <c r="W920" s="253"/>
      <c r="X920" s="253"/>
      <c r="Y920" s="252"/>
      <c r="Z920" s="6"/>
      <c r="AA920" s="9"/>
    </row>
    <row r="921" spans="1:28" ht="13.5" outlineLevel="7" x14ac:dyDescent="0.3">
      <c r="A921" s="245"/>
      <c r="B921" s="246"/>
      <c r="C921" s="246"/>
      <c r="D921" s="246"/>
      <c r="E921" s="246"/>
      <c r="F921" s="247"/>
      <c r="G921" s="252"/>
      <c r="H921" s="247"/>
      <c r="I921" s="248" t="s">
        <v>1097</v>
      </c>
      <c r="J921" s="249"/>
      <c r="K921" s="250"/>
      <c r="L921" s="250"/>
      <c r="M921" s="251">
        <v>13.45</v>
      </c>
      <c r="N921" s="252"/>
      <c r="O921" s="253"/>
      <c r="P921" s="249"/>
      <c r="Q921" s="249"/>
      <c r="R921" s="251"/>
      <c r="S921" s="251"/>
      <c r="T921" s="251"/>
      <c r="U921" s="251"/>
      <c r="V921" s="253"/>
      <c r="W921" s="253"/>
      <c r="X921" s="253"/>
      <c r="Y921" s="252"/>
      <c r="Z921" s="6"/>
      <c r="AA921" s="9"/>
    </row>
    <row r="922" spans="1:28" ht="13.5" outlineLevel="7" x14ac:dyDescent="0.3">
      <c r="A922" s="245"/>
      <c r="B922" s="246"/>
      <c r="C922" s="246"/>
      <c r="D922" s="246"/>
      <c r="E922" s="246"/>
      <c r="F922" s="247"/>
      <c r="G922" s="252"/>
      <c r="H922" s="247"/>
      <c r="I922" s="248" t="s">
        <v>1098</v>
      </c>
      <c r="J922" s="249"/>
      <c r="K922" s="250"/>
      <c r="L922" s="250"/>
      <c r="M922" s="251">
        <v>26.35</v>
      </c>
      <c r="N922" s="252"/>
      <c r="O922" s="253"/>
      <c r="P922" s="249"/>
      <c r="Q922" s="249"/>
      <c r="R922" s="251"/>
      <c r="S922" s="251"/>
      <c r="T922" s="251"/>
      <c r="U922" s="251"/>
      <c r="V922" s="253"/>
      <c r="W922" s="253"/>
      <c r="X922" s="253"/>
      <c r="Y922" s="252"/>
      <c r="Z922" s="6"/>
      <c r="AA922" s="9"/>
    </row>
    <row r="923" spans="1:28" ht="13.5" outlineLevel="7" x14ac:dyDescent="0.3">
      <c r="A923" s="245"/>
      <c r="B923" s="246"/>
      <c r="C923" s="246"/>
      <c r="D923" s="246"/>
      <c r="E923" s="246"/>
      <c r="F923" s="247"/>
      <c r="G923" s="252"/>
      <c r="H923" s="247"/>
      <c r="I923" s="248" t="s">
        <v>1099</v>
      </c>
      <c r="J923" s="249"/>
      <c r="K923" s="250"/>
      <c r="L923" s="250"/>
      <c r="M923" s="251">
        <v>75.540000000000006</v>
      </c>
      <c r="N923" s="252"/>
      <c r="O923" s="253"/>
      <c r="P923" s="249"/>
      <c r="Q923" s="249"/>
      <c r="R923" s="251"/>
      <c r="S923" s="251"/>
      <c r="T923" s="251"/>
      <c r="U923" s="251"/>
      <c r="V923" s="253"/>
      <c r="W923" s="253"/>
      <c r="X923" s="253"/>
      <c r="Y923" s="252"/>
      <c r="Z923" s="6"/>
      <c r="AA923" s="9"/>
    </row>
    <row r="924" spans="1:28" ht="13.5" outlineLevel="7" x14ac:dyDescent="0.3">
      <c r="A924" s="245"/>
      <c r="B924" s="246"/>
      <c r="C924" s="246"/>
      <c r="D924" s="246"/>
      <c r="E924" s="246"/>
      <c r="F924" s="247"/>
      <c r="G924" s="252"/>
      <c r="H924" s="247"/>
      <c r="I924" s="248" t="s">
        <v>1100</v>
      </c>
      <c r="J924" s="249"/>
      <c r="K924" s="250"/>
      <c r="L924" s="250"/>
      <c r="M924" s="251">
        <v>35.68</v>
      </c>
      <c r="N924" s="252"/>
      <c r="O924" s="253"/>
      <c r="P924" s="249"/>
      <c r="Q924" s="249"/>
      <c r="R924" s="251"/>
      <c r="S924" s="251"/>
      <c r="T924" s="251"/>
      <c r="U924" s="251"/>
      <c r="V924" s="253"/>
      <c r="W924" s="253"/>
      <c r="X924" s="253"/>
      <c r="Y924" s="252"/>
      <c r="Z924" s="6"/>
      <c r="AA924" s="9"/>
    </row>
    <row r="925" spans="1:28" ht="13.5" outlineLevel="7" x14ac:dyDescent="0.3">
      <c r="A925" s="245"/>
      <c r="B925" s="246"/>
      <c r="C925" s="246"/>
      <c r="D925" s="246"/>
      <c r="E925" s="246"/>
      <c r="F925" s="247"/>
      <c r="G925" s="252"/>
      <c r="H925" s="247"/>
      <c r="I925" s="248" t="s">
        <v>1101</v>
      </c>
      <c r="J925" s="249"/>
      <c r="K925" s="250"/>
      <c r="L925" s="250"/>
      <c r="M925" s="251">
        <v>14.99</v>
      </c>
      <c r="N925" s="252"/>
      <c r="O925" s="253"/>
      <c r="P925" s="249"/>
      <c r="Q925" s="249"/>
      <c r="R925" s="251"/>
      <c r="S925" s="251"/>
      <c r="T925" s="251"/>
      <c r="U925" s="251"/>
      <c r="V925" s="253"/>
      <c r="W925" s="253"/>
      <c r="X925" s="253"/>
      <c r="Y925" s="252"/>
      <c r="Z925" s="6"/>
      <c r="AA925" s="9"/>
    </row>
    <row r="926" spans="1:28" ht="13.5" outlineLevel="7" x14ac:dyDescent="0.3">
      <c r="A926" s="245"/>
      <c r="B926" s="246"/>
      <c r="C926" s="246"/>
      <c r="D926" s="246"/>
      <c r="E926" s="246"/>
      <c r="F926" s="247"/>
      <c r="G926" s="252"/>
      <c r="H926" s="247"/>
      <c r="I926" s="248" t="s">
        <v>1102</v>
      </c>
      <c r="J926" s="249"/>
      <c r="K926" s="250"/>
      <c r="L926" s="250"/>
      <c r="M926" s="251">
        <v>6.06</v>
      </c>
      <c r="N926" s="252"/>
      <c r="O926" s="253"/>
      <c r="P926" s="249"/>
      <c r="Q926" s="249"/>
      <c r="R926" s="251"/>
      <c r="S926" s="251"/>
      <c r="T926" s="251"/>
      <c r="U926" s="251"/>
      <c r="V926" s="253"/>
      <c r="W926" s="253"/>
      <c r="X926" s="253"/>
      <c r="Y926" s="252"/>
      <c r="Z926" s="6"/>
      <c r="AA926" s="9"/>
    </row>
    <row r="927" spans="1:28" ht="13.5" outlineLevel="7" x14ac:dyDescent="0.3">
      <c r="A927" s="245"/>
      <c r="B927" s="246"/>
      <c r="C927" s="246"/>
      <c r="D927" s="246"/>
      <c r="E927" s="246"/>
      <c r="F927" s="247"/>
      <c r="G927" s="252"/>
      <c r="H927" s="247"/>
      <c r="I927" s="248" t="s">
        <v>1103</v>
      </c>
      <c r="J927" s="249"/>
      <c r="K927" s="250"/>
      <c r="L927" s="250"/>
      <c r="M927" s="251">
        <v>15.5</v>
      </c>
      <c r="N927" s="252"/>
      <c r="O927" s="253"/>
      <c r="P927" s="249"/>
      <c r="Q927" s="249"/>
      <c r="R927" s="251"/>
      <c r="S927" s="251"/>
      <c r="T927" s="251"/>
      <c r="U927" s="251"/>
      <c r="V927" s="253"/>
      <c r="W927" s="253"/>
      <c r="X927" s="253"/>
      <c r="Y927" s="252"/>
      <c r="Z927" s="6"/>
      <c r="AA927" s="9"/>
    </row>
    <row r="928" spans="1:28" ht="13.5" outlineLevel="7" x14ac:dyDescent="0.3">
      <c r="A928" s="245"/>
      <c r="B928" s="246"/>
      <c r="C928" s="246"/>
      <c r="D928" s="246"/>
      <c r="E928" s="246"/>
      <c r="F928" s="247"/>
      <c r="G928" s="252"/>
      <c r="H928" s="247"/>
      <c r="I928" s="248" t="s">
        <v>1105</v>
      </c>
      <c r="J928" s="249"/>
      <c r="K928" s="250"/>
      <c r="L928" s="250"/>
      <c r="M928" s="251">
        <v>10.84</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52"/>
      <c r="H929" s="247"/>
      <c r="I929" s="248" t="s">
        <v>1106</v>
      </c>
      <c r="J929" s="249"/>
      <c r="K929" s="250"/>
      <c r="L929" s="250"/>
      <c r="M929" s="251">
        <v>29.51</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52"/>
      <c r="H930" s="247"/>
      <c r="I930" s="248" t="s">
        <v>1107</v>
      </c>
      <c r="J930" s="249"/>
      <c r="K930" s="250"/>
      <c r="L930" s="250"/>
      <c r="M930" s="251">
        <v>7.65</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52"/>
      <c r="H931" s="247"/>
      <c r="I931" s="248" t="s">
        <v>1108</v>
      </c>
      <c r="J931" s="249"/>
      <c r="K931" s="250"/>
      <c r="L931" s="250"/>
      <c r="M931" s="251">
        <v>32.69</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52"/>
      <c r="H932" s="247"/>
      <c r="I932" s="248" t="s">
        <v>1109</v>
      </c>
      <c r="J932" s="249"/>
      <c r="K932" s="250"/>
      <c r="L932" s="250"/>
      <c r="M932" s="251">
        <v>23.3</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52"/>
      <c r="H933" s="247"/>
      <c r="I933" s="248" t="s">
        <v>1110</v>
      </c>
      <c r="J933" s="249"/>
      <c r="K933" s="250"/>
      <c r="L933" s="250"/>
      <c r="M933" s="251">
        <v>19.82</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52"/>
      <c r="H934" s="247"/>
      <c r="I934" s="248" t="s">
        <v>1111</v>
      </c>
      <c r="J934" s="249"/>
      <c r="K934" s="250"/>
      <c r="L934" s="250"/>
      <c r="M934" s="251">
        <v>22.45</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52"/>
      <c r="H935" s="247"/>
      <c r="I935" s="248" t="s">
        <v>1112</v>
      </c>
      <c r="J935" s="249"/>
      <c r="K935" s="250"/>
      <c r="L935" s="250"/>
      <c r="M935" s="251">
        <v>22.44</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52"/>
      <c r="H936" s="247"/>
      <c r="I936" s="248" t="s">
        <v>1121</v>
      </c>
      <c r="J936" s="249"/>
      <c r="K936" s="250"/>
      <c r="L936" s="250"/>
      <c r="M936" s="251">
        <v>5.3</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52"/>
      <c r="H937" s="247"/>
      <c r="I937" s="248" t="s">
        <v>1122</v>
      </c>
      <c r="J937" s="249"/>
      <c r="K937" s="250"/>
      <c r="L937" s="250"/>
      <c r="M937" s="251">
        <v>25.51</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52"/>
      <c r="H938" s="247"/>
      <c r="I938" s="248" t="s">
        <v>1125</v>
      </c>
      <c r="J938" s="249"/>
      <c r="K938" s="250"/>
      <c r="L938" s="250"/>
      <c r="M938" s="251">
        <v>18.54</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52"/>
      <c r="H939" s="247"/>
      <c r="I939" s="248" t="s">
        <v>1127</v>
      </c>
      <c r="J939" s="249"/>
      <c r="K939" s="250"/>
      <c r="L939" s="250"/>
      <c r="M939" s="251">
        <v>13.9</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52"/>
      <c r="H940" s="247"/>
      <c r="I940" s="248" t="s">
        <v>1128</v>
      </c>
      <c r="J940" s="249"/>
      <c r="K940" s="250"/>
      <c r="L940" s="250"/>
      <c r="M940" s="251">
        <v>21.54</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52"/>
      <c r="H941" s="247"/>
      <c r="I941" s="248" t="s">
        <v>1129</v>
      </c>
      <c r="J941" s="249"/>
      <c r="K941" s="250"/>
      <c r="L941" s="250"/>
      <c r="M941" s="251">
        <v>1.85</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52"/>
      <c r="H942" s="247"/>
      <c r="I942" s="248" t="s">
        <v>1130</v>
      </c>
      <c r="J942" s="249"/>
      <c r="K942" s="250"/>
      <c r="L942" s="250"/>
      <c r="M942" s="251">
        <v>3.58</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52"/>
      <c r="H943" s="247"/>
      <c r="I943" s="248" t="s">
        <v>1131</v>
      </c>
      <c r="J943" s="249"/>
      <c r="K943" s="250"/>
      <c r="L943" s="250"/>
      <c r="M943" s="251">
        <v>11.26</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52"/>
      <c r="H944" s="247"/>
      <c r="I944" s="248" t="s">
        <v>1132</v>
      </c>
      <c r="J944" s="249"/>
      <c r="K944" s="250"/>
      <c r="L944" s="250"/>
      <c r="M944" s="251">
        <v>11.66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52"/>
      <c r="H945" s="247"/>
      <c r="I945" s="248" t="s">
        <v>1133</v>
      </c>
      <c r="J945" s="249"/>
      <c r="K945" s="250"/>
      <c r="L945" s="250"/>
      <c r="M945" s="251">
        <v>19.399999999999999</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52"/>
      <c r="H946" s="247"/>
      <c r="I946" s="248" t="s">
        <v>1134</v>
      </c>
      <c r="J946" s="249"/>
      <c r="K946" s="250"/>
      <c r="L946" s="250"/>
      <c r="M946" s="251">
        <v>34.28</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52"/>
      <c r="H947" s="247"/>
      <c r="I947" s="248" t="s">
        <v>1193</v>
      </c>
      <c r="J947" s="249"/>
      <c r="K947" s="250"/>
      <c r="L947" s="250"/>
      <c r="M947" s="251">
        <v>16.1525</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52"/>
      <c r="H948" s="247"/>
      <c r="I948" s="248" t="s">
        <v>1194</v>
      </c>
      <c r="J948" s="249"/>
      <c r="K948" s="250"/>
      <c r="L948" s="250"/>
      <c r="M948" s="251">
        <v>48.62</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52"/>
      <c r="H949" s="247"/>
      <c r="I949" s="248" t="s">
        <v>1195</v>
      </c>
      <c r="J949" s="249"/>
      <c r="K949" s="250"/>
      <c r="L949" s="250"/>
      <c r="M949" s="251">
        <v>40.799999999999997</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52"/>
      <c r="H950" s="247"/>
      <c r="I950" s="248" t="s">
        <v>1196</v>
      </c>
      <c r="J950" s="249"/>
      <c r="K950" s="250"/>
      <c r="L950" s="250"/>
      <c r="M950" s="251">
        <v>23.9725</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52"/>
      <c r="H951" s="247"/>
      <c r="I951" s="248" t="s">
        <v>1197</v>
      </c>
      <c r="J951" s="249"/>
      <c r="K951" s="250"/>
      <c r="L951" s="250"/>
      <c r="M951" s="251">
        <v>29.15</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52"/>
      <c r="H952" s="247"/>
      <c r="I952" s="248" t="s">
        <v>1198</v>
      </c>
      <c r="J952" s="249"/>
      <c r="K952" s="250"/>
      <c r="L952" s="250"/>
      <c r="M952" s="251">
        <v>30.210000000000004</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52"/>
      <c r="H953" s="247"/>
      <c r="I953" s="248" t="s">
        <v>1155</v>
      </c>
      <c r="J953" s="249"/>
      <c r="K953" s="250"/>
      <c r="L953" s="250"/>
      <c r="M953" s="251">
        <v>12.45</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52"/>
      <c r="H954" s="247"/>
      <c r="I954" s="248" t="s">
        <v>1156</v>
      </c>
      <c r="J954" s="249"/>
      <c r="K954" s="250"/>
      <c r="L954" s="250"/>
      <c r="M954" s="251">
        <v>27.85</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52"/>
      <c r="H955" s="247"/>
      <c r="I955" s="248" t="s">
        <v>1157</v>
      </c>
      <c r="J955" s="249"/>
      <c r="K955" s="250"/>
      <c r="L955" s="250"/>
      <c r="M955" s="251">
        <v>1.18</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52"/>
      <c r="H956" s="247"/>
      <c r="I956" s="248" t="s">
        <v>1158</v>
      </c>
      <c r="J956" s="249"/>
      <c r="K956" s="250"/>
      <c r="L956" s="250"/>
      <c r="M956" s="251">
        <v>3.38</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52"/>
      <c r="H957" s="247"/>
      <c r="I957" s="248" t="s">
        <v>1165</v>
      </c>
      <c r="J957" s="249"/>
      <c r="K957" s="250"/>
      <c r="L957" s="250"/>
      <c r="M957" s="251">
        <v>38.119999999999997</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52"/>
      <c r="H958" s="247"/>
      <c r="I958" s="248" t="s">
        <v>1166</v>
      </c>
      <c r="J958" s="249"/>
      <c r="K958" s="250"/>
      <c r="L958" s="250"/>
      <c r="M958" s="251">
        <v>20.73</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52"/>
      <c r="H959" s="247"/>
      <c r="I959" s="248" t="s">
        <v>1171</v>
      </c>
      <c r="J959" s="249"/>
      <c r="K959" s="250"/>
      <c r="L959" s="250"/>
      <c r="M959" s="251">
        <v>12.32</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52"/>
      <c r="H960" s="247"/>
      <c r="I960" s="248" t="s">
        <v>1172</v>
      </c>
      <c r="J960" s="249"/>
      <c r="K960" s="250"/>
      <c r="L960" s="250"/>
      <c r="M960" s="251">
        <v>41.75</v>
      </c>
      <c r="N960" s="252"/>
      <c r="O960" s="253"/>
      <c r="P960" s="249"/>
      <c r="Q960" s="249"/>
      <c r="R960" s="251"/>
      <c r="S960" s="251"/>
      <c r="T960" s="251"/>
      <c r="U960" s="251"/>
      <c r="V960" s="253"/>
      <c r="W960" s="253"/>
      <c r="X960" s="253"/>
      <c r="Y960" s="252"/>
      <c r="Z960" s="6"/>
      <c r="AA960" s="9"/>
    </row>
    <row r="961" spans="1:28" ht="13.5" outlineLevel="7" x14ac:dyDescent="0.3">
      <c r="A961" s="245"/>
      <c r="B961" s="246"/>
      <c r="C961" s="246"/>
      <c r="D961" s="246"/>
      <c r="E961" s="246"/>
      <c r="F961" s="247"/>
      <c r="G961" s="252"/>
      <c r="H961" s="247"/>
      <c r="I961" s="248" t="s">
        <v>1173</v>
      </c>
      <c r="J961" s="249"/>
      <c r="K961" s="250"/>
      <c r="L961" s="250"/>
      <c r="M961" s="251">
        <v>14.2</v>
      </c>
      <c r="N961" s="252"/>
      <c r="O961" s="253"/>
      <c r="P961" s="249"/>
      <c r="Q961" s="249"/>
      <c r="R961" s="251"/>
      <c r="S961" s="251"/>
      <c r="T961" s="251"/>
      <c r="U961" s="251"/>
      <c r="V961" s="253"/>
      <c r="W961" s="253"/>
      <c r="X961" s="253"/>
      <c r="Y961" s="252"/>
      <c r="Z961" s="6"/>
      <c r="AA961" s="9"/>
    </row>
    <row r="962" spans="1:28" ht="13.5" outlineLevel="7" x14ac:dyDescent="0.3">
      <c r="A962" s="245"/>
      <c r="B962" s="246"/>
      <c r="C962" s="246"/>
      <c r="D962" s="246"/>
      <c r="E962" s="246"/>
      <c r="F962" s="247"/>
      <c r="G962" s="252"/>
      <c r="H962" s="247"/>
      <c r="I962" s="248" t="s">
        <v>1174</v>
      </c>
      <c r="J962" s="249"/>
      <c r="K962" s="250"/>
      <c r="L962" s="250"/>
      <c r="M962" s="251">
        <v>14.08</v>
      </c>
      <c r="N962" s="252"/>
      <c r="O962" s="253"/>
      <c r="P962" s="249"/>
      <c r="Q962" s="249"/>
      <c r="R962" s="251"/>
      <c r="S962" s="251"/>
      <c r="T962" s="251"/>
      <c r="U962" s="251"/>
      <c r="V962" s="253"/>
      <c r="W962" s="253"/>
      <c r="X962" s="253"/>
      <c r="Y962" s="252"/>
      <c r="Z962" s="6"/>
      <c r="AA962" s="9"/>
    </row>
    <row r="963" spans="1:28" ht="13.5" outlineLevel="7" x14ac:dyDescent="0.3">
      <c r="A963" s="245"/>
      <c r="B963" s="246"/>
      <c r="C963" s="246"/>
      <c r="D963" s="246"/>
      <c r="E963" s="246"/>
      <c r="F963" s="247"/>
      <c r="G963" s="252"/>
      <c r="H963" s="247"/>
      <c r="I963" s="248" t="s">
        <v>1183</v>
      </c>
      <c r="J963" s="249"/>
      <c r="K963" s="250"/>
      <c r="L963" s="250"/>
      <c r="M963" s="251">
        <v>81.45</v>
      </c>
      <c r="N963" s="252"/>
      <c r="O963" s="253"/>
      <c r="P963" s="249"/>
      <c r="Q963" s="249"/>
      <c r="R963" s="251"/>
      <c r="S963" s="251"/>
      <c r="T963" s="251"/>
      <c r="U963" s="251"/>
      <c r="V963" s="253"/>
      <c r="W963" s="253"/>
      <c r="X963" s="253"/>
      <c r="Y963" s="252"/>
      <c r="Z963" s="6"/>
      <c r="AA963" s="9"/>
    </row>
    <row r="964" spans="1:28" ht="13.5" outlineLevel="7" x14ac:dyDescent="0.3">
      <c r="A964" s="245"/>
      <c r="B964" s="246"/>
      <c r="C964" s="246"/>
      <c r="D964" s="246"/>
      <c r="E964" s="246"/>
      <c r="F964" s="247"/>
      <c r="G964" s="252"/>
      <c r="H964" s="247"/>
      <c r="I964" s="248" t="s">
        <v>1184</v>
      </c>
      <c r="J964" s="249"/>
      <c r="K964" s="250"/>
      <c r="L964" s="250"/>
      <c r="M964" s="251">
        <v>151.83000000000001</v>
      </c>
      <c r="N964" s="252"/>
      <c r="O964" s="253"/>
      <c r="P964" s="249"/>
      <c r="Q964" s="249"/>
      <c r="R964" s="251"/>
      <c r="S964" s="251"/>
      <c r="T964" s="251"/>
      <c r="U964" s="251"/>
      <c r="V964" s="253"/>
      <c r="W964" s="253"/>
      <c r="X964" s="253"/>
      <c r="Y964" s="252"/>
      <c r="Z964" s="6"/>
      <c r="AA964" s="9"/>
    </row>
    <row r="965" spans="1:28" ht="7.5" customHeight="1" outlineLevel="7" x14ac:dyDescent="0.15">
      <c r="A965" s="9"/>
      <c r="B965" s="197"/>
      <c r="C965" s="196"/>
      <c r="D965" s="196"/>
      <c r="E965" s="196"/>
      <c r="F965" s="12"/>
      <c r="G965" s="12"/>
      <c r="H965" s="12"/>
      <c r="I965" s="204"/>
      <c r="J965" s="205"/>
      <c r="K965" s="206"/>
      <c r="L965" s="206"/>
      <c r="M965" s="207"/>
      <c r="N965" s="10"/>
      <c r="O965" s="153"/>
      <c r="P965" s="205"/>
      <c r="Q965" s="205"/>
      <c r="R965" s="159"/>
      <c r="S965" s="159"/>
      <c r="T965" s="159"/>
      <c r="U965" s="159"/>
      <c r="V965" s="153"/>
      <c r="W965" s="153"/>
      <c r="X965" s="153"/>
      <c r="Y965" s="10"/>
      <c r="Z965" s="6"/>
      <c r="AA965" s="9"/>
    </row>
    <row r="966" spans="1:28" ht="28.5" outlineLevel="6" x14ac:dyDescent="0.15">
      <c r="B966" s="197"/>
      <c r="C966" s="198"/>
      <c r="D966" s="114" t="s">
        <v>1199</v>
      </c>
      <c r="E966" s="114"/>
      <c r="F966" s="115"/>
      <c r="G966" s="115" t="s">
        <v>1200</v>
      </c>
      <c r="H966" s="115"/>
      <c r="I966" s="116" t="s">
        <v>1201</v>
      </c>
      <c r="J966" s="117" t="s">
        <v>453</v>
      </c>
      <c r="K966" s="118">
        <v>396.68000000000006</v>
      </c>
      <c r="L966" s="118">
        <v>0</v>
      </c>
      <c r="M966" s="118">
        <v>396.68000000000006</v>
      </c>
      <c r="N966" s="295"/>
      <c r="O966" s="119">
        <f>M966*N966</f>
        <v>0</v>
      </c>
      <c r="P966" s="117" t="s">
        <v>454</v>
      </c>
      <c r="Q966" s="117" t="s">
        <v>1811</v>
      </c>
      <c r="R966" s="118">
        <v>2.7999999999999998E-4</v>
      </c>
      <c r="S966" s="118">
        <f>M966*R966</f>
        <v>0.11107040000000001</v>
      </c>
      <c r="T966" s="118"/>
      <c r="U966" s="118">
        <f>M966*T966</f>
        <v>0</v>
      </c>
      <c r="V966" s="119">
        <v>21</v>
      </c>
      <c r="W966" s="119">
        <f>O966*(V966/100)</f>
        <v>0</v>
      </c>
      <c r="X966" s="119">
        <f>O966+W966</f>
        <v>0</v>
      </c>
      <c r="Y966" s="120">
        <v>6</v>
      </c>
      <c r="Z966" s="9"/>
      <c r="AA966" s="9"/>
      <c r="AB966" s="9"/>
    </row>
    <row r="967" spans="1:28" ht="4.5" customHeight="1" outlineLevel="6" x14ac:dyDescent="0.15">
      <c r="B967" s="197"/>
      <c r="C967" s="199"/>
      <c r="D967" s="199"/>
      <c r="E967" s="199"/>
      <c r="F967" s="10"/>
      <c r="G967" s="10"/>
      <c r="H967" s="10"/>
      <c r="I967" s="203"/>
      <c r="J967" s="205"/>
      <c r="K967" s="159"/>
      <c r="L967" s="159"/>
      <c r="M967" s="159"/>
      <c r="N967" s="113"/>
      <c r="O967" s="153"/>
      <c r="P967" s="205"/>
      <c r="Q967" s="205"/>
      <c r="R967" s="159"/>
      <c r="S967" s="159"/>
      <c r="T967" s="159"/>
      <c r="U967" s="159"/>
      <c r="V967" s="153"/>
      <c r="W967" s="153"/>
      <c r="X967" s="153"/>
      <c r="Y967" s="10"/>
      <c r="Z967" s="9"/>
      <c r="AA967" s="9"/>
      <c r="AB967" s="9"/>
    </row>
    <row r="968" spans="1:28" ht="13.5" outlineLevel="7" x14ac:dyDescent="0.3">
      <c r="A968" s="245"/>
      <c r="B968" s="246"/>
      <c r="C968" s="246"/>
      <c r="D968" s="246"/>
      <c r="E968" s="246"/>
      <c r="F968" s="247"/>
      <c r="G968" s="252" t="s">
        <v>18</v>
      </c>
      <c r="H968" s="247"/>
      <c r="I968" s="248" t="s">
        <v>455</v>
      </c>
      <c r="J968" s="249"/>
      <c r="K968" s="250"/>
      <c r="L968" s="250"/>
      <c r="M968" s="251">
        <v>0</v>
      </c>
      <c r="N968" s="252"/>
      <c r="O968" s="253"/>
      <c r="P968" s="249"/>
      <c r="Q968" s="249"/>
      <c r="R968" s="251"/>
      <c r="S968" s="251"/>
      <c r="T968" s="251"/>
      <c r="U968" s="251"/>
      <c r="V968" s="253"/>
      <c r="W968" s="253"/>
      <c r="X968" s="253"/>
      <c r="Y968" s="252"/>
      <c r="Z968" s="6"/>
      <c r="AA968" s="9"/>
    </row>
    <row r="969" spans="1:28" ht="27" outlineLevel="7" x14ac:dyDescent="0.3">
      <c r="A969" s="245"/>
      <c r="B969" s="246"/>
      <c r="C969" s="246"/>
      <c r="D969" s="246"/>
      <c r="E969" s="246"/>
      <c r="F969" s="247"/>
      <c r="G969" s="252"/>
      <c r="H969" s="247"/>
      <c r="I969" s="248" t="s">
        <v>1202</v>
      </c>
      <c r="J969" s="249"/>
      <c r="K969" s="250"/>
      <c r="L969" s="250"/>
      <c r="M969" s="251">
        <v>0</v>
      </c>
      <c r="N969" s="252"/>
      <c r="O969" s="253"/>
      <c r="P969" s="249"/>
      <c r="Q969" s="249"/>
      <c r="R969" s="251"/>
      <c r="S969" s="251"/>
      <c r="T969" s="251"/>
      <c r="U969" s="251"/>
      <c r="V969" s="253"/>
      <c r="W969" s="253"/>
      <c r="X969" s="253"/>
      <c r="Y969" s="252"/>
      <c r="Z969" s="6"/>
      <c r="AA969" s="9"/>
    </row>
    <row r="970" spans="1:28" ht="13.5" outlineLevel="7" x14ac:dyDescent="0.3">
      <c r="A970" s="245"/>
      <c r="B970" s="246"/>
      <c r="C970" s="246"/>
      <c r="D970" s="246"/>
      <c r="E970" s="246"/>
      <c r="F970" s="247"/>
      <c r="G970" s="252"/>
      <c r="H970" s="247"/>
      <c r="I970" s="248" t="s">
        <v>1104</v>
      </c>
      <c r="J970" s="249"/>
      <c r="K970" s="250"/>
      <c r="L970" s="250"/>
      <c r="M970" s="251">
        <v>5.04</v>
      </c>
      <c r="N970" s="252"/>
      <c r="O970" s="253"/>
      <c r="P970" s="249"/>
      <c r="Q970" s="249"/>
      <c r="R970" s="251"/>
      <c r="S970" s="251"/>
      <c r="T970" s="251"/>
      <c r="U970" s="251"/>
      <c r="V970" s="253"/>
      <c r="W970" s="253"/>
      <c r="X970" s="253"/>
      <c r="Y970" s="252"/>
      <c r="Z970" s="6"/>
      <c r="AA970" s="9"/>
    </row>
    <row r="971" spans="1:28" ht="13.5" outlineLevel="7" x14ac:dyDescent="0.3">
      <c r="A971" s="245"/>
      <c r="B971" s="246"/>
      <c r="C971" s="246"/>
      <c r="D971" s="246"/>
      <c r="E971" s="246"/>
      <c r="F971" s="247"/>
      <c r="G971" s="252"/>
      <c r="H971" s="247"/>
      <c r="I971" s="248" t="s">
        <v>1113</v>
      </c>
      <c r="J971" s="249"/>
      <c r="K971" s="250"/>
      <c r="L971" s="250"/>
      <c r="M971" s="251">
        <v>3.28</v>
      </c>
      <c r="N971" s="252"/>
      <c r="O971" s="253"/>
      <c r="P971" s="249"/>
      <c r="Q971" s="249"/>
      <c r="R971" s="251"/>
      <c r="S971" s="251"/>
      <c r="T971" s="251"/>
      <c r="U971" s="251"/>
      <c r="V971" s="253"/>
      <c r="W971" s="253"/>
      <c r="X971" s="253"/>
      <c r="Y971" s="252"/>
      <c r="Z971" s="6"/>
      <c r="AA971" s="9"/>
    </row>
    <row r="972" spans="1:28" ht="13.5" outlineLevel="7" x14ac:dyDescent="0.3">
      <c r="A972" s="245"/>
      <c r="B972" s="246"/>
      <c r="C972" s="246"/>
      <c r="D972" s="246"/>
      <c r="E972" s="246"/>
      <c r="F972" s="247"/>
      <c r="G972" s="252"/>
      <c r="H972" s="247"/>
      <c r="I972" s="248" t="s">
        <v>1114</v>
      </c>
      <c r="J972" s="249"/>
      <c r="K972" s="250"/>
      <c r="L972" s="250"/>
      <c r="M972" s="251">
        <v>0.56000000000000005</v>
      </c>
      <c r="N972" s="252"/>
      <c r="O972" s="253"/>
      <c r="P972" s="249"/>
      <c r="Q972" s="249"/>
      <c r="R972" s="251"/>
      <c r="S972" s="251"/>
      <c r="T972" s="251"/>
      <c r="U972" s="251"/>
      <c r="V972" s="253"/>
      <c r="W972" s="253"/>
      <c r="X972" s="253"/>
      <c r="Y972" s="252"/>
      <c r="Z972" s="6"/>
      <c r="AA972" s="9"/>
    </row>
    <row r="973" spans="1:28" ht="13.5" outlineLevel="7" x14ac:dyDescent="0.3">
      <c r="A973" s="245"/>
      <c r="B973" s="246"/>
      <c r="C973" s="246"/>
      <c r="D973" s="246"/>
      <c r="E973" s="246"/>
      <c r="F973" s="247"/>
      <c r="G973" s="252"/>
      <c r="H973" s="247"/>
      <c r="I973" s="248" t="s">
        <v>1115</v>
      </c>
      <c r="J973" s="249"/>
      <c r="K973" s="250"/>
      <c r="L973" s="250"/>
      <c r="M973" s="251">
        <v>2.16</v>
      </c>
      <c r="N973" s="252"/>
      <c r="O973" s="253"/>
      <c r="P973" s="249"/>
      <c r="Q973" s="249"/>
      <c r="R973" s="251"/>
      <c r="S973" s="251"/>
      <c r="T973" s="251"/>
      <c r="U973" s="251"/>
      <c r="V973" s="253"/>
      <c r="W973" s="253"/>
      <c r="X973" s="253"/>
      <c r="Y973" s="252"/>
      <c r="Z973" s="6"/>
      <c r="AA973" s="9"/>
    </row>
    <row r="974" spans="1:28" ht="13.5" outlineLevel="7" x14ac:dyDescent="0.3">
      <c r="A974" s="245"/>
      <c r="B974" s="246"/>
      <c r="C974" s="246"/>
      <c r="D974" s="246"/>
      <c r="E974" s="246"/>
      <c r="F974" s="247"/>
      <c r="G974" s="252"/>
      <c r="H974" s="247"/>
      <c r="I974" s="248" t="s">
        <v>1116</v>
      </c>
      <c r="J974" s="249"/>
      <c r="K974" s="250"/>
      <c r="L974" s="250"/>
      <c r="M974" s="251">
        <v>0.72</v>
      </c>
      <c r="N974" s="252"/>
      <c r="O974" s="253"/>
      <c r="P974" s="249"/>
      <c r="Q974" s="249"/>
      <c r="R974" s="251"/>
      <c r="S974" s="251"/>
      <c r="T974" s="251"/>
      <c r="U974" s="251"/>
      <c r="V974" s="253"/>
      <c r="W974" s="253"/>
      <c r="X974" s="253"/>
      <c r="Y974" s="252"/>
      <c r="Z974" s="6"/>
      <c r="AA974" s="9"/>
    </row>
    <row r="975" spans="1:28" ht="13.5" outlineLevel="7" x14ac:dyDescent="0.3">
      <c r="A975" s="245"/>
      <c r="B975" s="246"/>
      <c r="C975" s="246"/>
      <c r="D975" s="246"/>
      <c r="E975" s="246"/>
      <c r="F975" s="247"/>
      <c r="G975" s="252"/>
      <c r="H975" s="247"/>
      <c r="I975" s="248" t="s">
        <v>1117</v>
      </c>
      <c r="J975" s="249"/>
      <c r="K975" s="250"/>
      <c r="L975" s="250"/>
      <c r="M975" s="251">
        <v>2.66</v>
      </c>
      <c r="N975" s="252"/>
      <c r="O975" s="253"/>
      <c r="P975" s="249"/>
      <c r="Q975" s="249"/>
      <c r="R975" s="251"/>
      <c r="S975" s="251"/>
      <c r="T975" s="251"/>
      <c r="U975" s="251"/>
      <c r="V975" s="253"/>
      <c r="W975" s="253"/>
      <c r="X975" s="253"/>
      <c r="Y975" s="252"/>
      <c r="Z975" s="6"/>
      <c r="AA975" s="9"/>
    </row>
    <row r="976" spans="1:28" ht="13.5" outlineLevel="7" x14ac:dyDescent="0.3">
      <c r="A976" s="245"/>
      <c r="B976" s="246"/>
      <c r="C976" s="246"/>
      <c r="D976" s="246"/>
      <c r="E976" s="246"/>
      <c r="F976" s="247"/>
      <c r="G976" s="252"/>
      <c r="H976" s="247"/>
      <c r="I976" s="248" t="s">
        <v>1118</v>
      </c>
      <c r="J976" s="249"/>
      <c r="K976" s="250"/>
      <c r="L976" s="250"/>
      <c r="M976" s="251">
        <v>0.5</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52"/>
      <c r="H977" s="247"/>
      <c r="I977" s="248" t="s">
        <v>1119</v>
      </c>
      <c r="J977" s="249"/>
      <c r="K977" s="250"/>
      <c r="L977" s="250"/>
      <c r="M977" s="251">
        <v>0.62</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52"/>
      <c r="H978" s="247"/>
      <c r="I978" s="248" t="s">
        <v>1120</v>
      </c>
      <c r="J978" s="249"/>
      <c r="K978" s="250"/>
      <c r="L978" s="250"/>
      <c r="M978" s="251">
        <v>2.5</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52"/>
      <c r="H979" s="247"/>
      <c r="I979" s="248" t="s">
        <v>1123</v>
      </c>
      <c r="J979" s="249"/>
      <c r="K979" s="250"/>
      <c r="L979" s="250"/>
      <c r="M979" s="251">
        <v>26.97</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52"/>
      <c r="H980" s="247"/>
      <c r="I980" s="248" t="s">
        <v>1124</v>
      </c>
      <c r="J980" s="249"/>
      <c r="K980" s="250"/>
      <c r="L980" s="250"/>
      <c r="M980" s="251">
        <v>1.5</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52"/>
      <c r="H981" s="247"/>
      <c r="I981" s="248" t="s">
        <v>1126</v>
      </c>
      <c r="J981" s="249"/>
      <c r="K981" s="250"/>
      <c r="L981" s="250"/>
      <c r="M981" s="251">
        <v>20.37</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52"/>
      <c r="H982" s="247"/>
      <c r="I982" s="248" t="s">
        <v>1137</v>
      </c>
      <c r="J982" s="249"/>
      <c r="K982" s="250"/>
      <c r="L982" s="250"/>
      <c r="M982" s="251">
        <v>2.69</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52"/>
      <c r="H983" s="247"/>
      <c r="I983" s="248" t="s">
        <v>1138</v>
      </c>
      <c r="J983" s="249"/>
      <c r="K983" s="250"/>
      <c r="L983" s="250"/>
      <c r="M983" s="251">
        <v>2.17</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52"/>
      <c r="H984" s="247"/>
      <c r="I984" s="248" t="s">
        <v>1139</v>
      </c>
      <c r="J984" s="249"/>
      <c r="K984" s="250"/>
      <c r="L984" s="250"/>
      <c r="M984" s="251">
        <v>1.24</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52"/>
      <c r="H985" s="247"/>
      <c r="I985" s="248" t="s">
        <v>1140</v>
      </c>
      <c r="J985" s="249"/>
      <c r="K985" s="250"/>
      <c r="L985" s="250"/>
      <c r="M985" s="251">
        <v>3.41</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52"/>
      <c r="H986" s="247"/>
      <c r="I986" s="248" t="s">
        <v>1141</v>
      </c>
      <c r="J986" s="249"/>
      <c r="K986" s="250"/>
      <c r="L986" s="250"/>
      <c r="M986" s="251">
        <v>0.77</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52"/>
      <c r="H987" s="247"/>
      <c r="I987" s="248" t="s">
        <v>1142</v>
      </c>
      <c r="J987" s="249"/>
      <c r="K987" s="250"/>
      <c r="L987" s="250"/>
      <c r="M987" s="251">
        <v>2.98</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52"/>
      <c r="H988" s="247"/>
      <c r="I988" s="248" t="s">
        <v>1142</v>
      </c>
      <c r="J988" s="249"/>
      <c r="K988" s="250"/>
      <c r="L988" s="250"/>
      <c r="M988" s="251">
        <v>2.98</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52"/>
      <c r="H989" s="247"/>
      <c r="I989" s="248" t="s">
        <v>1145</v>
      </c>
      <c r="J989" s="249"/>
      <c r="K989" s="250"/>
      <c r="L989" s="250"/>
      <c r="M989" s="251">
        <v>4.37</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52"/>
      <c r="H990" s="247"/>
      <c r="I990" s="248" t="s">
        <v>1146</v>
      </c>
      <c r="J990" s="249"/>
      <c r="K990" s="250"/>
      <c r="L990" s="250"/>
      <c r="M990" s="251">
        <v>0.43</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52"/>
      <c r="H991" s="247"/>
      <c r="I991" s="248" t="s">
        <v>1147</v>
      </c>
      <c r="J991" s="249"/>
      <c r="K991" s="250"/>
      <c r="L991" s="250"/>
      <c r="M991" s="251">
        <v>3.98</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52"/>
      <c r="H992" s="247"/>
      <c r="I992" s="248" t="s">
        <v>1150</v>
      </c>
      <c r="J992" s="249"/>
      <c r="K992" s="250"/>
      <c r="L992" s="250"/>
      <c r="M992" s="251">
        <v>3.04</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52"/>
      <c r="H993" s="247"/>
      <c r="I993" s="248" t="s">
        <v>1151</v>
      </c>
      <c r="J993" s="249"/>
      <c r="K993" s="250"/>
      <c r="L993" s="250"/>
      <c r="M993" s="251">
        <v>2.1</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52"/>
      <c r="H994" s="247"/>
      <c r="I994" s="248" t="s">
        <v>1152</v>
      </c>
      <c r="J994" s="249"/>
      <c r="K994" s="250"/>
      <c r="L994" s="250"/>
      <c r="M994" s="251">
        <v>1.51</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52"/>
      <c r="H995" s="247"/>
      <c r="I995" s="248" t="s">
        <v>1152</v>
      </c>
      <c r="J995" s="249"/>
      <c r="K995" s="250"/>
      <c r="L995" s="250"/>
      <c r="M995" s="251">
        <v>1.51</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52"/>
      <c r="H996" s="247"/>
      <c r="I996" s="248" t="s">
        <v>1153</v>
      </c>
      <c r="J996" s="249"/>
      <c r="K996" s="250"/>
      <c r="L996" s="250"/>
      <c r="M996" s="251">
        <v>0.84</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52"/>
      <c r="H997" s="247"/>
      <c r="I997" s="248" t="s">
        <v>1154</v>
      </c>
      <c r="J997" s="249"/>
      <c r="K997" s="250"/>
      <c r="L997" s="250"/>
      <c r="M997" s="251">
        <v>3.62</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52"/>
      <c r="H998" s="247"/>
      <c r="I998" s="248" t="s">
        <v>1159</v>
      </c>
      <c r="J998" s="249"/>
      <c r="K998" s="250"/>
      <c r="L998" s="250"/>
      <c r="M998" s="251">
        <v>1.45</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52"/>
      <c r="H999" s="247"/>
      <c r="I999" s="248" t="s">
        <v>1160</v>
      </c>
      <c r="J999" s="249"/>
      <c r="K999" s="250"/>
      <c r="L999" s="250"/>
      <c r="M999" s="251">
        <v>1.91</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52"/>
      <c r="H1000" s="247"/>
      <c r="I1000" s="248" t="s">
        <v>1161</v>
      </c>
      <c r="J1000" s="249"/>
      <c r="K1000" s="250"/>
      <c r="L1000" s="250"/>
      <c r="M1000" s="251">
        <v>14.38</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52"/>
      <c r="H1001" s="247"/>
      <c r="I1001" s="248" t="s">
        <v>1162</v>
      </c>
      <c r="J1001" s="249"/>
      <c r="K1001" s="250"/>
      <c r="L1001" s="250"/>
      <c r="M1001" s="251">
        <v>12.49</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52"/>
      <c r="H1002" s="247"/>
      <c r="I1002" s="248" t="s">
        <v>1163</v>
      </c>
      <c r="J1002" s="249"/>
      <c r="K1002" s="250"/>
      <c r="L1002" s="250"/>
      <c r="M1002" s="251">
        <v>17.96</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52"/>
      <c r="H1003" s="247"/>
      <c r="I1003" s="248" t="s">
        <v>1164</v>
      </c>
      <c r="J1003" s="249"/>
      <c r="K1003" s="250"/>
      <c r="L1003" s="250"/>
      <c r="M1003" s="251">
        <v>10.93</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52"/>
      <c r="H1004" s="247"/>
      <c r="I1004" s="248" t="s">
        <v>1167</v>
      </c>
      <c r="J1004" s="249"/>
      <c r="K1004" s="250"/>
      <c r="L1004" s="250"/>
      <c r="M1004" s="251">
        <v>7.07</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52"/>
      <c r="H1005" s="247"/>
      <c r="I1005" s="248" t="s">
        <v>1168</v>
      </c>
      <c r="J1005" s="249"/>
      <c r="K1005" s="250"/>
      <c r="L1005" s="250"/>
      <c r="M1005" s="251">
        <v>8.65</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52"/>
      <c r="H1006" s="247"/>
      <c r="I1006" s="248" t="s">
        <v>1169</v>
      </c>
      <c r="J1006" s="249"/>
      <c r="K1006" s="250"/>
      <c r="L1006" s="250"/>
      <c r="M1006" s="251">
        <v>2.75</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52"/>
      <c r="H1007" s="247"/>
      <c r="I1007" s="248" t="s">
        <v>1170</v>
      </c>
      <c r="J1007" s="249"/>
      <c r="K1007" s="250"/>
      <c r="L1007" s="250"/>
      <c r="M1007" s="251">
        <v>1.26</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52"/>
      <c r="H1008" s="247"/>
      <c r="I1008" s="248" t="s">
        <v>1175</v>
      </c>
      <c r="J1008" s="249"/>
      <c r="K1008" s="250"/>
      <c r="L1008" s="250"/>
      <c r="M1008" s="251">
        <v>1.47</v>
      </c>
      <c r="N1008" s="252"/>
      <c r="O1008" s="253"/>
      <c r="P1008" s="249"/>
      <c r="Q1008" s="249"/>
      <c r="R1008" s="251"/>
      <c r="S1008" s="251"/>
      <c r="T1008" s="251"/>
      <c r="U1008" s="251"/>
      <c r="V1008" s="253"/>
      <c r="W1008" s="253"/>
      <c r="X1008" s="253"/>
      <c r="Y1008" s="252"/>
      <c r="Z1008" s="6"/>
      <c r="AA1008" s="9"/>
    </row>
    <row r="1009" spans="1:28" ht="13.5" outlineLevel="7" x14ac:dyDescent="0.3">
      <c r="A1009" s="245"/>
      <c r="B1009" s="246"/>
      <c r="C1009" s="246"/>
      <c r="D1009" s="246"/>
      <c r="E1009" s="246"/>
      <c r="F1009" s="247"/>
      <c r="G1009" s="252"/>
      <c r="H1009" s="247"/>
      <c r="I1009" s="248" t="s">
        <v>1176</v>
      </c>
      <c r="J1009" s="249"/>
      <c r="K1009" s="250"/>
      <c r="L1009" s="250"/>
      <c r="M1009" s="251">
        <v>3.01</v>
      </c>
      <c r="N1009" s="252"/>
      <c r="O1009" s="253"/>
      <c r="P1009" s="249"/>
      <c r="Q1009" s="249"/>
      <c r="R1009" s="251"/>
      <c r="S1009" s="251"/>
      <c r="T1009" s="251"/>
      <c r="U1009" s="251"/>
      <c r="V1009" s="253"/>
      <c r="W1009" s="253"/>
      <c r="X1009" s="253"/>
      <c r="Y1009" s="252"/>
      <c r="Z1009" s="6"/>
      <c r="AA1009" s="9"/>
    </row>
    <row r="1010" spans="1:28" ht="13.5" outlineLevel="7" x14ac:dyDescent="0.3">
      <c r="A1010" s="245"/>
      <c r="B1010" s="246"/>
      <c r="C1010" s="246"/>
      <c r="D1010" s="246"/>
      <c r="E1010" s="246"/>
      <c r="F1010" s="247"/>
      <c r="G1010" s="252"/>
      <c r="H1010" s="247"/>
      <c r="I1010" s="248" t="s">
        <v>1177</v>
      </c>
      <c r="J1010" s="249"/>
      <c r="K1010" s="250"/>
      <c r="L1010" s="250"/>
      <c r="M1010" s="251">
        <v>8.18</v>
      </c>
      <c r="N1010" s="252"/>
      <c r="O1010" s="253"/>
      <c r="P1010" s="249"/>
      <c r="Q1010" s="249"/>
      <c r="R1010" s="251"/>
      <c r="S1010" s="251"/>
      <c r="T1010" s="251"/>
      <c r="U1010" s="251"/>
      <c r="V1010" s="253"/>
      <c r="W1010" s="253"/>
      <c r="X1010" s="253"/>
      <c r="Y1010" s="252"/>
      <c r="Z1010" s="6"/>
      <c r="AA1010" s="9"/>
    </row>
    <row r="1011" spans="1:28" ht="13.5" outlineLevel="7" x14ac:dyDescent="0.3">
      <c r="A1011" s="245"/>
      <c r="B1011" s="246"/>
      <c r="C1011" s="246"/>
      <c r="D1011" s="246"/>
      <c r="E1011" s="246"/>
      <c r="F1011" s="247"/>
      <c r="G1011" s="252"/>
      <c r="H1011" s="247"/>
      <c r="I1011" s="248" t="s">
        <v>1178</v>
      </c>
      <c r="J1011" s="249"/>
      <c r="K1011" s="250"/>
      <c r="L1011" s="250"/>
      <c r="M1011" s="251">
        <v>17.75</v>
      </c>
      <c r="N1011" s="252"/>
      <c r="O1011" s="253"/>
      <c r="P1011" s="249"/>
      <c r="Q1011" s="249"/>
      <c r="R1011" s="251"/>
      <c r="S1011" s="251"/>
      <c r="T1011" s="251"/>
      <c r="U1011" s="251"/>
      <c r="V1011" s="253"/>
      <c r="W1011" s="253"/>
      <c r="X1011" s="253"/>
      <c r="Y1011" s="252"/>
      <c r="Z1011" s="6"/>
      <c r="AA1011" s="9"/>
    </row>
    <row r="1012" spans="1:28" ht="13.5" outlineLevel="7" x14ac:dyDescent="0.3">
      <c r="A1012" s="245"/>
      <c r="B1012" s="246"/>
      <c r="C1012" s="246"/>
      <c r="D1012" s="246"/>
      <c r="E1012" s="246"/>
      <c r="F1012" s="247"/>
      <c r="G1012" s="252"/>
      <c r="H1012" s="247"/>
      <c r="I1012" s="248" t="s">
        <v>1179</v>
      </c>
      <c r="J1012" s="249"/>
      <c r="K1012" s="250"/>
      <c r="L1012" s="250"/>
      <c r="M1012" s="251">
        <v>12.9</v>
      </c>
      <c r="N1012" s="252"/>
      <c r="O1012" s="253"/>
      <c r="P1012" s="249"/>
      <c r="Q1012" s="249"/>
      <c r="R1012" s="251"/>
      <c r="S1012" s="251"/>
      <c r="T1012" s="251"/>
      <c r="U1012" s="251"/>
      <c r="V1012" s="253"/>
      <c r="W1012" s="253"/>
      <c r="X1012" s="253"/>
      <c r="Y1012" s="252"/>
      <c r="Z1012" s="6"/>
      <c r="AA1012" s="9"/>
    </row>
    <row r="1013" spans="1:28" ht="13.5" outlineLevel="7" x14ac:dyDescent="0.3">
      <c r="A1013" s="245"/>
      <c r="B1013" s="246"/>
      <c r="C1013" s="246"/>
      <c r="D1013" s="246"/>
      <c r="E1013" s="246"/>
      <c r="F1013" s="247"/>
      <c r="G1013" s="252"/>
      <c r="H1013" s="247"/>
      <c r="I1013" s="248" t="s">
        <v>1180</v>
      </c>
      <c r="J1013" s="249"/>
      <c r="K1013" s="250"/>
      <c r="L1013" s="250"/>
      <c r="M1013" s="251">
        <v>6.52</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52"/>
      <c r="H1014" s="247"/>
      <c r="I1014" s="248" t="s">
        <v>1181</v>
      </c>
      <c r="J1014" s="249"/>
      <c r="K1014" s="250"/>
      <c r="L1014" s="250"/>
      <c r="M1014" s="251">
        <v>7.3</v>
      </c>
      <c r="N1014" s="252"/>
      <c r="O1014" s="253"/>
      <c r="P1014" s="249"/>
      <c r="Q1014" s="249"/>
      <c r="R1014" s="251"/>
      <c r="S1014" s="251"/>
      <c r="T1014" s="251"/>
      <c r="U1014" s="251"/>
      <c r="V1014" s="253"/>
      <c r="W1014" s="253"/>
      <c r="X1014" s="253"/>
      <c r="Y1014" s="252"/>
      <c r="Z1014" s="6"/>
      <c r="AA1014" s="9"/>
    </row>
    <row r="1015" spans="1:28" ht="13.5" outlineLevel="7" x14ac:dyDescent="0.3">
      <c r="A1015" s="245"/>
      <c r="B1015" s="246"/>
      <c r="C1015" s="246"/>
      <c r="D1015" s="246"/>
      <c r="E1015" s="246"/>
      <c r="F1015" s="247"/>
      <c r="G1015" s="252"/>
      <c r="H1015" s="247"/>
      <c r="I1015" s="248" t="s">
        <v>1182</v>
      </c>
      <c r="J1015" s="249"/>
      <c r="K1015" s="250"/>
      <c r="L1015" s="250"/>
      <c r="M1015" s="251">
        <v>32.270000000000003</v>
      </c>
      <c r="N1015" s="252"/>
      <c r="O1015" s="253"/>
      <c r="P1015" s="249"/>
      <c r="Q1015" s="249"/>
      <c r="R1015" s="251"/>
      <c r="S1015" s="251"/>
      <c r="T1015" s="251"/>
      <c r="U1015" s="251"/>
      <c r="V1015" s="253"/>
      <c r="W1015" s="253"/>
      <c r="X1015" s="253"/>
      <c r="Y1015" s="252"/>
      <c r="Z1015" s="6"/>
      <c r="AA1015" s="9"/>
    </row>
    <row r="1016" spans="1:28" ht="13.5" outlineLevel="7" x14ac:dyDescent="0.3">
      <c r="A1016" s="245"/>
      <c r="B1016" s="246"/>
      <c r="C1016" s="246"/>
      <c r="D1016" s="246"/>
      <c r="E1016" s="246"/>
      <c r="F1016" s="247"/>
      <c r="G1016" s="252"/>
      <c r="H1016" s="247"/>
      <c r="I1016" s="248" t="s">
        <v>1185</v>
      </c>
      <c r="J1016" s="249"/>
      <c r="K1016" s="250"/>
      <c r="L1016" s="250"/>
      <c r="M1016" s="251">
        <v>13.81</v>
      </c>
      <c r="N1016" s="252"/>
      <c r="O1016" s="253"/>
      <c r="P1016" s="249"/>
      <c r="Q1016" s="249"/>
      <c r="R1016" s="251"/>
      <c r="S1016" s="251"/>
      <c r="T1016" s="251"/>
      <c r="U1016" s="251"/>
      <c r="V1016" s="253"/>
      <c r="W1016" s="253"/>
      <c r="X1016" s="253"/>
      <c r="Y1016" s="252"/>
      <c r="Z1016" s="6"/>
      <c r="AA1016" s="9"/>
    </row>
    <row r="1017" spans="1:28" ht="13.5" outlineLevel="7" x14ac:dyDescent="0.3">
      <c r="A1017" s="245"/>
      <c r="B1017" s="246"/>
      <c r="C1017" s="246"/>
      <c r="D1017" s="246"/>
      <c r="E1017" s="246"/>
      <c r="F1017" s="247"/>
      <c r="G1017" s="252"/>
      <c r="H1017" s="247"/>
      <c r="I1017" s="248" t="s">
        <v>1186</v>
      </c>
      <c r="J1017" s="249"/>
      <c r="K1017" s="250"/>
      <c r="L1017" s="250"/>
      <c r="M1017" s="251">
        <v>24.8</v>
      </c>
      <c r="N1017" s="252"/>
      <c r="O1017" s="253"/>
      <c r="P1017" s="249"/>
      <c r="Q1017" s="249"/>
      <c r="R1017" s="251"/>
      <c r="S1017" s="251"/>
      <c r="T1017" s="251"/>
      <c r="U1017" s="251"/>
      <c r="V1017" s="253"/>
      <c r="W1017" s="253"/>
      <c r="X1017" s="253"/>
      <c r="Y1017" s="252"/>
      <c r="Z1017" s="6"/>
      <c r="AA1017" s="9"/>
    </row>
    <row r="1018" spans="1:28" ht="13.5" outlineLevel="7" x14ac:dyDescent="0.3">
      <c r="A1018" s="245"/>
      <c r="B1018" s="246"/>
      <c r="C1018" s="246"/>
      <c r="D1018" s="246"/>
      <c r="E1018" s="246"/>
      <c r="F1018" s="247"/>
      <c r="G1018" s="252"/>
      <c r="H1018" s="247"/>
      <c r="I1018" s="248" t="s">
        <v>1187</v>
      </c>
      <c r="J1018" s="249"/>
      <c r="K1018" s="250"/>
      <c r="L1018" s="250"/>
      <c r="M1018" s="251">
        <v>37.5</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52"/>
      <c r="H1019" s="247"/>
      <c r="I1019" s="248" t="s">
        <v>1188</v>
      </c>
      <c r="J1019" s="249"/>
      <c r="K1019" s="250"/>
      <c r="L1019" s="250"/>
      <c r="M1019" s="251">
        <v>21.08</v>
      </c>
      <c r="N1019" s="252"/>
      <c r="O1019" s="253"/>
      <c r="P1019" s="249"/>
      <c r="Q1019" s="249"/>
      <c r="R1019" s="251"/>
      <c r="S1019" s="251"/>
      <c r="T1019" s="251"/>
      <c r="U1019" s="251"/>
      <c r="V1019" s="253"/>
      <c r="W1019" s="253"/>
      <c r="X1019" s="253"/>
      <c r="Y1019" s="252"/>
      <c r="Z1019" s="6"/>
      <c r="AA1019" s="9"/>
    </row>
    <row r="1020" spans="1:28" ht="13.5" outlineLevel="7" x14ac:dyDescent="0.3">
      <c r="A1020" s="245"/>
      <c r="B1020" s="246"/>
      <c r="C1020" s="246"/>
      <c r="D1020" s="246"/>
      <c r="E1020" s="246"/>
      <c r="F1020" s="247"/>
      <c r="G1020" s="252"/>
      <c r="H1020" s="247"/>
      <c r="I1020" s="248" t="s">
        <v>906</v>
      </c>
      <c r="J1020" s="249"/>
      <c r="K1020" s="250"/>
      <c r="L1020" s="250"/>
      <c r="M1020" s="251">
        <v>13.36</v>
      </c>
      <c r="N1020" s="252"/>
      <c r="O1020" s="253"/>
      <c r="P1020" s="249"/>
      <c r="Q1020" s="249"/>
      <c r="R1020" s="251"/>
      <c r="S1020" s="251"/>
      <c r="T1020" s="251"/>
      <c r="U1020" s="251"/>
      <c r="V1020" s="253"/>
      <c r="W1020" s="253"/>
      <c r="X1020" s="253"/>
      <c r="Y1020" s="252"/>
      <c r="Z1020" s="6"/>
      <c r="AA1020" s="9"/>
    </row>
    <row r="1021" spans="1:28" ht="13.5" outlineLevel="7" x14ac:dyDescent="0.3">
      <c r="A1021" s="245"/>
      <c r="B1021" s="246"/>
      <c r="C1021" s="246"/>
      <c r="D1021" s="246"/>
      <c r="E1021" s="246"/>
      <c r="F1021" s="247"/>
      <c r="G1021" s="252"/>
      <c r="H1021" s="247"/>
      <c r="I1021" s="248" t="s">
        <v>907</v>
      </c>
      <c r="J1021" s="249"/>
      <c r="K1021" s="250"/>
      <c r="L1021" s="250"/>
      <c r="M1021" s="251">
        <v>13.36</v>
      </c>
      <c r="N1021" s="252"/>
      <c r="O1021" s="253"/>
      <c r="P1021" s="249"/>
      <c r="Q1021" s="249"/>
      <c r="R1021" s="251"/>
      <c r="S1021" s="251"/>
      <c r="T1021" s="251"/>
      <c r="U1021" s="251"/>
      <c r="V1021" s="253"/>
      <c r="W1021" s="253"/>
      <c r="X1021" s="253"/>
      <c r="Y1021" s="252"/>
      <c r="Z1021" s="6"/>
      <c r="AA1021" s="9"/>
    </row>
    <row r="1022" spans="1:28" ht="7.5" customHeight="1" outlineLevel="7" x14ac:dyDescent="0.15">
      <c r="A1022" s="9"/>
      <c r="B1022" s="197"/>
      <c r="C1022" s="196"/>
      <c r="D1022" s="196"/>
      <c r="E1022" s="196"/>
      <c r="F1022" s="12"/>
      <c r="G1022" s="12"/>
      <c r="H1022" s="12"/>
      <c r="I1022" s="204"/>
      <c r="J1022" s="205"/>
      <c r="K1022" s="206"/>
      <c r="L1022" s="206"/>
      <c r="M1022" s="207"/>
      <c r="N1022" s="10"/>
      <c r="O1022" s="153"/>
      <c r="P1022" s="205"/>
      <c r="Q1022" s="205"/>
      <c r="R1022" s="159"/>
      <c r="S1022" s="159"/>
      <c r="T1022" s="159"/>
      <c r="U1022" s="159"/>
      <c r="V1022" s="153"/>
      <c r="W1022" s="153"/>
      <c r="X1022" s="153"/>
      <c r="Y1022" s="10"/>
      <c r="Z1022" s="6"/>
      <c r="AA1022" s="9"/>
    </row>
    <row r="1023" spans="1:28" outlineLevel="6" x14ac:dyDescent="0.15">
      <c r="B1023" s="6"/>
      <c r="C1023" s="6"/>
      <c r="D1023" s="6"/>
      <c r="E1023" s="6"/>
      <c r="F1023" s="6"/>
      <c r="G1023" s="6"/>
      <c r="H1023" s="6"/>
      <c r="I1023" s="6"/>
      <c r="J1023" s="6"/>
      <c r="K1023" s="6"/>
      <c r="L1023" s="6"/>
      <c r="M1023" s="6"/>
      <c r="N1023" s="9"/>
      <c r="O1023" s="9"/>
      <c r="P1023" s="6"/>
      <c r="Q1023" s="6"/>
      <c r="R1023" s="6"/>
      <c r="S1023" s="6"/>
      <c r="T1023" s="6"/>
      <c r="U1023" s="6"/>
      <c r="V1023" s="6"/>
      <c r="W1023" s="9"/>
      <c r="X1023" s="9"/>
      <c r="Y1023" s="9"/>
    </row>
    <row r="1024" spans="1:28" ht="13.5" outlineLevel="3" x14ac:dyDescent="0.25">
      <c r="A1024" s="179" t="s">
        <v>313</v>
      </c>
      <c r="B1024" s="227">
        <v>4</v>
      </c>
      <c r="C1024" s="228"/>
      <c r="D1024" s="228"/>
      <c r="E1024" s="228"/>
      <c r="F1024" s="183"/>
      <c r="G1024" s="183"/>
      <c r="H1024" s="183"/>
      <c r="I1024" s="229" t="s">
        <v>314</v>
      </c>
      <c r="J1024" s="230"/>
      <c r="K1024" s="231"/>
      <c r="L1024" s="231"/>
      <c r="M1024" s="231"/>
      <c r="N1024" s="183"/>
      <c r="O1024" s="181">
        <f>SUBTOTAL(9,O1025:O1245)</f>
        <v>0</v>
      </c>
      <c r="P1024" s="230" t="s">
        <v>447</v>
      </c>
      <c r="Q1024" s="230"/>
      <c r="R1024" s="231"/>
      <c r="S1024" s="182">
        <f>SUBTOTAL(9,S1025:S1245)</f>
        <v>52.185920812499468</v>
      </c>
      <c r="T1024" s="231"/>
      <c r="U1024" s="182">
        <f>SUBTOTAL(9,U1025:U1245)</f>
        <v>0</v>
      </c>
      <c r="V1024" s="232"/>
      <c r="W1024" s="181">
        <f>SUBTOTAL(9,W1025:W1245)</f>
        <v>0</v>
      </c>
      <c r="X1024" s="181">
        <f>SUBTOTAL(9,X1025:X1245)</f>
        <v>0</v>
      </c>
      <c r="Y1024" s="179"/>
      <c r="Z1024" s="6"/>
      <c r="AA1024" s="9"/>
      <c r="AB1024" s="9"/>
    </row>
    <row r="1025" spans="1:28" ht="13.5" outlineLevel="4" x14ac:dyDescent="0.25">
      <c r="A1025" s="184" t="s">
        <v>315</v>
      </c>
      <c r="B1025" s="233">
        <v>5</v>
      </c>
      <c r="C1025" s="234"/>
      <c r="D1025" s="234"/>
      <c r="E1025" s="234"/>
      <c r="F1025" s="188"/>
      <c r="G1025" s="188"/>
      <c r="H1025" s="188"/>
      <c r="I1025" s="235" t="s">
        <v>316</v>
      </c>
      <c r="J1025" s="236"/>
      <c r="K1025" s="237"/>
      <c r="L1025" s="237"/>
      <c r="M1025" s="237"/>
      <c r="N1025" s="188"/>
      <c r="O1025" s="186">
        <f>SUBTOTAL(9,O1026:O1245)</f>
        <v>0</v>
      </c>
      <c r="P1025" s="236" t="s">
        <v>448</v>
      </c>
      <c r="Q1025" s="236"/>
      <c r="R1025" s="237"/>
      <c r="S1025" s="187">
        <f>SUBTOTAL(9,S1026:S1245)</f>
        <v>52.185920812499468</v>
      </c>
      <c r="T1025" s="237"/>
      <c r="U1025" s="187">
        <f>SUBTOTAL(9,U1026:U1245)</f>
        <v>0</v>
      </c>
      <c r="V1025" s="238"/>
      <c r="W1025" s="186">
        <f>SUBTOTAL(9,W1026:W1245)</f>
        <v>0</v>
      </c>
      <c r="X1025" s="186">
        <f>SUBTOTAL(9,X1026:X1245)</f>
        <v>0</v>
      </c>
      <c r="Y1025" s="184"/>
      <c r="Z1025" s="6"/>
      <c r="AA1025" s="9"/>
      <c r="AB1025" s="9"/>
    </row>
    <row r="1026" spans="1:28" ht="13.5" outlineLevel="5" x14ac:dyDescent="0.25">
      <c r="A1026" s="189" t="s">
        <v>317</v>
      </c>
      <c r="B1026" s="239">
        <v>6</v>
      </c>
      <c r="C1026" s="240"/>
      <c r="D1026" s="240"/>
      <c r="E1026" s="240"/>
      <c r="F1026" s="193"/>
      <c r="G1026" s="193"/>
      <c r="H1026" s="193"/>
      <c r="I1026" s="241" t="s">
        <v>318</v>
      </c>
      <c r="J1026" s="242"/>
      <c r="K1026" s="243"/>
      <c r="L1026" s="243"/>
      <c r="M1026" s="243"/>
      <c r="N1026" s="193"/>
      <c r="O1026" s="191">
        <f>SUBTOTAL(9,O1027:O1245)</f>
        <v>0</v>
      </c>
      <c r="P1026" s="242" t="s">
        <v>449</v>
      </c>
      <c r="Q1026" s="242"/>
      <c r="R1026" s="243"/>
      <c r="S1026" s="192">
        <f>SUBTOTAL(9,S1027:S1245)</f>
        <v>52.185920812499468</v>
      </c>
      <c r="T1026" s="243"/>
      <c r="U1026" s="192">
        <f>SUBTOTAL(9,U1027:U1245)</f>
        <v>0</v>
      </c>
      <c r="V1026" s="244"/>
      <c r="W1026" s="191">
        <f>SUBTOTAL(9,W1027:W1245)</f>
        <v>0</v>
      </c>
      <c r="X1026" s="191">
        <f>SUBTOTAL(9,X1027:X1245)</f>
        <v>0</v>
      </c>
      <c r="Y1026" s="189"/>
      <c r="Z1026" s="6"/>
      <c r="AA1026" s="9"/>
      <c r="AB1026" s="9"/>
    </row>
    <row r="1027" spans="1:28" ht="14.25" outlineLevel="6" x14ac:dyDescent="0.15">
      <c r="B1027" s="197"/>
      <c r="C1027" s="198"/>
      <c r="D1027" s="114" t="s">
        <v>1203</v>
      </c>
      <c r="E1027" s="114"/>
      <c r="F1027" s="115"/>
      <c r="G1027" s="115" t="s">
        <v>1204</v>
      </c>
      <c r="H1027" s="115"/>
      <c r="I1027" s="116" t="s">
        <v>1205</v>
      </c>
      <c r="J1027" s="117" t="s">
        <v>453</v>
      </c>
      <c r="K1027" s="118">
        <v>385.12</v>
      </c>
      <c r="L1027" s="118">
        <v>0</v>
      </c>
      <c r="M1027" s="118">
        <v>385.12</v>
      </c>
      <c r="N1027" s="295"/>
      <c r="O1027" s="119">
        <f>M1027*N1027</f>
        <v>0</v>
      </c>
      <c r="P1027" s="117" t="s">
        <v>454</v>
      </c>
      <c r="Q1027" s="117" t="s">
        <v>1811</v>
      </c>
      <c r="R1027" s="118">
        <v>2.9999999999999997E-4</v>
      </c>
      <c r="S1027" s="118">
        <f>M1027*R1027</f>
        <v>0.11553599999999999</v>
      </c>
      <c r="T1027" s="118"/>
      <c r="U1027" s="118">
        <f>M1027*T1027</f>
        <v>0</v>
      </c>
      <c r="V1027" s="119">
        <v>21</v>
      </c>
      <c r="W1027" s="119">
        <f>O1027*(V1027/100)</f>
        <v>0</v>
      </c>
      <c r="X1027" s="119">
        <f>O1027+W1027</f>
        <v>0</v>
      </c>
      <c r="Y1027" s="120">
        <v>6</v>
      </c>
      <c r="Z1027" s="9"/>
      <c r="AA1027" s="9"/>
      <c r="AB1027" s="9"/>
    </row>
    <row r="1028" spans="1:28" ht="4.5" customHeight="1" outlineLevel="6" x14ac:dyDescent="0.15">
      <c r="B1028" s="197"/>
      <c r="C1028" s="199"/>
      <c r="D1028" s="199"/>
      <c r="E1028" s="199"/>
      <c r="F1028" s="10"/>
      <c r="G1028" s="10"/>
      <c r="H1028" s="10"/>
      <c r="I1028" s="203"/>
      <c r="J1028" s="205"/>
      <c r="K1028" s="159"/>
      <c r="L1028" s="159"/>
      <c r="M1028" s="159"/>
      <c r="N1028" s="113"/>
      <c r="O1028" s="153"/>
      <c r="P1028" s="205"/>
      <c r="Q1028" s="205"/>
      <c r="R1028" s="159"/>
      <c r="S1028" s="159"/>
      <c r="T1028" s="159"/>
      <c r="U1028" s="159"/>
      <c r="V1028" s="153"/>
      <c r="W1028" s="153"/>
      <c r="X1028" s="153"/>
      <c r="Y1028" s="10"/>
      <c r="Z1028" s="9"/>
      <c r="AA1028" s="9"/>
      <c r="AB1028" s="9"/>
    </row>
    <row r="1029" spans="1:28" ht="13.5" outlineLevel="7" x14ac:dyDescent="0.3">
      <c r="A1029" s="245"/>
      <c r="B1029" s="246"/>
      <c r="C1029" s="246"/>
      <c r="D1029" s="246"/>
      <c r="E1029" s="246"/>
      <c r="F1029" s="247"/>
      <c r="G1029" s="252" t="s">
        <v>18</v>
      </c>
      <c r="H1029" s="247"/>
      <c r="I1029" s="248" t="s">
        <v>1206</v>
      </c>
      <c r="J1029" s="249"/>
      <c r="K1029" s="250"/>
      <c r="L1029" s="250"/>
      <c r="M1029" s="251">
        <v>385.12</v>
      </c>
      <c r="N1029" s="252"/>
      <c r="O1029" s="253"/>
      <c r="P1029" s="249"/>
      <c r="Q1029" s="249"/>
      <c r="R1029" s="251"/>
      <c r="S1029" s="251"/>
      <c r="T1029" s="251"/>
      <c r="U1029" s="251"/>
      <c r="V1029" s="253"/>
      <c r="W1029" s="253"/>
      <c r="X1029" s="253"/>
      <c r="Y1029" s="252"/>
      <c r="Z1029" s="6"/>
      <c r="AA1029" s="9"/>
    </row>
    <row r="1030" spans="1:28" ht="7.5" customHeight="1" outlineLevel="7" x14ac:dyDescent="0.15">
      <c r="A1030" s="9"/>
      <c r="B1030" s="197"/>
      <c r="C1030" s="196"/>
      <c r="D1030" s="196"/>
      <c r="E1030" s="196"/>
      <c r="F1030" s="12"/>
      <c r="G1030" s="12"/>
      <c r="H1030" s="12"/>
      <c r="I1030" s="204"/>
      <c r="J1030" s="205"/>
      <c r="K1030" s="206"/>
      <c r="L1030" s="206"/>
      <c r="M1030" s="207"/>
      <c r="N1030" s="10"/>
      <c r="O1030" s="153"/>
      <c r="P1030" s="205"/>
      <c r="Q1030" s="205"/>
      <c r="R1030" s="159"/>
      <c r="S1030" s="159"/>
      <c r="T1030" s="159"/>
      <c r="U1030" s="159"/>
      <c r="V1030" s="153"/>
      <c r="W1030" s="153"/>
      <c r="X1030" s="153"/>
      <c r="Y1030" s="10"/>
      <c r="Z1030" s="6"/>
      <c r="AA1030" s="9"/>
    </row>
    <row r="1031" spans="1:28" ht="14.25" outlineLevel="6" x14ac:dyDescent="0.15">
      <c r="B1031" s="197"/>
      <c r="C1031" s="198"/>
      <c r="D1031" s="114" t="s">
        <v>1207</v>
      </c>
      <c r="E1031" s="114"/>
      <c r="F1031" s="115"/>
      <c r="G1031" s="115" t="s">
        <v>1208</v>
      </c>
      <c r="H1031" s="115"/>
      <c r="I1031" s="116" t="s">
        <v>1209</v>
      </c>
      <c r="J1031" s="117" t="s">
        <v>453</v>
      </c>
      <c r="K1031" s="118">
        <v>67.45</v>
      </c>
      <c r="L1031" s="118">
        <v>0</v>
      </c>
      <c r="M1031" s="118">
        <v>67.45</v>
      </c>
      <c r="N1031" s="295"/>
      <c r="O1031" s="119">
        <f>M1031*N1031</f>
        <v>0</v>
      </c>
      <c r="P1031" s="117" t="s">
        <v>912</v>
      </c>
      <c r="Q1031" s="117" t="s">
        <v>1814</v>
      </c>
      <c r="R1031" s="118">
        <v>3.8999999999999998E-3</v>
      </c>
      <c r="S1031" s="118">
        <f>M1031*R1031</f>
        <v>0.26305499999999998</v>
      </c>
      <c r="T1031" s="118"/>
      <c r="U1031" s="118">
        <f>M1031*T1031</f>
        <v>0</v>
      </c>
      <c r="V1031" s="119">
        <v>21</v>
      </c>
      <c r="W1031" s="119">
        <f>O1031*(V1031/100)</f>
        <v>0</v>
      </c>
      <c r="X1031" s="119">
        <f>O1031+W1031</f>
        <v>0</v>
      </c>
      <c r="Y1031" s="120">
        <v>7</v>
      </c>
      <c r="Z1031" s="9"/>
      <c r="AA1031" s="9"/>
      <c r="AB1031" s="9"/>
    </row>
    <row r="1032" spans="1:28" ht="4.5" customHeight="1" outlineLevel="6" x14ac:dyDescent="0.15">
      <c r="B1032" s="197"/>
      <c r="C1032" s="199"/>
      <c r="D1032" s="199"/>
      <c r="E1032" s="199"/>
      <c r="F1032" s="10"/>
      <c r="G1032" s="10"/>
      <c r="H1032" s="10"/>
      <c r="I1032" s="203"/>
      <c r="J1032" s="205"/>
      <c r="K1032" s="159"/>
      <c r="L1032" s="159"/>
      <c r="M1032" s="159"/>
      <c r="N1032" s="113"/>
      <c r="O1032" s="153"/>
      <c r="P1032" s="205"/>
      <c r="Q1032" s="205"/>
      <c r="R1032" s="159"/>
      <c r="S1032" s="159"/>
      <c r="T1032" s="159"/>
      <c r="U1032" s="159"/>
      <c r="V1032" s="153"/>
      <c r="W1032" s="153"/>
      <c r="X1032" s="153"/>
      <c r="Y1032" s="10"/>
      <c r="Z1032" s="9"/>
      <c r="AA1032" s="9"/>
      <c r="AB1032" s="9"/>
    </row>
    <row r="1033" spans="1:28" ht="13.5" outlineLevel="7" x14ac:dyDescent="0.3">
      <c r="A1033" s="245"/>
      <c r="B1033" s="246"/>
      <c r="C1033" s="246"/>
      <c r="D1033" s="246"/>
      <c r="E1033" s="246"/>
      <c r="F1033" s="247"/>
      <c r="G1033" s="252" t="s">
        <v>18</v>
      </c>
      <c r="H1033" s="247"/>
      <c r="I1033" s="248" t="s">
        <v>455</v>
      </c>
      <c r="J1033" s="249"/>
      <c r="K1033" s="250"/>
      <c r="L1033" s="250"/>
      <c r="M1033" s="251">
        <v>0</v>
      </c>
      <c r="N1033" s="252"/>
      <c r="O1033" s="253"/>
      <c r="P1033" s="249"/>
      <c r="Q1033" s="249"/>
      <c r="R1033" s="251"/>
      <c r="S1033" s="251"/>
      <c r="T1033" s="251"/>
      <c r="U1033" s="251"/>
      <c r="V1033" s="253"/>
      <c r="W1033" s="253"/>
      <c r="X1033" s="253"/>
      <c r="Y1033" s="252"/>
      <c r="Z1033" s="6"/>
      <c r="AA1033" s="9"/>
    </row>
    <row r="1034" spans="1:28" ht="13.5" outlineLevel="7" x14ac:dyDescent="0.3">
      <c r="A1034" s="245"/>
      <c r="B1034" s="246"/>
      <c r="C1034" s="246"/>
      <c r="D1034" s="246"/>
      <c r="E1034" s="246"/>
      <c r="F1034" s="247"/>
      <c r="G1034" s="252"/>
      <c r="H1034" s="247"/>
      <c r="I1034" s="248" t="s">
        <v>500</v>
      </c>
      <c r="J1034" s="249"/>
      <c r="K1034" s="250"/>
      <c r="L1034" s="250"/>
      <c r="M1034" s="251">
        <v>2.85</v>
      </c>
      <c r="N1034" s="252"/>
      <c r="O1034" s="253"/>
      <c r="P1034" s="249"/>
      <c r="Q1034" s="249"/>
      <c r="R1034" s="251"/>
      <c r="S1034" s="251"/>
      <c r="T1034" s="251"/>
      <c r="U1034" s="251"/>
      <c r="V1034" s="253"/>
      <c r="W1034" s="253"/>
      <c r="X1034" s="253"/>
      <c r="Y1034" s="252"/>
      <c r="Z1034" s="6"/>
      <c r="AA1034" s="9"/>
    </row>
    <row r="1035" spans="1:28" ht="13.5" outlineLevel="7" x14ac:dyDescent="0.3">
      <c r="A1035" s="245"/>
      <c r="B1035" s="246"/>
      <c r="C1035" s="246"/>
      <c r="D1035" s="246"/>
      <c r="E1035" s="246"/>
      <c r="F1035" s="247"/>
      <c r="G1035" s="252"/>
      <c r="H1035" s="247"/>
      <c r="I1035" s="248" t="s">
        <v>505</v>
      </c>
      <c r="J1035" s="249"/>
      <c r="K1035" s="250"/>
      <c r="L1035" s="250"/>
      <c r="M1035" s="251">
        <v>3.88</v>
      </c>
      <c r="N1035" s="252"/>
      <c r="O1035" s="253"/>
      <c r="P1035" s="249"/>
      <c r="Q1035" s="249"/>
      <c r="R1035" s="251"/>
      <c r="S1035" s="251"/>
      <c r="T1035" s="251"/>
      <c r="U1035" s="251"/>
      <c r="V1035" s="253"/>
      <c r="W1035" s="253"/>
      <c r="X1035" s="253"/>
      <c r="Y1035" s="252"/>
      <c r="Z1035" s="6"/>
      <c r="AA1035" s="9"/>
    </row>
    <row r="1036" spans="1:28" ht="13.5" outlineLevel="7" x14ac:dyDescent="0.3">
      <c r="A1036" s="245"/>
      <c r="B1036" s="246"/>
      <c r="C1036" s="246"/>
      <c r="D1036" s="246"/>
      <c r="E1036" s="246"/>
      <c r="F1036" s="247"/>
      <c r="G1036" s="252"/>
      <c r="H1036" s="247"/>
      <c r="I1036" s="248" t="s">
        <v>506</v>
      </c>
      <c r="J1036" s="249"/>
      <c r="K1036" s="250"/>
      <c r="L1036" s="250"/>
      <c r="M1036" s="251">
        <v>2</v>
      </c>
      <c r="N1036" s="252"/>
      <c r="O1036" s="253"/>
      <c r="P1036" s="249"/>
      <c r="Q1036" s="249"/>
      <c r="R1036" s="251"/>
      <c r="S1036" s="251"/>
      <c r="T1036" s="251"/>
      <c r="U1036" s="251"/>
      <c r="V1036" s="253"/>
      <c r="W1036" s="253"/>
      <c r="X1036" s="253"/>
      <c r="Y1036" s="252"/>
      <c r="Z1036" s="6"/>
      <c r="AA1036" s="9"/>
    </row>
    <row r="1037" spans="1:28" ht="13.5" outlineLevel="7" x14ac:dyDescent="0.3">
      <c r="A1037" s="245"/>
      <c r="B1037" s="246"/>
      <c r="C1037" s="246"/>
      <c r="D1037" s="246"/>
      <c r="E1037" s="246"/>
      <c r="F1037" s="247"/>
      <c r="G1037" s="252"/>
      <c r="H1037" s="247"/>
      <c r="I1037" s="248" t="s">
        <v>507</v>
      </c>
      <c r="J1037" s="249"/>
      <c r="K1037" s="250"/>
      <c r="L1037" s="250"/>
      <c r="M1037" s="251">
        <v>2.48</v>
      </c>
      <c r="N1037" s="252"/>
      <c r="O1037" s="253"/>
      <c r="P1037" s="249"/>
      <c r="Q1037" s="249"/>
      <c r="R1037" s="251"/>
      <c r="S1037" s="251"/>
      <c r="T1037" s="251"/>
      <c r="U1037" s="251"/>
      <c r="V1037" s="253"/>
      <c r="W1037" s="253"/>
      <c r="X1037" s="253"/>
      <c r="Y1037" s="252"/>
      <c r="Z1037" s="6"/>
      <c r="AA1037" s="9"/>
    </row>
    <row r="1038" spans="1:28" ht="13.5" outlineLevel="7" x14ac:dyDescent="0.3">
      <c r="A1038" s="245"/>
      <c r="B1038" s="246"/>
      <c r="C1038" s="246"/>
      <c r="D1038" s="246"/>
      <c r="E1038" s="246"/>
      <c r="F1038" s="247"/>
      <c r="G1038" s="252"/>
      <c r="H1038" s="247"/>
      <c r="I1038" s="248" t="s">
        <v>508</v>
      </c>
      <c r="J1038" s="249"/>
      <c r="K1038" s="250"/>
      <c r="L1038" s="250"/>
      <c r="M1038" s="251">
        <v>2.71</v>
      </c>
      <c r="N1038" s="252"/>
      <c r="O1038" s="253"/>
      <c r="P1038" s="249"/>
      <c r="Q1038" s="249"/>
      <c r="R1038" s="251"/>
      <c r="S1038" s="251"/>
      <c r="T1038" s="251"/>
      <c r="U1038" s="251"/>
      <c r="V1038" s="253"/>
      <c r="W1038" s="253"/>
      <c r="X1038" s="253"/>
      <c r="Y1038" s="252"/>
      <c r="Z1038" s="6"/>
      <c r="AA1038" s="9"/>
    </row>
    <row r="1039" spans="1:28" ht="13.5" outlineLevel="7" x14ac:dyDescent="0.3">
      <c r="A1039" s="245"/>
      <c r="B1039" s="246"/>
      <c r="C1039" s="246"/>
      <c r="D1039" s="246"/>
      <c r="E1039" s="246"/>
      <c r="F1039" s="247"/>
      <c r="G1039" s="252"/>
      <c r="H1039" s="247"/>
      <c r="I1039" s="248" t="s">
        <v>518</v>
      </c>
      <c r="J1039" s="249"/>
      <c r="K1039" s="250"/>
      <c r="L1039" s="250"/>
      <c r="M1039" s="251">
        <v>1.88</v>
      </c>
      <c r="N1039" s="252"/>
      <c r="O1039" s="253"/>
      <c r="P1039" s="249"/>
      <c r="Q1039" s="249"/>
      <c r="R1039" s="251"/>
      <c r="S1039" s="251"/>
      <c r="T1039" s="251"/>
      <c r="U1039" s="251"/>
      <c r="V1039" s="253"/>
      <c r="W1039" s="253"/>
      <c r="X1039" s="253"/>
      <c r="Y1039" s="252"/>
      <c r="Z1039" s="6"/>
      <c r="AA1039" s="9"/>
    </row>
    <row r="1040" spans="1:28" ht="13.5" outlineLevel="7" x14ac:dyDescent="0.3">
      <c r="A1040" s="245"/>
      <c r="B1040" s="246"/>
      <c r="C1040" s="246"/>
      <c r="D1040" s="246"/>
      <c r="E1040" s="246"/>
      <c r="F1040" s="247"/>
      <c r="G1040" s="252"/>
      <c r="H1040" s="247"/>
      <c r="I1040" s="248" t="s">
        <v>519</v>
      </c>
      <c r="J1040" s="249"/>
      <c r="K1040" s="250"/>
      <c r="L1040" s="250"/>
      <c r="M1040" s="251">
        <v>3.12</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52"/>
      <c r="H1041" s="247"/>
      <c r="I1041" s="248" t="s">
        <v>1210</v>
      </c>
      <c r="J1041" s="249"/>
      <c r="K1041" s="250"/>
      <c r="L1041" s="250"/>
      <c r="M1041" s="251">
        <v>3.05</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52"/>
      <c r="H1042" s="247"/>
      <c r="I1042" s="248" t="s">
        <v>521</v>
      </c>
      <c r="J1042" s="249"/>
      <c r="K1042" s="250"/>
      <c r="L1042" s="250"/>
      <c r="M1042" s="251">
        <v>5.26</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52"/>
      <c r="H1043" s="247"/>
      <c r="I1043" s="248" t="s">
        <v>1211</v>
      </c>
      <c r="J1043" s="249"/>
      <c r="K1043" s="250"/>
      <c r="L1043" s="250"/>
      <c r="M1043" s="251">
        <v>2.7</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52"/>
      <c r="H1044" s="247"/>
      <c r="I1044" s="248" t="s">
        <v>1212</v>
      </c>
      <c r="J1044" s="249"/>
      <c r="K1044" s="250"/>
      <c r="L1044" s="250"/>
      <c r="M1044" s="251">
        <v>3.37</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52"/>
      <c r="H1045" s="247"/>
      <c r="I1045" s="248" t="s">
        <v>526</v>
      </c>
      <c r="J1045" s="249"/>
      <c r="K1045" s="250"/>
      <c r="L1045" s="250"/>
      <c r="M1045" s="251">
        <v>6.53</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52"/>
      <c r="H1046" s="247"/>
      <c r="I1046" s="248" t="s">
        <v>1213</v>
      </c>
      <c r="J1046" s="249"/>
      <c r="K1046" s="250"/>
      <c r="L1046" s="250"/>
      <c r="M1046" s="251">
        <v>1.32</v>
      </c>
      <c r="N1046" s="252"/>
      <c r="O1046" s="253"/>
      <c r="P1046" s="249"/>
      <c r="Q1046" s="249"/>
      <c r="R1046" s="251"/>
      <c r="S1046" s="251"/>
      <c r="T1046" s="251"/>
      <c r="U1046" s="251"/>
      <c r="V1046" s="253"/>
      <c r="W1046" s="253"/>
      <c r="X1046" s="253"/>
      <c r="Y1046" s="252"/>
      <c r="Z1046" s="6"/>
      <c r="AA1046" s="9"/>
    </row>
    <row r="1047" spans="1:28" ht="13.5" outlineLevel="7" x14ac:dyDescent="0.3">
      <c r="A1047" s="245"/>
      <c r="B1047" s="246"/>
      <c r="C1047" s="246"/>
      <c r="D1047" s="246"/>
      <c r="E1047" s="246"/>
      <c r="F1047" s="247"/>
      <c r="G1047" s="252"/>
      <c r="H1047" s="247"/>
      <c r="I1047" s="248" t="s">
        <v>528</v>
      </c>
      <c r="J1047" s="249"/>
      <c r="K1047" s="250"/>
      <c r="L1047" s="250"/>
      <c r="M1047" s="251">
        <v>5.5</v>
      </c>
      <c r="N1047" s="252"/>
      <c r="O1047" s="253"/>
      <c r="P1047" s="249"/>
      <c r="Q1047" s="249"/>
      <c r="R1047" s="251"/>
      <c r="S1047" s="251"/>
      <c r="T1047" s="251"/>
      <c r="U1047" s="251"/>
      <c r="V1047" s="253"/>
      <c r="W1047" s="253"/>
      <c r="X1047" s="253"/>
      <c r="Y1047" s="252"/>
      <c r="Z1047" s="6"/>
      <c r="AA1047" s="9"/>
    </row>
    <row r="1048" spans="1:28" ht="13.5" outlineLevel="7" x14ac:dyDescent="0.3">
      <c r="A1048" s="245"/>
      <c r="B1048" s="246"/>
      <c r="C1048" s="246"/>
      <c r="D1048" s="246"/>
      <c r="E1048" s="246"/>
      <c r="F1048" s="247"/>
      <c r="G1048" s="252"/>
      <c r="H1048" s="247"/>
      <c r="I1048" s="248" t="s">
        <v>1214</v>
      </c>
      <c r="J1048" s="249"/>
      <c r="K1048" s="250"/>
      <c r="L1048" s="250"/>
      <c r="M1048" s="251">
        <v>1.6</v>
      </c>
      <c r="N1048" s="252"/>
      <c r="O1048" s="253"/>
      <c r="P1048" s="249"/>
      <c r="Q1048" s="249"/>
      <c r="R1048" s="251"/>
      <c r="S1048" s="251"/>
      <c r="T1048" s="251"/>
      <c r="U1048" s="251"/>
      <c r="V1048" s="253"/>
      <c r="W1048" s="253"/>
      <c r="X1048" s="253"/>
      <c r="Y1048" s="252"/>
      <c r="Z1048" s="6"/>
      <c r="AA1048" s="9"/>
    </row>
    <row r="1049" spans="1:28" ht="13.5" outlineLevel="7" x14ac:dyDescent="0.3">
      <c r="A1049" s="245"/>
      <c r="B1049" s="246"/>
      <c r="C1049" s="246"/>
      <c r="D1049" s="246"/>
      <c r="E1049" s="246"/>
      <c r="F1049" s="247"/>
      <c r="G1049" s="252"/>
      <c r="H1049" s="247"/>
      <c r="I1049" s="248" t="s">
        <v>532</v>
      </c>
      <c r="J1049" s="249"/>
      <c r="K1049" s="250"/>
      <c r="L1049" s="250"/>
      <c r="M1049" s="251">
        <v>7.45</v>
      </c>
      <c r="N1049" s="252"/>
      <c r="O1049" s="253"/>
      <c r="P1049" s="249"/>
      <c r="Q1049" s="249"/>
      <c r="R1049" s="251"/>
      <c r="S1049" s="251"/>
      <c r="T1049" s="251"/>
      <c r="U1049" s="251"/>
      <c r="V1049" s="253"/>
      <c r="W1049" s="253"/>
      <c r="X1049" s="253"/>
      <c r="Y1049" s="252"/>
      <c r="Z1049" s="6"/>
      <c r="AA1049" s="9"/>
    </row>
    <row r="1050" spans="1:28" ht="13.5" outlineLevel="7" x14ac:dyDescent="0.3">
      <c r="A1050" s="245"/>
      <c r="B1050" s="246"/>
      <c r="C1050" s="246"/>
      <c r="D1050" s="246"/>
      <c r="E1050" s="246"/>
      <c r="F1050" s="247"/>
      <c r="G1050" s="252"/>
      <c r="H1050" s="247"/>
      <c r="I1050" s="248" t="s">
        <v>535</v>
      </c>
      <c r="J1050" s="249"/>
      <c r="K1050" s="250"/>
      <c r="L1050" s="250"/>
      <c r="M1050" s="251">
        <v>2.4</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52"/>
      <c r="H1051" s="247"/>
      <c r="I1051" s="248" t="s">
        <v>1215</v>
      </c>
      <c r="J1051" s="249"/>
      <c r="K1051" s="250"/>
      <c r="L1051" s="250"/>
      <c r="M1051" s="251">
        <v>3.13</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52"/>
      <c r="H1052" s="247"/>
      <c r="I1052" s="248" t="s">
        <v>1216</v>
      </c>
      <c r="J1052" s="249"/>
      <c r="K1052" s="250"/>
      <c r="L1052" s="250"/>
      <c r="M1052" s="251">
        <v>1.87</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52"/>
      <c r="H1053" s="247"/>
      <c r="I1053" s="248" t="s">
        <v>541</v>
      </c>
      <c r="J1053" s="249"/>
      <c r="K1053" s="250"/>
      <c r="L1053" s="250"/>
      <c r="M1053" s="251">
        <v>4.3499999999999996</v>
      </c>
      <c r="N1053" s="252"/>
      <c r="O1053" s="253"/>
      <c r="P1053" s="249"/>
      <c r="Q1053" s="249"/>
      <c r="R1053" s="251"/>
      <c r="S1053" s="251"/>
      <c r="T1053" s="251"/>
      <c r="U1053" s="251"/>
      <c r="V1053" s="253"/>
      <c r="W1053" s="253"/>
      <c r="X1053" s="253"/>
      <c r="Y1053" s="252"/>
      <c r="Z1053" s="6"/>
      <c r="AA1053" s="9"/>
    </row>
    <row r="1054" spans="1:28" ht="7.5" customHeight="1" outlineLevel="7" x14ac:dyDescent="0.15">
      <c r="A1054" s="9"/>
      <c r="B1054" s="197"/>
      <c r="C1054" s="196"/>
      <c r="D1054" s="196"/>
      <c r="E1054" s="196"/>
      <c r="F1054" s="12"/>
      <c r="G1054" s="12"/>
      <c r="H1054" s="12"/>
      <c r="I1054" s="204"/>
      <c r="J1054" s="205"/>
      <c r="K1054" s="206"/>
      <c r="L1054" s="206"/>
      <c r="M1054" s="207"/>
      <c r="N1054" s="10"/>
      <c r="O1054" s="153"/>
      <c r="P1054" s="205"/>
      <c r="Q1054" s="205"/>
      <c r="R1054" s="159"/>
      <c r="S1054" s="159"/>
      <c r="T1054" s="159"/>
      <c r="U1054" s="159"/>
      <c r="V1054" s="153"/>
      <c r="W1054" s="153"/>
      <c r="X1054" s="153"/>
      <c r="Y1054" s="10"/>
      <c r="Z1054" s="6"/>
      <c r="AA1054" s="9"/>
    </row>
    <row r="1055" spans="1:28" ht="14.25" outlineLevel="6" x14ac:dyDescent="0.15">
      <c r="B1055" s="197"/>
      <c r="C1055" s="198"/>
      <c r="D1055" s="114" t="s">
        <v>1217</v>
      </c>
      <c r="E1055" s="114"/>
      <c r="F1055" s="115"/>
      <c r="G1055" s="115" t="s">
        <v>1218</v>
      </c>
      <c r="H1055" s="115"/>
      <c r="I1055" s="116" t="s">
        <v>1219</v>
      </c>
      <c r="J1055" s="117" t="s">
        <v>453</v>
      </c>
      <c r="K1055" s="118">
        <v>317.66999999999996</v>
      </c>
      <c r="L1055" s="118">
        <v>0</v>
      </c>
      <c r="M1055" s="118">
        <v>317.66999999999996</v>
      </c>
      <c r="N1055" s="295"/>
      <c r="O1055" s="119">
        <f>M1055*N1055</f>
        <v>0</v>
      </c>
      <c r="P1055" s="117" t="s">
        <v>912</v>
      </c>
      <c r="Q1055" s="117" t="s">
        <v>1814</v>
      </c>
      <c r="R1055" s="118">
        <v>3.2000000000000002E-3</v>
      </c>
      <c r="S1055" s="118">
        <f>M1055*R1055</f>
        <v>1.0165439999999999</v>
      </c>
      <c r="T1055" s="118"/>
      <c r="U1055" s="118">
        <f>M1055*T1055</f>
        <v>0</v>
      </c>
      <c r="V1055" s="119">
        <v>21</v>
      </c>
      <c r="W1055" s="119">
        <f>O1055*(V1055/100)</f>
        <v>0</v>
      </c>
      <c r="X1055" s="119">
        <f>O1055+W1055</f>
        <v>0</v>
      </c>
      <c r="Y1055" s="120">
        <v>7</v>
      </c>
      <c r="Z1055" s="9"/>
      <c r="AA1055" s="9"/>
      <c r="AB1055" s="9"/>
    </row>
    <row r="1056" spans="1:28" ht="4.5" customHeight="1" outlineLevel="6" x14ac:dyDescent="0.15">
      <c r="B1056" s="197"/>
      <c r="C1056" s="199"/>
      <c r="D1056" s="199"/>
      <c r="E1056" s="199"/>
      <c r="F1056" s="10"/>
      <c r="G1056" s="10"/>
      <c r="H1056" s="10"/>
      <c r="I1056" s="203"/>
      <c r="J1056" s="205"/>
      <c r="K1056" s="159"/>
      <c r="L1056" s="159"/>
      <c r="M1056" s="159"/>
      <c r="N1056" s="113"/>
      <c r="O1056" s="153"/>
      <c r="P1056" s="205"/>
      <c r="Q1056" s="205"/>
      <c r="R1056" s="159"/>
      <c r="S1056" s="159"/>
      <c r="T1056" s="159"/>
      <c r="U1056" s="159"/>
      <c r="V1056" s="153"/>
      <c r="W1056" s="153"/>
      <c r="X1056" s="153"/>
      <c r="Y1056" s="10"/>
      <c r="Z1056" s="9"/>
      <c r="AA1056" s="9"/>
      <c r="AB1056" s="9"/>
    </row>
    <row r="1057" spans="1:27" ht="13.5" outlineLevel="7" x14ac:dyDescent="0.3">
      <c r="A1057" s="245"/>
      <c r="B1057" s="246"/>
      <c r="C1057" s="246"/>
      <c r="D1057" s="246"/>
      <c r="E1057" s="246"/>
      <c r="F1057" s="247"/>
      <c r="G1057" s="252" t="s">
        <v>18</v>
      </c>
      <c r="H1057" s="247"/>
      <c r="I1057" s="248" t="s">
        <v>455</v>
      </c>
      <c r="J1057" s="249"/>
      <c r="K1057" s="250"/>
      <c r="L1057" s="250"/>
      <c r="M1057" s="251">
        <v>0</v>
      </c>
      <c r="N1057" s="252"/>
      <c r="O1057" s="253"/>
      <c r="P1057" s="249"/>
      <c r="Q1057" s="249"/>
      <c r="R1057" s="251"/>
      <c r="S1057" s="251"/>
      <c r="T1057" s="251"/>
      <c r="U1057" s="251"/>
      <c r="V1057" s="253"/>
      <c r="W1057" s="253"/>
      <c r="X1057" s="253"/>
      <c r="Y1057" s="252"/>
      <c r="Z1057" s="6"/>
      <c r="AA1057" s="9"/>
    </row>
    <row r="1058" spans="1:27" ht="13.5" outlineLevel="7" x14ac:dyDescent="0.3">
      <c r="A1058" s="245"/>
      <c r="B1058" s="246"/>
      <c r="C1058" s="246"/>
      <c r="D1058" s="246"/>
      <c r="E1058" s="246"/>
      <c r="F1058" s="247"/>
      <c r="G1058" s="252"/>
      <c r="H1058" s="247"/>
      <c r="I1058" s="248" t="s">
        <v>496</v>
      </c>
      <c r="J1058" s="249"/>
      <c r="K1058" s="250"/>
      <c r="L1058" s="250"/>
      <c r="M1058" s="251">
        <v>5.64</v>
      </c>
      <c r="N1058" s="252"/>
      <c r="O1058" s="253"/>
      <c r="P1058" s="249"/>
      <c r="Q1058" s="249"/>
      <c r="R1058" s="251"/>
      <c r="S1058" s="251"/>
      <c r="T1058" s="251"/>
      <c r="U1058" s="251"/>
      <c r="V1058" s="253"/>
      <c r="W1058" s="253"/>
      <c r="X1058" s="253"/>
      <c r="Y1058" s="252"/>
      <c r="Z1058" s="6"/>
      <c r="AA1058" s="9"/>
    </row>
    <row r="1059" spans="1:27" ht="13.5" outlineLevel="7" x14ac:dyDescent="0.3">
      <c r="A1059" s="245"/>
      <c r="B1059" s="246"/>
      <c r="C1059" s="246"/>
      <c r="D1059" s="246"/>
      <c r="E1059" s="246"/>
      <c r="F1059" s="247"/>
      <c r="G1059" s="252"/>
      <c r="H1059" s="247"/>
      <c r="I1059" s="248" t="s">
        <v>497</v>
      </c>
      <c r="J1059" s="249"/>
      <c r="K1059" s="250"/>
      <c r="L1059" s="250"/>
      <c r="M1059" s="251">
        <v>60.57</v>
      </c>
      <c r="N1059" s="252"/>
      <c r="O1059" s="253"/>
      <c r="P1059" s="249"/>
      <c r="Q1059" s="249"/>
      <c r="R1059" s="251"/>
      <c r="S1059" s="251"/>
      <c r="T1059" s="251"/>
      <c r="U1059" s="251"/>
      <c r="V1059" s="253"/>
      <c r="W1059" s="253"/>
      <c r="X1059" s="253"/>
      <c r="Y1059" s="252"/>
      <c r="Z1059" s="6"/>
      <c r="AA1059" s="9"/>
    </row>
    <row r="1060" spans="1:27" ht="13.5" outlineLevel="7" x14ac:dyDescent="0.3">
      <c r="A1060" s="245"/>
      <c r="B1060" s="246"/>
      <c r="C1060" s="246"/>
      <c r="D1060" s="246"/>
      <c r="E1060" s="246"/>
      <c r="F1060" s="247"/>
      <c r="G1060" s="252"/>
      <c r="H1060" s="247"/>
      <c r="I1060" s="248" t="s">
        <v>509</v>
      </c>
      <c r="J1060" s="249"/>
      <c r="K1060" s="250"/>
      <c r="L1060" s="250"/>
      <c r="M1060" s="251">
        <v>11.43</v>
      </c>
      <c r="N1060" s="252"/>
      <c r="O1060" s="253"/>
      <c r="P1060" s="249"/>
      <c r="Q1060" s="249"/>
      <c r="R1060" s="251"/>
      <c r="S1060" s="251"/>
      <c r="T1060" s="251"/>
      <c r="U1060" s="251"/>
      <c r="V1060" s="253"/>
      <c r="W1060" s="253"/>
      <c r="X1060" s="253"/>
      <c r="Y1060" s="252"/>
      <c r="Z1060" s="6"/>
      <c r="AA1060" s="9"/>
    </row>
    <row r="1061" spans="1:27" ht="13.5" outlineLevel="7" x14ac:dyDescent="0.3">
      <c r="A1061" s="245"/>
      <c r="B1061" s="246"/>
      <c r="C1061" s="246"/>
      <c r="D1061" s="246"/>
      <c r="E1061" s="246"/>
      <c r="F1061" s="247"/>
      <c r="G1061" s="252"/>
      <c r="H1061" s="247"/>
      <c r="I1061" s="248" t="s">
        <v>510</v>
      </c>
      <c r="J1061" s="249"/>
      <c r="K1061" s="250"/>
      <c r="L1061" s="250"/>
      <c r="M1061" s="251">
        <v>14.79</v>
      </c>
      <c r="N1061" s="252"/>
      <c r="O1061" s="253"/>
      <c r="P1061" s="249"/>
      <c r="Q1061" s="249"/>
      <c r="R1061" s="251"/>
      <c r="S1061" s="251"/>
      <c r="T1061" s="251"/>
      <c r="U1061" s="251"/>
      <c r="V1061" s="253"/>
      <c r="W1061" s="253"/>
      <c r="X1061" s="253"/>
      <c r="Y1061" s="252"/>
      <c r="Z1061" s="6"/>
      <c r="AA1061" s="9"/>
    </row>
    <row r="1062" spans="1:27" ht="13.5" outlineLevel="7" x14ac:dyDescent="0.3">
      <c r="A1062" s="245"/>
      <c r="B1062" s="246"/>
      <c r="C1062" s="246"/>
      <c r="D1062" s="246"/>
      <c r="E1062" s="246"/>
      <c r="F1062" s="247"/>
      <c r="G1062" s="252"/>
      <c r="H1062" s="247"/>
      <c r="I1062" s="248" t="s">
        <v>511</v>
      </c>
      <c r="J1062" s="249"/>
      <c r="K1062" s="250"/>
      <c r="L1062" s="250"/>
      <c r="M1062" s="251">
        <v>10.97</v>
      </c>
      <c r="N1062" s="252"/>
      <c r="O1062" s="253"/>
      <c r="P1062" s="249"/>
      <c r="Q1062" s="249"/>
      <c r="R1062" s="251"/>
      <c r="S1062" s="251"/>
      <c r="T1062" s="251"/>
      <c r="U1062" s="251"/>
      <c r="V1062" s="253"/>
      <c r="W1062" s="253"/>
      <c r="X1062" s="253"/>
      <c r="Y1062" s="252"/>
      <c r="Z1062" s="6"/>
      <c r="AA1062" s="9"/>
    </row>
    <row r="1063" spans="1:27" ht="13.5" outlineLevel="7" x14ac:dyDescent="0.3">
      <c r="A1063" s="245"/>
      <c r="B1063" s="246"/>
      <c r="C1063" s="246"/>
      <c r="D1063" s="246"/>
      <c r="E1063" s="246"/>
      <c r="F1063" s="247"/>
      <c r="G1063" s="252"/>
      <c r="H1063" s="247"/>
      <c r="I1063" s="248" t="s">
        <v>512</v>
      </c>
      <c r="J1063" s="249"/>
      <c r="K1063" s="250"/>
      <c r="L1063" s="250"/>
      <c r="M1063" s="251">
        <v>6</v>
      </c>
      <c r="N1063" s="252"/>
      <c r="O1063" s="253"/>
      <c r="P1063" s="249"/>
      <c r="Q1063" s="249"/>
      <c r="R1063" s="251"/>
      <c r="S1063" s="251"/>
      <c r="T1063" s="251"/>
      <c r="U1063" s="251"/>
      <c r="V1063" s="253"/>
      <c r="W1063" s="253"/>
      <c r="X1063" s="253"/>
      <c r="Y1063" s="252"/>
      <c r="Z1063" s="6"/>
      <c r="AA1063" s="9"/>
    </row>
    <row r="1064" spans="1:27" ht="13.5" outlineLevel="7" x14ac:dyDescent="0.3">
      <c r="A1064" s="245"/>
      <c r="B1064" s="246"/>
      <c r="C1064" s="246"/>
      <c r="D1064" s="246"/>
      <c r="E1064" s="246"/>
      <c r="F1064" s="247"/>
      <c r="G1064" s="252"/>
      <c r="H1064" s="247"/>
      <c r="I1064" s="248" t="s">
        <v>514</v>
      </c>
      <c r="J1064" s="249"/>
      <c r="K1064" s="250"/>
      <c r="L1064" s="250"/>
      <c r="M1064" s="251">
        <v>4.88</v>
      </c>
      <c r="N1064" s="252"/>
      <c r="O1064" s="253"/>
      <c r="P1064" s="249"/>
      <c r="Q1064" s="249"/>
      <c r="R1064" s="251"/>
      <c r="S1064" s="251"/>
      <c r="T1064" s="251"/>
      <c r="U1064" s="251"/>
      <c r="V1064" s="253"/>
      <c r="W1064" s="253"/>
      <c r="X1064" s="253"/>
      <c r="Y1064" s="252"/>
      <c r="Z1064" s="6"/>
      <c r="AA1064" s="9"/>
    </row>
    <row r="1065" spans="1:27" ht="13.5" outlineLevel="7" x14ac:dyDescent="0.3">
      <c r="A1065" s="245"/>
      <c r="B1065" s="246"/>
      <c r="C1065" s="246"/>
      <c r="D1065" s="246"/>
      <c r="E1065" s="246"/>
      <c r="F1065" s="247"/>
      <c r="G1065" s="252"/>
      <c r="H1065" s="247"/>
      <c r="I1065" s="248" t="s">
        <v>530</v>
      </c>
      <c r="J1065" s="249"/>
      <c r="K1065" s="250"/>
      <c r="L1065" s="250"/>
      <c r="M1065" s="251">
        <v>4.62</v>
      </c>
      <c r="N1065" s="252"/>
      <c r="O1065" s="253"/>
      <c r="P1065" s="249"/>
      <c r="Q1065" s="249"/>
      <c r="R1065" s="251"/>
      <c r="S1065" s="251"/>
      <c r="T1065" s="251"/>
      <c r="U1065" s="251"/>
      <c r="V1065" s="253"/>
      <c r="W1065" s="253"/>
      <c r="X1065" s="253"/>
      <c r="Y1065" s="252"/>
      <c r="Z1065" s="6"/>
      <c r="AA1065" s="9"/>
    </row>
    <row r="1066" spans="1:27" ht="13.5" outlineLevel="7" x14ac:dyDescent="0.3">
      <c r="A1066" s="245"/>
      <c r="B1066" s="246"/>
      <c r="C1066" s="246"/>
      <c r="D1066" s="246"/>
      <c r="E1066" s="246"/>
      <c r="F1066" s="247"/>
      <c r="G1066" s="252"/>
      <c r="H1066" s="247"/>
      <c r="I1066" s="248" t="s">
        <v>533</v>
      </c>
      <c r="J1066" s="249"/>
      <c r="K1066" s="250"/>
      <c r="L1066" s="250"/>
      <c r="M1066" s="251">
        <v>6.88</v>
      </c>
      <c r="N1066" s="252"/>
      <c r="O1066" s="253"/>
      <c r="P1066" s="249"/>
      <c r="Q1066" s="249"/>
      <c r="R1066" s="251"/>
      <c r="S1066" s="251"/>
      <c r="T1066" s="251"/>
      <c r="U1066" s="251"/>
      <c r="V1066" s="253"/>
      <c r="W1066" s="253"/>
      <c r="X1066" s="253"/>
      <c r="Y1066" s="252"/>
      <c r="Z1066" s="6"/>
      <c r="AA1066" s="9"/>
    </row>
    <row r="1067" spans="1:27" ht="13.5" outlineLevel="7" x14ac:dyDescent="0.3">
      <c r="A1067" s="245"/>
      <c r="B1067" s="246"/>
      <c r="C1067" s="246"/>
      <c r="D1067" s="246"/>
      <c r="E1067" s="246"/>
      <c r="F1067" s="247"/>
      <c r="G1067" s="252"/>
      <c r="H1067" s="247"/>
      <c r="I1067" s="248" t="s">
        <v>538</v>
      </c>
      <c r="J1067" s="249"/>
      <c r="K1067" s="250"/>
      <c r="L1067" s="250"/>
      <c r="M1067" s="251">
        <v>14.91</v>
      </c>
      <c r="N1067" s="252"/>
      <c r="O1067" s="253"/>
      <c r="P1067" s="249"/>
      <c r="Q1067" s="249"/>
      <c r="R1067" s="251"/>
      <c r="S1067" s="251"/>
      <c r="T1067" s="251"/>
      <c r="U1067" s="251"/>
      <c r="V1067" s="253"/>
      <c r="W1067" s="253"/>
      <c r="X1067" s="253"/>
      <c r="Y1067" s="252"/>
      <c r="Z1067" s="6"/>
      <c r="AA1067" s="9"/>
    </row>
    <row r="1068" spans="1:27" ht="13.5" outlineLevel="7" x14ac:dyDescent="0.3">
      <c r="A1068" s="245"/>
      <c r="B1068" s="246"/>
      <c r="C1068" s="246"/>
      <c r="D1068" s="246"/>
      <c r="E1068" s="246"/>
      <c r="F1068" s="247"/>
      <c r="G1068" s="252"/>
      <c r="H1068" s="247"/>
      <c r="I1068" s="248" t="s">
        <v>540</v>
      </c>
      <c r="J1068" s="249"/>
      <c r="K1068" s="250"/>
      <c r="L1068" s="250"/>
      <c r="M1068" s="251">
        <v>7.75</v>
      </c>
      <c r="N1068" s="252"/>
      <c r="O1068" s="253"/>
      <c r="P1068" s="249"/>
      <c r="Q1068" s="249"/>
      <c r="R1068" s="251"/>
      <c r="S1068" s="251"/>
      <c r="T1068" s="251"/>
      <c r="U1068" s="251"/>
      <c r="V1068" s="253"/>
      <c r="W1068" s="253"/>
      <c r="X1068" s="253"/>
      <c r="Y1068" s="252"/>
      <c r="Z1068" s="6"/>
      <c r="AA1068" s="9"/>
    </row>
    <row r="1069" spans="1:27" ht="13.5" outlineLevel="7" x14ac:dyDescent="0.3">
      <c r="A1069" s="245"/>
      <c r="B1069" s="246"/>
      <c r="C1069" s="246"/>
      <c r="D1069" s="246"/>
      <c r="E1069" s="246"/>
      <c r="F1069" s="247"/>
      <c r="G1069" s="252"/>
      <c r="H1069" s="247"/>
      <c r="I1069" s="248" t="s">
        <v>542</v>
      </c>
      <c r="J1069" s="249"/>
      <c r="K1069" s="250"/>
      <c r="L1069" s="250"/>
      <c r="M1069" s="251">
        <v>17.05</v>
      </c>
      <c r="N1069" s="252"/>
      <c r="O1069" s="253"/>
      <c r="P1069" s="249"/>
      <c r="Q1069" s="249"/>
      <c r="R1069" s="251"/>
      <c r="S1069" s="251"/>
      <c r="T1069" s="251"/>
      <c r="U1069" s="251"/>
      <c r="V1069" s="253"/>
      <c r="W1069" s="253"/>
      <c r="X1069" s="253"/>
      <c r="Y1069" s="252"/>
      <c r="Z1069" s="6"/>
      <c r="AA1069" s="9"/>
    </row>
    <row r="1070" spans="1:27" ht="13.5" outlineLevel="7" x14ac:dyDescent="0.3">
      <c r="A1070" s="245"/>
      <c r="B1070" s="246"/>
      <c r="C1070" s="246"/>
      <c r="D1070" s="246"/>
      <c r="E1070" s="246"/>
      <c r="F1070" s="247"/>
      <c r="G1070" s="252"/>
      <c r="H1070" s="247"/>
      <c r="I1070" s="248" t="s">
        <v>543</v>
      </c>
      <c r="J1070" s="249"/>
      <c r="K1070" s="250"/>
      <c r="L1070" s="250"/>
      <c r="M1070" s="251">
        <v>120.78</v>
      </c>
      <c r="N1070" s="252"/>
      <c r="O1070" s="253"/>
      <c r="P1070" s="249"/>
      <c r="Q1070" s="249"/>
      <c r="R1070" s="251"/>
      <c r="S1070" s="251"/>
      <c r="T1070" s="251"/>
      <c r="U1070" s="251"/>
      <c r="V1070" s="253"/>
      <c r="W1070" s="253"/>
      <c r="X1070" s="253"/>
      <c r="Y1070" s="252"/>
      <c r="Z1070" s="6"/>
      <c r="AA1070" s="9"/>
    </row>
    <row r="1071" spans="1:27" ht="13.5" outlineLevel="7" x14ac:dyDescent="0.3">
      <c r="A1071" s="245"/>
      <c r="B1071" s="246"/>
      <c r="C1071" s="246"/>
      <c r="D1071" s="246"/>
      <c r="E1071" s="246"/>
      <c r="F1071" s="247"/>
      <c r="G1071" s="252"/>
      <c r="H1071" s="247"/>
      <c r="I1071" s="248" t="s">
        <v>544</v>
      </c>
      <c r="J1071" s="249"/>
      <c r="K1071" s="250"/>
      <c r="L1071" s="250"/>
      <c r="M1071" s="251">
        <v>12.89</v>
      </c>
      <c r="N1071" s="252"/>
      <c r="O1071" s="253"/>
      <c r="P1071" s="249"/>
      <c r="Q1071" s="249"/>
      <c r="R1071" s="251"/>
      <c r="S1071" s="251"/>
      <c r="T1071" s="251"/>
      <c r="U1071" s="251"/>
      <c r="V1071" s="253"/>
      <c r="W1071" s="253"/>
      <c r="X1071" s="253"/>
      <c r="Y1071" s="252"/>
      <c r="Z1071" s="6"/>
      <c r="AA1071" s="9"/>
    </row>
    <row r="1072" spans="1:27" ht="13.5" outlineLevel="7" x14ac:dyDescent="0.3">
      <c r="A1072" s="245"/>
      <c r="B1072" s="246"/>
      <c r="C1072" s="246"/>
      <c r="D1072" s="246"/>
      <c r="E1072" s="246"/>
      <c r="F1072" s="247"/>
      <c r="G1072" s="252"/>
      <c r="H1072" s="247"/>
      <c r="I1072" s="248" t="s">
        <v>545</v>
      </c>
      <c r="J1072" s="249"/>
      <c r="K1072" s="250"/>
      <c r="L1072" s="250"/>
      <c r="M1072" s="251">
        <v>18.510000000000002</v>
      </c>
      <c r="N1072" s="252"/>
      <c r="O1072" s="253"/>
      <c r="P1072" s="249"/>
      <c r="Q1072" s="249"/>
      <c r="R1072" s="251"/>
      <c r="S1072" s="251"/>
      <c r="T1072" s="251"/>
      <c r="U1072" s="251"/>
      <c r="V1072" s="253"/>
      <c r="W1072" s="253"/>
      <c r="X1072" s="253"/>
      <c r="Y1072" s="252"/>
      <c r="Z1072" s="6"/>
      <c r="AA1072" s="9"/>
    </row>
    <row r="1073" spans="1:28" ht="7.5" customHeight="1" outlineLevel="7" x14ac:dyDescent="0.15">
      <c r="A1073" s="9"/>
      <c r="B1073" s="197"/>
      <c r="C1073" s="196"/>
      <c r="D1073" s="196"/>
      <c r="E1073" s="196"/>
      <c r="F1073" s="12"/>
      <c r="G1073" s="12"/>
      <c r="H1073" s="12"/>
      <c r="I1073" s="204"/>
      <c r="J1073" s="205"/>
      <c r="K1073" s="206"/>
      <c r="L1073" s="206"/>
      <c r="M1073" s="207"/>
      <c r="N1073" s="10"/>
      <c r="O1073" s="153"/>
      <c r="P1073" s="205"/>
      <c r="Q1073" s="205"/>
      <c r="R1073" s="159"/>
      <c r="S1073" s="159"/>
      <c r="T1073" s="159"/>
      <c r="U1073" s="159"/>
      <c r="V1073" s="153"/>
      <c r="W1073" s="153"/>
      <c r="X1073" s="153"/>
      <c r="Y1073" s="10"/>
      <c r="Z1073" s="6"/>
      <c r="AA1073" s="9"/>
    </row>
    <row r="1074" spans="1:28" ht="14.25" outlineLevel="6" x14ac:dyDescent="0.15">
      <c r="B1074" s="197"/>
      <c r="C1074" s="198"/>
      <c r="D1074" s="114" t="s">
        <v>1220</v>
      </c>
      <c r="E1074" s="114"/>
      <c r="F1074" s="115"/>
      <c r="G1074" s="115" t="s">
        <v>1221</v>
      </c>
      <c r="H1074" s="115"/>
      <c r="I1074" s="116" t="s">
        <v>1222</v>
      </c>
      <c r="J1074" s="117" t="s">
        <v>453</v>
      </c>
      <c r="K1074" s="118">
        <v>347.73</v>
      </c>
      <c r="L1074" s="118">
        <v>0</v>
      </c>
      <c r="M1074" s="118">
        <v>347.73</v>
      </c>
      <c r="N1074" s="295"/>
      <c r="O1074" s="119">
        <f>M1074*N1074</f>
        <v>0</v>
      </c>
      <c r="P1074" s="117" t="s">
        <v>454</v>
      </c>
      <c r="Q1074" s="117" t="s">
        <v>1811</v>
      </c>
      <c r="R1074" s="118">
        <v>4.0000000000000002E-4</v>
      </c>
      <c r="S1074" s="118">
        <f>M1074*R1074</f>
        <v>0.13909200000000002</v>
      </c>
      <c r="T1074" s="118"/>
      <c r="U1074" s="118">
        <f>M1074*T1074</f>
        <v>0</v>
      </c>
      <c r="V1074" s="119">
        <v>21</v>
      </c>
      <c r="W1074" s="119">
        <f>O1074*(V1074/100)</f>
        <v>0</v>
      </c>
      <c r="X1074" s="119">
        <f>O1074+W1074</f>
        <v>0</v>
      </c>
      <c r="Y1074" s="120">
        <v>6</v>
      </c>
      <c r="Z1074" s="9"/>
      <c r="AA1074" s="9"/>
      <c r="AB1074" s="9"/>
    </row>
    <row r="1075" spans="1:28" ht="4.5" customHeight="1" outlineLevel="6" x14ac:dyDescent="0.15">
      <c r="B1075" s="197"/>
      <c r="C1075" s="199"/>
      <c r="D1075" s="199"/>
      <c r="E1075" s="199"/>
      <c r="F1075" s="10"/>
      <c r="G1075" s="10"/>
      <c r="H1075" s="10"/>
      <c r="I1075" s="203"/>
      <c r="J1075" s="205"/>
      <c r="K1075" s="159"/>
      <c r="L1075" s="159"/>
      <c r="M1075" s="159"/>
      <c r="N1075" s="113"/>
      <c r="O1075" s="153"/>
      <c r="P1075" s="205"/>
      <c r="Q1075" s="205"/>
      <c r="R1075" s="159"/>
      <c r="S1075" s="159"/>
      <c r="T1075" s="159"/>
      <c r="U1075" s="159"/>
      <c r="V1075" s="153"/>
      <c r="W1075" s="153"/>
      <c r="X1075" s="153"/>
      <c r="Y1075" s="10"/>
      <c r="Z1075" s="9"/>
      <c r="AA1075" s="9"/>
      <c r="AB1075" s="9"/>
    </row>
    <row r="1076" spans="1:28" ht="14.25" outlineLevel="6" x14ac:dyDescent="0.15">
      <c r="B1076" s="197"/>
      <c r="C1076" s="198"/>
      <c r="D1076" s="114" t="s">
        <v>1223</v>
      </c>
      <c r="E1076" s="114"/>
      <c r="F1076" s="115"/>
      <c r="G1076" s="115" t="s">
        <v>1224</v>
      </c>
      <c r="H1076" s="115"/>
      <c r="I1076" s="116" t="s">
        <v>1225</v>
      </c>
      <c r="J1076" s="117" t="s">
        <v>453</v>
      </c>
      <c r="K1076" s="118">
        <v>347.73</v>
      </c>
      <c r="L1076" s="118">
        <v>0</v>
      </c>
      <c r="M1076" s="118">
        <v>347.73</v>
      </c>
      <c r="N1076" s="295"/>
      <c r="O1076" s="119">
        <f>M1076*N1076</f>
        <v>0</v>
      </c>
      <c r="P1076" s="117" t="s">
        <v>912</v>
      </c>
      <c r="Q1076" s="117" t="s">
        <v>1814</v>
      </c>
      <c r="R1076" s="118">
        <v>2.98E-3</v>
      </c>
      <c r="S1076" s="118">
        <f>M1076*R1076</f>
        <v>1.0362354</v>
      </c>
      <c r="T1076" s="118"/>
      <c r="U1076" s="118">
        <f>M1076*T1076</f>
        <v>0</v>
      </c>
      <c r="V1076" s="119">
        <v>21</v>
      </c>
      <c r="W1076" s="119">
        <f>O1076*(V1076/100)</f>
        <v>0</v>
      </c>
      <c r="X1076" s="119">
        <f>O1076+W1076</f>
        <v>0</v>
      </c>
      <c r="Y1076" s="120">
        <v>7</v>
      </c>
      <c r="Z1076" s="9"/>
      <c r="AA1076" s="9"/>
      <c r="AB1076" s="9"/>
    </row>
    <row r="1077" spans="1:28" ht="4.5" customHeight="1" outlineLevel="6" x14ac:dyDescent="0.15">
      <c r="B1077" s="197"/>
      <c r="C1077" s="199"/>
      <c r="D1077" s="199"/>
      <c r="E1077" s="199"/>
      <c r="F1077" s="10"/>
      <c r="G1077" s="10"/>
      <c r="H1077" s="10"/>
      <c r="I1077" s="203"/>
      <c r="J1077" s="205"/>
      <c r="K1077" s="159"/>
      <c r="L1077" s="159"/>
      <c r="M1077" s="159"/>
      <c r="N1077" s="113"/>
      <c r="O1077" s="153"/>
      <c r="P1077" s="205"/>
      <c r="Q1077" s="205"/>
      <c r="R1077" s="159"/>
      <c r="S1077" s="159"/>
      <c r="T1077" s="159"/>
      <c r="U1077" s="159"/>
      <c r="V1077" s="153"/>
      <c r="W1077" s="153"/>
      <c r="X1077" s="153"/>
      <c r="Y1077" s="10"/>
      <c r="Z1077" s="9"/>
      <c r="AA1077" s="9"/>
      <c r="AB1077" s="9"/>
    </row>
    <row r="1078" spans="1:28" ht="13.5" outlineLevel="7" x14ac:dyDescent="0.3">
      <c r="A1078" s="245"/>
      <c r="B1078" s="246"/>
      <c r="C1078" s="246"/>
      <c r="D1078" s="246"/>
      <c r="E1078" s="246"/>
      <c r="F1078" s="247"/>
      <c r="G1078" s="252" t="s">
        <v>18</v>
      </c>
      <c r="H1078" s="247"/>
      <c r="I1078" s="248" t="s">
        <v>455</v>
      </c>
      <c r="J1078" s="249"/>
      <c r="K1078" s="250"/>
      <c r="L1078" s="250"/>
      <c r="M1078" s="251">
        <v>0</v>
      </c>
      <c r="N1078" s="252"/>
      <c r="O1078" s="253"/>
      <c r="P1078" s="249"/>
      <c r="Q1078" s="249"/>
      <c r="R1078" s="251"/>
      <c r="S1078" s="251"/>
      <c r="T1078" s="251"/>
      <c r="U1078" s="251"/>
      <c r="V1078" s="253"/>
      <c r="W1078" s="253"/>
      <c r="X1078" s="253"/>
      <c r="Y1078" s="252"/>
      <c r="Z1078" s="6"/>
      <c r="AA1078" s="9"/>
    </row>
    <row r="1079" spans="1:28" ht="13.5" outlineLevel="7" x14ac:dyDescent="0.3">
      <c r="A1079" s="245"/>
      <c r="B1079" s="246"/>
      <c r="C1079" s="246"/>
      <c r="D1079" s="246"/>
      <c r="E1079" s="246"/>
      <c r="F1079" s="247"/>
      <c r="G1079" s="252"/>
      <c r="H1079" s="247"/>
      <c r="I1079" s="248" t="s">
        <v>498</v>
      </c>
      <c r="J1079" s="249"/>
      <c r="K1079" s="250"/>
      <c r="L1079" s="250"/>
      <c r="M1079" s="251">
        <v>24.15</v>
      </c>
      <c r="N1079" s="252"/>
      <c r="O1079" s="253"/>
      <c r="P1079" s="249"/>
      <c r="Q1079" s="249"/>
      <c r="R1079" s="251"/>
      <c r="S1079" s="251"/>
      <c r="T1079" s="251"/>
      <c r="U1079" s="251"/>
      <c r="V1079" s="253"/>
      <c r="W1079" s="253"/>
      <c r="X1079" s="253"/>
      <c r="Y1079" s="252"/>
      <c r="Z1079" s="6"/>
      <c r="AA1079" s="9"/>
    </row>
    <row r="1080" spans="1:28" ht="13.5" outlineLevel="7" x14ac:dyDescent="0.3">
      <c r="A1080" s="245"/>
      <c r="B1080" s="246"/>
      <c r="C1080" s="246"/>
      <c r="D1080" s="246"/>
      <c r="E1080" s="246"/>
      <c r="F1080" s="247"/>
      <c r="G1080" s="252"/>
      <c r="H1080" s="247"/>
      <c r="I1080" s="248" t="s">
        <v>499</v>
      </c>
      <c r="J1080" s="249"/>
      <c r="K1080" s="250"/>
      <c r="L1080" s="250"/>
      <c r="M1080" s="251">
        <v>7.44</v>
      </c>
      <c r="N1080" s="252"/>
      <c r="O1080" s="253"/>
      <c r="P1080" s="249"/>
      <c r="Q1080" s="249"/>
      <c r="R1080" s="251"/>
      <c r="S1080" s="251"/>
      <c r="T1080" s="251"/>
      <c r="U1080" s="251"/>
      <c r="V1080" s="253"/>
      <c r="W1080" s="253"/>
      <c r="X1080" s="253"/>
      <c r="Y1080" s="252"/>
      <c r="Z1080" s="6"/>
      <c r="AA1080" s="9"/>
    </row>
    <row r="1081" spans="1:28" ht="13.5" outlineLevel="7" x14ac:dyDescent="0.3">
      <c r="A1081" s="245"/>
      <c r="B1081" s="246"/>
      <c r="C1081" s="246"/>
      <c r="D1081" s="246"/>
      <c r="E1081" s="246"/>
      <c r="F1081" s="247"/>
      <c r="G1081" s="252"/>
      <c r="H1081" s="247"/>
      <c r="I1081" s="248" t="s">
        <v>501</v>
      </c>
      <c r="J1081" s="249"/>
      <c r="K1081" s="250"/>
      <c r="L1081" s="250"/>
      <c r="M1081" s="251">
        <v>18</v>
      </c>
      <c r="N1081" s="252"/>
      <c r="O1081" s="253"/>
      <c r="P1081" s="249"/>
      <c r="Q1081" s="249"/>
      <c r="R1081" s="251"/>
      <c r="S1081" s="251"/>
      <c r="T1081" s="251"/>
      <c r="U1081" s="251"/>
      <c r="V1081" s="253"/>
      <c r="W1081" s="253"/>
      <c r="X1081" s="253"/>
      <c r="Y1081" s="252"/>
      <c r="Z1081" s="6"/>
      <c r="AA1081" s="9"/>
    </row>
    <row r="1082" spans="1:28" ht="13.5" outlineLevel="7" x14ac:dyDescent="0.3">
      <c r="A1082" s="245"/>
      <c r="B1082" s="246"/>
      <c r="C1082" s="246"/>
      <c r="D1082" s="246"/>
      <c r="E1082" s="246"/>
      <c r="F1082" s="247"/>
      <c r="G1082" s="252"/>
      <c r="H1082" s="247"/>
      <c r="I1082" s="248" t="s">
        <v>502</v>
      </c>
      <c r="J1082" s="249"/>
      <c r="K1082" s="250"/>
      <c r="L1082" s="250"/>
      <c r="M1082" s="251">
        <v>21.78</v>
      </c>
      <c r="N1082" s="252"/>
      <c r="O1082" s="253"/>
      <c r="P1082" s="249"/>
      <c r="Q1082" s="249"/>
      <c r="R1082" s="251"/>
      <c r="S1082" s="251"/>
      <c r="T1082" s="251"/>
      <c r="U1082" s="251"/>
      <c r="V1082" s="253"/>
      <c r="W1082" s="253"/>
      <c r="X1082" s="253"/>
      <c r="Y1082" s="252"/>
      <c r="Z1082" s="6"/>
      <c r="AA1082" s="9"/>
    </row>
    <row r="1083" spans="1:28" ht="13.5" outlineLevel="7" x14ac:dyDescent="0.3">
      <c r="A1083" s="245"/>
      <c r="B1083" s="246"/>
      <c r="C1083" s="246"/>
      <c r="D1083" s="246"/>
      <c r="E1083" s="246"/>
      <c r="F1083" s="247"/>
      <c r="G1083" s="252"/>
      <c r="H1083" s="247"/>
      <c r="I1083" s="248" t="s">
        <v>503</v>
      </c>
      <c r="J1083" s="249"/>
      <c r="K1083" s="250"/>
      <c r="L1083" s="250"/>
      <c r="M1083" s="251">
        <v>22.56</v>
      </c>
      <c r="N1083" s="252"/>
      <c r="O1083" s="253"/>
      <c r="P1083" s="249"/>
      <c r="Q1083" s="249"/>
      <c r="R1083" s="251"/>
      <c r="S1083" s="251"/>
      <c r="T1083" s="251"/>
      <c r="U1083" s="251"/>
      <c r="V1083" s="253"/>
      <c r="W1083" s="253"/>
      <c r="X1083" s="253"/>
      <c r="Y1083" s="252"/>
      <c r="Z1083" s="6"/>
      <c r="AA1083" s="9"/>
    </row>
    <row r="1084" spans="1:28" ht="13.5" outlineLevel="7" x14ac:dyDescent="0.3">
      <c r="A1084" s="245"/>
      <c r="B1084" s="246"/>
      <c r="C1084" s="246"/>
      <c r="D1084" s="246"/>
      <c r="E1084" s="246"/>
      <c r="F1084" s="247"/>
      <c r="G1084" s="252"/>
      <c r="H1084" s="247"/>
      <c r="I1084" s="248" t="s">
        <v>504</v>
      </c>
      <c r="J1084" s="249"/>
      <c r="K1084" s="250"/>
      <c r="L1084" s="250"/>
      <c r="M1084" s="251">
        <v>21.57</v>
      </c>
      <c r="N1084" s="252"/>
      <c r="O1084" s="253"/>
      <c r="P1084" s="249"/>
      <c r="Q1084" s="249"/>
      <c r="R1084" s="251"/>
      <c r="S1084" s="251"/>
      <c r="T1084" s="251"/>
      <c r="U1084" s="251"/>
      <c r="V1084" s="253"/>
      <c r="W1084" s="253"/>
      <c r="X1084" s="253"/>
      <c r="Y1084" s="252"/>
      <c r="Z1084" s="6"/>
      <c r="AA1084" s="9"/>
    </row>
    <row r="1085" spans="1:28" ht="13.5" outlineLevel="7" x14ac:dyDescent="0.3">
      <c r="A1085" s="245"/>
      <c r="B1085" s="246"/>
      <c r="C1085" s="246"/>
      <c r="D1085" s="246"/>
      <c r="E1085" s="246"/>
      <c r="F1085" s="247"/>
      <c r="G1085" s="252"/>
      <c r="H1085" s="247"/>
      <c r="I1085" s="248" t="s">
        <v>513</v>
      </c>
      <c r="J1085" s="249"/>
      <c r="K1085" s="250"/>
      <c r="L1085" s="250"/>
      <c r="M1085" s="251">
        <v>15.37</v>
      </c>
      <c r="N1085" s="252"/>
      <c r="O1085" s="253"/>
      <c r="P1085" s="249"/>
      <c r="Q1085" s="249"/>
      <c r="R1085" s="251"/>
      <c r="S1085" s="251"/>
      <c r="T1085" s="251"/>
      <c r="U1085" s="251"/>
      <c r="V1085" s="253"/>
      <c r="W1085" s="253"/>
      <c r="X1085" s="253"/>
      <c r="Y1085" s="252"/>
      <c r="Z1085" s="6"/>
      <c r="AA1085" s="9"/>
    </row>
    <row r="1086" spans="1:28" ht="13.5" outlineLevel="7" x14ac:dyDescent="0.3">
      <c r="A1086" s="245"/>
      <c r="B1086" s="246"/>
      <c r="C1086" s="246"/>
      <c r="D1086" s="246"/>
      <c r="E1086" s="246"/>
      <c r="F1086" s="247"/>
      <c r="G1086" s="252"/>
      <c r="H1086" s="247"/>
      <c r="I1086" s="248" t="s">
        <v>515</v>
      </c>
      <c r="J1086" s="249"/>
      <c r="K1086" s="250"/>
      <c r="L1086" s="250"/>
      <c r="M1086" s="251">
        <v>5.96</v>
      </c>
      <c r="N1086" s="252"/>
      <c r="O1086" s="253"/>
      <c r="P1086" s="249"/>
      <c r="Q1086" s="249"/>
      <c r="R1086" s="251"/>
      <c r="S1086" s="251"/>
      <c r="T1086" s="251"/>
      <c r="U1086" s="251"/>
      <c r="V1086" s="253"/>
      <c r="W1086" s="253"/>
      <c r="X1086" s="253"/>
      <c r="Y1086" s="252"/>
      <c r="Z1086" s="6"/>
      <c r="AA1086" s="9"/>
    </row>
    <row r="1087" spans="1:28" ht="13.5" outlineLevel="7" x14ac:dyDescent="0.3">
      <c r="A1087" s="245"/>
      <c r="B1087" s="246"/>
      <c r="C1087" s="246"/>
      <c r="D1087" s="246"/>
      <c r="E1087" s="246"/>
      <c r="F1087" s="247"/>
      <c r="G1087" s="252"/>
      <c r="H1087" s="247"/>
      <c r="I1087" s="248" t="s">
        <v>516</v>
      </c>
      <c r="J1087" s="249"/>
      <c r="K1087" s="250"/>
      <c r="L1087" s="250"/>
      <c r="M1087" s="251">
        <v>25.12</v>
      </c>
      <c r="N1087" s="252"/>
      <c r="O1087" s="253"/>
      <c r="P1087" s="249"/>
      <c r="Q1087" s="249"/>
      <c r="R1087" s="251"/>
      <c r="S1087" s="251"/>
      <c r="T1087" s="251"/>
      <c r="U1087" s="251"/>
      <c r="V1087" s="253"/>
      <c r="W1087" s="253"/>
      <c r="X1087" s="253"/>
      <c r="Y1087" s="252"/>
      <c r="Z1087" s="6"/>
      <c r="AA1087" s="9"/>
    </row>
    <row r="1088" spans="1:28" ht="13.5" outlineLevel="7" x14ac:dyDescent="0.3">
      <c r="A1088" s="245"/>
      <c r="B1088" s="246"/>
      <c r="C1088" s="246"/>
      <c r="D1088" s="246"/>
      <c r="E1088" s="246"/>
      <c r="F1088" s="247"/>
      <c r="G1088" s="252"/>
      <c r="H1088" s="247"/>
      <c r="I1088" s="248" t="s">
        <v>517</v>
      </c>
      <c r="J1088" s="249"/>
      <c r="K1088" s="250"/>
      <c r="L1088" s="250"/>
      <c r="M1088" s="251">
        <v>41.82</v>
      </c>
      <c r="N1088" s="252"/>
      <c r="O1088" s="253"/>
      <c r="P1088" s="249"/>
      <c r="Q1088" s="249"/>
      <c r="R1088" s="251"/>
      <c r="S1088" s="251"/>
      <c r="T1088" s="251"/>
      <c r="U1088" s="251"/>
      <c r="V1088" s="253"/>
      <c r="W1088" s="253"/>
      <c r="X1088" s="253"/>
      <c r="Y1088" s="252"/>
      <c r="Z1088" s="6"/>
      <c r="AA1088" s="9"/>
    </row>
    <row r="1089" spans="1:28" ht="13.5" outlineLevel="7" x14ac:dyDescent="0.3">
      <c r="A1089" s="245"/>
      <c r="B1089" s="246"/>
      <c r="C1089" s="246"/>
      <c r="D1089" s="246"/>
      <c r="E1089" s="246"/>
      <c r="F1089" s="247"/>
      <c r="G1089" s="252"/>
      <c r="H1089" s="247"/>
      <c r="I1089" s="248" t="s">
        <v>522</v>
      </c>
      <c r="J1089" s="249"/>
      <c r="K1089" s="250"/>
      <c r="L1089" s="250"/>
      <c r="M1089" s="251">
        <v>41.26</v>
      </c>
      <c r="N1089" s="252"/>
      <c r="O1089" s="253"/>
      <c r="P1089" s="249"/>
      <c r="Q1089" s="249"/>
      <c r="R1089" s="251"/>
      <c r="S1089" s="251"/>
      <c r="T1089" s="251"/>
      <c r="U1089" s="251"/>
      <c r="V1089" s="253"/>
      <c r="W1089" s="253"/>
      <c r="X1089" s="253"/>
      <c r="Y1089" s="252"/>
      <c r="Z1089" s="6"/>
      <c r="AA1089" s="9"/>
    </row>
    <row r="1090" spans="1:28" ht="13.5" outlineLevel="7" x14ac:dyDescent="0.3">
      <c r="A1090" s="245"/>
      <c r="B1090" s="246"/>
      <c r="C1090" s="246"/>
      <c r="D1090" s="246"/>
      <c r="E1090" s="246"/>
      <c r="F1090" s="247"/>
      <c r="G1090" s="252"/>
      <c r="H1090" s="247"/>
      <c r="I1090" s="248" t="s">
        <v>525</v>
      </c>
      <c r="J1090" s="249"/>
      <c r="K1090" s="250"/>
      <c r="L1090" s="250"/>
      <c r="M1090" s="251">
        <v>40.06</v>
      </c>
      <c r="N1090" s="252"/>
      <c r="O1090" s="253"/>
      <c r="P1090" s="249"/>
      <c r="Q1090" s="249"/>
      <c r="R1090" s="251"/>
      <c r="S1090" s="251"/>
      <c r="T1090" s="251"/>
      <c r="U1090" s="251"/>
      <c r="V1090" s="253"/>
      <c r="W1090" s="253"/>
      <c r="X1090" s="253"/>
      <c r="Y1090" s="252"/>
      <c r="Z1090" s="6"/>
      <c r="AA1090" s="9"/>
    </row>
    <row r="1091" spans="1:28" ht="13.5" outlineLevel="7" x14ac:dyDescent="0.3">
      <c r="A1091" s="245"/>
      <c r="B1091" s="246"/>
      <c r="C1091" s="246"/>
      <c r="D1091" s="246"/>
      <c r="E1091" s="246"/>
      <c r="F1091" s="247"/>
      <c r="G1091" s="252"/>
      <c r="H1091" s="247"/>
      <c r="I1091" s="248" t="s">
        <v>529</v>
      </c>
      <c r="J1091" s="249"/>
      <c r="K1091" s="250"/>
      <c r="L1091" s="250"/>
      <c r="M1091" s="251">
        <v>19.7</v>
      </c>
      <c r="N1091" s="252"/>
      <c r="O1091" s="253"/>
      <c r="P1091" s="249"/>
      <c r="Q1091" s="249"/>
      <c r="R1091" s="251"/>
      <c r="S1091" s="251"/>
      <c r="T1091" s="251"/>
      <c r="U1091" s="251"/>
      <c r="V1091" s="253"/>
      <c r="W1091" s="253"/>
      <c r="X1091" s="253"/>
      <c r="Y1091" s="252"/>
      <c r="Z1091" s="6"/>
      <c r="AA1091" s="9"/>
    </row>
    <row r="1092" spans="1:28" ht="13.5" outlineLevel="7" x14ac:dyDescent="0.3">
      <c r="A1092" s="245"/>
      <c r="B1092" s="246"/>
      <c r="C1092" s="246"/>
      <c r="D1092" s="246"/>
      <c r="E1092" s="246"/>
      <c r="F1092" s="247"/>
      <c r="G1092" s="252"/>
      <c r="H1092" s="247"/>
      <c r="I1092" s="248" t="s">
        <v>534</v>
      </c>
      <c r="J1092" s="249"/>
      <c r="K1092" s="250"/>
      <c r="L1092" s="250"/>
      <c r="M1092" s="251">
        <v>22.39</v>
      </c>
      <c r="N1092" s="252"/>
      <c r="O1092" s="253"/>
      <c r="P1092" s="249"/>
      <c r="Q1092" s="249"/>
      <c r="R1092" s="251"/>
      <c r="S1092" s="251"/>
      <c r="T1092" s="251"/>
      <c r="U1092" s="251"/>
      <c r="V1092" s="253"/>
      <c r="W1092" s="253"/>
      <c r="X1092" s="253"/>
      <c r="Y1092" s="252"/>
      <c r="Z1092" s="6"/>
      <c r="AA1092" s="9"/>
    </row>
    <row r="1093" spans="1:28" ht="13.5" outlineLevel="7" x14ac:dyDescent="0.3">
      <c r="A1093" s="245"/>
      <c r="B1093" s="246"/>
      <c r="C1093" s="246"/>
      <c r="D1093" s="246"/>
      <c r="E1093" s="246"/>
      <c r="F1093" s="247"/>
      <c r="G1093" s="252"/>
      <c r="H1093" s="247"/>
      <c r="I1093" s="248" t="s">
        <v>537</v>
      </c>
      <c r="J1093" s="249"/>
      <c r="K1093" s="250"/>
      <c r="L1093" s="250"/>
      <c r="M1093" s="251">
        <v>20.55</v>
      </c>
      <c r="N1093" s="252"/>
      <c r="O1093" s="253"/>
      <c r="P1093" s="249"/>
      <c r="Q1093" s="249"/>
      <c r="R1093" s="251"/>
      <c r="S1093" s="251"/>
      <c r="T1093" s="251"/>
      <c r="U1093" s="251"/>
      <c r="V1093" s="253"/>
      <c r="W1093" s="253"/>
      <c r="X1093" s="253"/>
      <c r="Y1093" s="252"/>
      <c r="Z1093" s="6"/>
      <c r="AA1093" s="9"/>
    </row>
    <row r="1094" spans="1:28" ht="7.5" customHeight="1" outlineLevel="7" x14ac:dyDescent="0.15">
      <c r="A1094" s="9"/>
      <c r="B1094" s="197"/>
      <c r="C1094" s="196"/>
      <c r="D1094" s="196"/>
      <c r="E1094" s="196"/>
      <c r="F1094" s="12"/>
      <c r="G1094" s="12"/>
      <c r="H1094" s="12"/>
      <c r="I1094" s="204"/>
      <c r="J1094" s="205"/>
      <c r="K1094" s="206"/>
      <c r="L1094" s="206"/>
      <c r="M1094" s="207"/>
      <c r="N1094" s="10"/>
      <c r="O1094" s="153"/>
      <c r="P1094" s="205"/>
      <c r="Q1094" s="205"/>
      <c r="R1094" s="159"/>
      <c r="S1094" s="159"/>
      <c r="T1094" s="159"/>
      <c r="U1094" s="159"/>
      <c r="V1094" s="153"/>
      <c r="W1094" s="153"/>
      <c r="X1094" s="153"/>
      <c r="Y1094" s="10"/>
      <c r="Z1094" s="6"/>
      <c r="AA1094" s="9"/>
    </row>
    <row r="1095" spans="1:28" ht="14.25" outlineLevel="6" x14ac:dyDescent="0.15">
      <c r="B1095" s="197"/>
      <c r="C1095" s="198"/>
      <c r="D1095" s="114" t="s">
        <v>1226</v>
      </c>
      <c r="E1095" s="114"/>
      <c r="F1095" s="115"/>
      <c r="G1095" s="115" t="s">
        <v>1227</v>
      </c>
      <c r="H1095" s="115"/>
      <c r="I1095" s="116" t="s">
        <v>1228</v>
      </c>
      <c r="J1095" s="117" t="s">
        <v>911</v>
      </c>
      <c r="K1095" s="118">
        <v>540.12</v>
      </c>
      <c r="L1095" s="118">
        <v>0</v>
      </c>
      <c r="M1095" s="118">
        <v>540.12</v>
      </c>
      <c r="N1095" s="295"/>
      <c r="O1095" s="119">
        <f>M1095*N1095</f>
        <v>0</v>
      </c>
      <c r="P1095" s="117" t="s">
        <v>454</v>
      </c>
      <c r="Q1095" s="117" t="s">
        <v>1814</v>
      </c>
      <c r="R1095" s="118">
        <v>1.0000000000000001E-5</v>
      </c>
      <c r="S1095" s="118">
        <f>M1095*R1095</f>
        <v>5.4012000000000001E-3</v>
      </c>
      <c r="T1095" s="118"/>
      <c r="U1095" s="118">
        <f>M1095*T1095</f>
        <v>0</v>
      </c>
      <c r="V1095" s="119">
        <v>21</v>
      </c>
      <c r="W1095" s="119">
        <f>O1095*(V1095/100)</f>
        <v>0</v>
      </c>
      <c r="X1095" s="119">
        <f>O1095+W1095</f>
        <v>0</v>
      </c>
      <c r="Y1095" s="120">
        <v>7</v>
      </c>
      <c r="Z1095" s="9"/>
      <c r="AA1095" s="9"/>
      <c r="AB1095" s="9"/>
    </row>
    <row r="1096" spans="1:28" ht="4.5" customHeight="1" outlineLevel="6" x14ac:dyDescent="0.15">
      <c r="B1096" s="197"/>
      <c r="C1096" s="199"/>
      <c r="D1096" s="199"/>
      <c r="E1096" s="199"/>
      <c r="F1096" s="10"/>
      <c r="G1096" s="10"/>
      <c r="H1096" s="10"/>
      <c r="I1096" s="203"/>
      <c r="J1096" s="205"/>
      <c r="K1096" s="159"/>
      <c r="L1096" s="159"/>
      <c r="M1096" s="159"/>
      <c r="N1096" s="113"/>
      <c r="O1096" s="153"/>
      <c r="P1096" s="205"/>
      <c r="Q1096" s="205"/>
      <c r="R1096" s="159"/>
      <c r="S1096" s="159"/>
      <c r="T1096" s="159"/>
      <c r="U1096" s="159"/>
      <c r="V1096" s="153"/>
      <c r="W1096" s="153"/>
      <c r="X1096" s="153"/>
      <c r="Y1096" s="10"/>
      <c r="Z1096" s="9"/>
      <c r="AA1096" s="9"/>
      <c r="AB1096" s="9"/>
    </row>
    <row r="1097" spans="1:28" ht="13.5" outlineLevel="7" x14ac:dyDescent="0.3">
      <c r="A1097" s="245"/>
      <c r="B1097" s="246"/>
      <c r="C1097" s="246"/>
      <c r="D1097" s="246"/>
      <c r="E1097" s="246"/>
      <c r="F1097" s="247"/>
      <c r="G1097" s="252" t="s">
        <v>18</v>
      </c>
      <c r="H1097" s="247"/>
      <c r="I1097" s="248" t="s">
        <v>455</v>
      </c>
      <c r="J1097" s="249"/>
      <c r="K1097" s="250"/>
      <c r="L1097" s="250"/>
      <c r="M1097" s="251">
        <v>0</v>
      </c>
      <c r="N1097" s="252"/>
      <c r="O1097" s="253"/>
      <c r="P1097" s="249"/>
      <c r="Q1097" s="249"/>
      <c r="R1097" s="251"/>
      <c r="S1097" s="251"/>
      <c r="T1097" s="251"/>
      <c r="U1097" s="251"/>
      <c r="V1097" s="253"/>
      <c r="W1097" s="253"/>
      <c r="X1097" s="253"/>
      <c r="Y1097" s="252"/>
      <c r="Z1097" s="6"/>
      <c r="AA1097" s="9"/>
    </row>
    <row r="1098" spans="1:28" ht="13.5" outlineLevel="7" x14ac:dyDescent="0.3">
      <c r="A1098" s="245"/>
      <c r="B1098" s="246"/>
      <c r="C1098" s="246"/>
      <c r="D1098" s="246"/>
      <c r="E1098" s="246"/>
      <c r="F1098" s="247"/>
      <c r="G1098" s="252"/>
      <c r="H1098" s="247"/>
      <c r="I1098" s="248" t="s">
        <v>1229</v>
      </c>
      <c r="J1098" s="249"/>
      <c r="K1098" s="250"/>
      <c r="L1098" s="250"/>
      <c r="M1098" s="251">
        <v>8.61</v>
      </c>
      <c r="N1098" s="252"/>
      <c r="O1098" s="253"/>
      <c r="P1098" s="249"/>
      <c r="Q1098" s="249"/>
      <c r="R1098" s="251"/>
      <c r="S1098" s="251"/>
      <c r="T1098" s="251"/>
      <c r="U1098" s="251"/>
      <c r="V1098" s="253"/>
      <c r="W1098" s="253"/>
      <c r="X1098" s="253"/>
      <c r="Y1098" s="252"/>
      <c r="Z1098" s="6"/>
      <c r="AA1098" s="9"/>
    </row>
    <row r="1099" spans="1:28" ht="13.5" outlineLevel="7" x14ac:dyDescent="0.3">
      <c r="A1099" s="245"/>
      <c r="B1099" s="246"/>
      <c r="C1099" s="246"/>
      <c r="D1099" s="246"/>
      <c r="E1099" s="246"/>
      <c r="F1099" s="247"/>
      <c r="G1099" s="252"/>
      <c r="H1099" s="247"/>
      <c r="I1099" s="248" t="s">
        <v>1230</v>
      </c>
      <c r="J1099" s="249"/>
      <c r="K1099" s="250"/>
      <c r="L1099" s="250"/>
      <c r="M1099" s="251">
        <v>29.64</v>
      </c>
      <c r="N1099" s="252"/>
      <c r="O1099" s="253"/>
      <c r="P1099" s="249"/>
      <c r="Q1099" s="249"/>
      <c r="R1099" s="251"/>
      <c r="S1099" s="251"/>
      <c r="T1099" s="251"/>
      <c r="U1099" s="251"/>
      <c r="V1099" s="253"/>
      <c r="W1099" s="253"/>
      <c r="X1099" s="253"/>
      <c r="Y1099" s="252"/>
      <c r="Z1099" s="6"/>
      <c r="AA1099" s="9"/>
    </row>
    <row r="1100" spans="1:28" ht="13.5" outlineLevel="7" x14ac:dyDescent="0.3">
      <c r="A1100" s="245"/>
      <c r="B1100" s="246"/>
      <c r="C1100" s="246"/>
      <c r="D1100" s="246"/>
      <c r="E1100" s="246"/>
      <c r="F1100" s="247"/>
      <c r="G1100" s="252"/>
      <c r="H1100" s="247"/>
      <c r="I1100" s="248" t="s">
        <v>1231</v>
      </c>
      <c r="J1100" s="249"/>
      <c r="K1100" s="250"/>
      <c r="L1100" s="250"/>
      <c r="M1100" s="251">
        <v>17.78</v>
      </c>
      <c r="N1100" s="252"/>
      <c r="O1100" s="253"/>
      <c r="P1100" s="249"/>
      <c r="Q1100" s="249"/>
      <c r="R1100" s="251"/>
      <c r="S1100" s="251"/>
      <c r="T1100" s="251"/>
      <c r="U1100" s="251"/>
      <c r="V1100" s="253"/>
      <c r="W1100" s="253"/>
      <c r="X1100" s="253"/>
      <c r="Y1100" s="252"/>
      <c r="Z1100" s="6"/>
      <c r="AA1100" s="9"/>
    </row>
    <row r="1101" spans="1:28" ht="13.5" outlineLevel="7" x14ac:dyDescent="0.3">
      <c r="A1101" s="245"/>
      <c r="B1101" s="246"/>
      <c r="C1101" s="246"/>
      <c r="D1101" s="246"/>
      <c r="E1101" s="246"/>
      <c r="F1101" s="247"/>
      <c r="G1101" s="252"/>
      <c r="H1101" s="247"/>
      <c r="I1101" s="248" t="s">
        <v>1232</v>
      </c>
      <c r="J1101" s="249"/>
      <c r="K1101" s="250"/>
      <c r="L1101" s="250"/>
      <c r="M1101" s="251">
        <v>7.03</v>
      </c>
      <c r="N1101" s="252"/>
      <c r="O1101" s="253"/>
      <c r="P1101" s="249"/>
      <c r="Q1101" s="249"/>
      <c r="R1101" s="251"/>
      <c r="S1101" s="251"/>
      <c r="T1101" s="251"/>
      <c r="U1101" s="251"/>
      <c r="V1101" s="253"/>
      <c r="W1101" s="253"/>
      <c r="X1101" s="253"/>
      <c r="Y1101" s="252"/>
      <c r="Z1101" s="6"/>
      <c r="AA1101" s="9"/>
    </row>
    <row r="1102" spans="1:28" ht="13.5" outlineLevel="7" x14ac:dyDescent="0.3">
      <c r="A1102" s="245"/>
      <c r="B1102" s="246"/>
      <c r="C1102" s="246"/>
      <c r="D1102" s="246"/>
      <c r="E1102" s="246"/>
      <c r="F1102" s="247"/>
      <c r="G1102" s="252"/>
      <c r="H1102" s="247"/>
      <c r="I1102" s="248" t="s">
        <v>1233</v>
      </c>
      <c r="J1102" s="249"/>
      <c r="K1102" s="250"/>
      <c r="L1102" s="250"/>
      <c r="M1102" s="251">
        <v>17.350000000000001</v>
      </c>
      <c r="N1102" s="252"/>
      <c r="O1102" s="253"/>
      <c r="P1102" s="249"/>
      <c r="Q1102" s="249"/>
      <c r="R1102" s="251"/>
      <c r="S1102" s="251"/>
      <c r="T1102" s="251"/>
      <c r="U1102" s="251"/>
      <c r="V1102" s="253"/>
      <c r="W1102" s="253"/>
      <c r="X1102" s="253"/>
      <c r="Y1102" s="252"/>
      <c r="Z1102" s="6"/>
      <c r="AA1102" s="9"/>
    </row>
    <row r="1103" spans="1:28" ht="13.5" outlineLevel="7" x14ac:dyDescent="0.3">
      <c r="A1103" s="245"/>
      <c r="B1103" s="246"/>
      <c r="C1103" s="246"/>
      <c r="D1103" s="246"/>
      <c r="E1103" s="246"/>
      <c r="F1103" s="247"/>
      <c r="G1103" s="252"/>
      <c r="H1103" s="247"/>
      <c r="I1103" s="248" t="s">
        <v>1234</v>
      </c>
      <c r="J1103" s="249"/>
      <c r="K1103" s="250"/>
      <c r="L1103" s="250"/>
      <c r="M1103" s="251">
        <v>17.55</v>
      </c>
      <c r="N1103" s="252"/>
      <c r="O1103" s="253"/>
      <c r="P1103" s="249"/>
      <c r="Q1103" s="249"/>
      <c r="R1103" s="251"/>
      <c r="S1103" s="251"/>
      <c r="T1103" s="251"/>
      <c r="U1103" s="251"/>
      <c r="V1103" s="253"/>
      <c r="W1103" s="253"/>
      <c r="X1103" s="253"/>
      <c r="Y1103" s="252"/>
      <c r="Z1103" s="6"/>
      <c r="AA1103" s="9"/>
    </row>
    <row r="1104" spans="1:28" ht="13.5" outlineLevel="7" x14ac:dyDescent="0.3">
      <c r="A1104" s="245"/>
      <c r="B1104" s="246"/>
      <c r="C1104" s="246"/>
      <c r="D1104" s="246"/>
      <c r="E1104" s="246"/>
      <c r="F1104" s="247"/>
      <c r="G1104" s="252"/>
      <c r="H1104" s="247"/>
      <c r="I1104" s="248" t="s">
        <v>1235</v>
      </c>
      <c r="J1104" s="249"/>
      <c r="K1104" s="250"/>
      <c r="L1104" s="250"/>
      <c r="M1104" s="251">
        <v>17.75</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52"/>
      <c r="H1105" s="247"/>
      <c r="I1105" s="248" t="s">
        <v>1236</v>
      </c>
      <c r="J1105" s="249"/>
      <c r="K1105" s="250"/>
      <c r="L1105" s="250"/>
      <c r="M1105" s="251">
        <v>18.649999999999999</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52"/>
      <c r="H1106" s="247"/>
      <c r="I1106" s="248" t="s">
        <v>1237</v>
      </c>
      <c r="J1106" s="249"/>
      <c r="K1106" s="250"/>
      <c r="L1106" s="250"/>
      <c r="M1106" s="251">
        <v>13.1</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52"/>
      <c r="H1107" s="247"/>
      <c r="I1107" s="248" t="s">
        <v>1238</v>
      </c>
      <c r="J1107" s="249"/>
      <c r="K1107" s="250"/>
      <c r="L1107" s="250"/>
      <c r="M1107" s="251">
        <v>10.63</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52"/>
      <c r="H1108" s="247"/>
      <c r="I1108" s="248" t="s">
        <v>1239</v>
      </c>
      <c r="J1108" s="249"/>
      <c r="K1108" s="250"/>
      <c r="L1108" s="250"/>
      <c r="M1108" s="251">
        <v>7.15</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52"/>
      <c r="H1109" s="247"/>
      <c r="I1109" s="248" t="s">
        <v>1240</v>
      </c>
      <c r="J1109" s="249"/>
      <c r="K1109" s="250"/>
      <c r="L1109" s="250"/>
      <c r="M1109" s="251">
        <v>7.28</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52"/>
      <c r="H1110" s="247"/>
      <c r="I1110" s="248" t="s">
        <v>1241</v>
      </c>
      <c r="J1110" s="249"/>
      <c r="K1110" s="250"/>
      <c r="L1110" s="250"/>
      <c r="M1110" s="251">
        <v>13.75</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52"/>
      <c r="H1111" s="247"/>
      <c r="I1111" s="248" t="s">
        <v>1242</v>
      </c>
      <c r="J1111" s="249"/>
      <c r="K1111" s="250"/>
      <c r="L1111" s="250"/>
      <c r="M1111" s="251">
        <v>7.28</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52"/>
      <c r="H1112" s="247"/>
      <c r="I1112" s="248" t="s">
        <v>1243</v>
      </c>
      <c r="J1112" s="249"/>
      <c r="K1112" s="250"/>
      <c r="L1112" s="250"/>
      <c r="M1112" s="251">
        <v>9.25</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52"/>
      <c r="H1113" s="247"/>
      <c r="I1113" s="248" t="s">
        <v>1244</v>
      </c>
      <c r="J1113" s="249"/>
      <c r="K1113" s="250"/>
      <c r="L1113" s="250"/>
      <c r="M1113" s="251">
        <v>20.62</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52"/>
      <c r="H1114" s="247"/>
      <c r="I1114" s="248" t="s">
        <v>1245</v>
      </c>
      <c r="J1114" s="249"/>
      <c r="K1114" s="250"/>
      <c r="L1114" s="250"/>
      <c r="M1114" s="251">
        <v>27.7</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52"/>
      <c r="H1115" s="247"/>
      <c r="I1115" s="248" t="s">
        <v>1246</v>
      </c>
      <c r="J1115" s="249"/>
      <c r="K1115" s="250"/>
      <c r="L1115" s="250"/>
      <c r="M1115" s="251">
        <v>28.6</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52"/>
      <c r="H1116" s="247"/>
      <c r="I1116" s="248" t="s">
        <v>1247</v>
      </c>
      <c r="J1116" s="249"/>
      <c r="K1116" s="250"/>
      <c r="L1116" s="250"/>
      <c r="M1116" s="251">
        <v>22.55</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52"/>
      <c r="H1117" s="247"/>
      <c r="I1117" s="248" t="s">
        <v>1248</v>
      </c>
      <c r="J1117" s="249"/>
      <c r="K1117" s="250"/>
      <c r="L1117" s="250"/>
      <c r="M1117" s="251">
        <v>13.32</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52"/>
      <c r="H1118" s="247"/>
      <c r="I1118" s="248" t="s">
        <v>1249</v>
      </c>
      <c r="J1118" s="249"/>
      <c r="K1118" s="250"/>
      <c r="L1118" s="250"/>
      <c r="M1118" s="251">
        <v>7.3</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52"/>
      <c r="H1119" s="247"/>
      <c r="I1119" s="248" t="s">
        <v>1250</v>
      </c>
      <c r="J1119" s="249"/>
      <c r="K1119" s="250"/>
      <c r="L1119" s="250"/>
      <c r="M1119" s="251">
        <v>10.65</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52"/>
      <c r="H1120" s="247"/>
      <c r="I1120" s="248" t="s">
        <v>1251</v>
      </c>
      <c r="J1120" s="249"/>
      <c r="K1120" s="250"/>
      <c r="L1120" s="250"/>
      <c r="M1120" s="251">
        <v>21.7</v>
      </c>
      <c r="N1120" s="252"/>
      <c r="O1120" s="253"/>
      <c r="P1120" s="249"/>
      <c r="Q1120" s="249"/>
      <c r="R1120" s="251"/>
      <c r="S1120" s="251"/>
      <c r="T1120" s="251"/>
      <c r="U1120" s="251"/>
      <c r="V1120" s="253"/>
      <c r="W1120" s="253"/>
      <c r="X1120" s="253"/>
      <c r="Y1120" s="252"/>
      <c r="Z1120" s="6"/>
      <c r="AA1120" s="9"/>
    </row>
    <row r="1121" spans="1:28" ht="13.5" outlineLevel="7" x14ac:dyDescent="0.3">
      <c r="A1121" s="245"/>
      <c r="B1121" s="246"/>
      <c r="C1121" s="246"/>
      <c r="D1121" s="246"/>
      <c r="E1121" s="246"/>
      <c r="F1121" s="247"/>
      <c r="G1121" s="252"/>
      <c r="H1121" s="247"/>
      <c r="I1121" s="248" t="s">
        <v>1252</v>
      </c>
      <c r="J1121" s="249"/>
      <c r="K1121" s="250"/>
      <c r="L1121" s="250"/>
      <c r="M1121" s="251">
        <v>5.7</v>
      </c>
      <c r="N1121" s="252"/>
      <c r="O1121" s="253"/>
      <c r="P1121" s="249"/>
      <c r="Q1121" s="249"/>
      <c r="R1121" s="251"/>
      <c r="S1121" s="251"/>
      <c r="T1121" s="251"/>
      <c r="U1121" s="251"/>
      <c r="V1121" s="253"/>
      <c r="W1121" s="253"/>
      <c r="X1121" s="253"/>
      <c r="Y1121" s="252"/>
      <c r="Z1121" s="6"/>
      <c r="AA1121" s="9"/>
    </row>
    <row r="1122" spans="1:28" ht="13.5" outlineLevel="7" x14ac:dyDescent="0.3">
      <c r="A1122" s="245"/>
      <c r="B1122" s="246"/>
      <c r="C1122" s="246"/>
      <c r="D1122" s="246"/>
      <c r="E1122" s="246"/>
      <c r="F1122" s="247"/>
      <c r="G1122" s="252"/>
      <c r="H1122" s="247"/>
      <c r="I1122" s="248" t="s">
        <v>1253</v>
      </c>
      <c r="J1122" s="249"/>
      <c r="K1122" s="250"/>
      <c r="L1122" s="250"/>
      <c r="M1122" s="251">
        <v>20.65</v>
      </c>
      <c r="N1122" s="252"/>
      <c r="O1122" s="253"/>
      <c r="P1122" s="249"/>
      <c r="Q1122" s="249"/>
      <c r="R1122" s="251"/>
      <c r="S1122" s="251"/>
      <c r="T1122" s="251"/>
      <c r="U1122" s="251"/>
      <c r="V1122" s="253"/>
      <c r="W1122" s="253"/>
      <c r="X1122" s="253"/>
      <c r="Y1122" s="252"/>
      <c r="Z1122" s="6"/>
      <c r="AA1122" s="9"/>
    </row>
    <row r="1123" spans="1:28" ht="13.5" outlineLevel="7" x14ac:dyDescent="0.3">
      <c r="A1123" s="245"/>
      <c r="B1123" s="246"/>
      <c r="C1123" s="246"/>
      <c r="D1123" s="246"/>
      <c r="E1123" s="246"/>
      <c r="F1123" s="247"/>
      <c r="G1123" s="252"/>
      <c r="H1123" s="247"/>
      <c r="I1123" s="248" t="s">
        <v>1254</v>
      </c>
      <c r="J1123" s="249"/>
      <c r="K1123" s="250"/>
      <c r="L1123" s="250"/>
      <c r="M1123" s="251">
        <v>9.8000000000000007</v>
      </c>
      <c r="N1123" s="252"/>
      <c r="O1123" s="253"/>
      <c r="P1123" s="249"/>
      <c r="Q1123" s="249"/>
      <c r="R1123" s="251"/>
      <c r="S1123" s="251"/>
      <c r="T1123" s="251"/>
      <c r="U1123" s="251"/>
      <c r="V1123" s="253"/>
      <c r="W1123" s="253"/>
      <c r="X1123" s="253"/>
      <c r="Y1123" s="252"/>
      <c r="Z1123" s="6"/>
      <c r="AA1123" s="9"/>
    </row>
    <row r="1124" spans="1:28" ht="13.5" outlineLevel="7" x14ac:dyDescent="0.3">
      <c r="A1124" s="245"/>
      <c r="B1124" s="246"/>
      <c r="C1124" s="246"/>
      <c r="D1124" s="246"/>
      <c r="E1124" s="246"/>
      <c r="F1124" s="247"/>
      <c r="G1124" s="252"/>
      <c r="H1124" s="247"/>
      <c r="I1124" s="248" t="s">
        <v>1255</v>
      </c>
      <c r="J1124" s="249"/>
      <c r="K1124" s="250"/>
      <c r="L1124" s="250"/>
      <c r="M1124" s="251">
        <v>10.3</v>
      </c>
      <c r="N1124" s="252"/>
      <c r="O1124" s="253"/>
      <c r="P1124" s="249"/>
      <c r="Q1124" s="249"/>
      <c r="R1124" s="251"/>
      <c r="S1124" s="251"/>
      <c r="T1124" s="251"/>
      <c r="U1124" s="251"/>
      <c r="V1124" s="253"/>
      <c r="W1124" s="253"/>
      <c r="X1124" s="253"/>
      <c r="Y1124" s="252"/>
      <c r="Z1124" s="6"/>
      <c r="AA1124" s="9"/>
    </row>
    <row r="1125" spans="1:28" ht="13.5" outlineLevel="7" x14ac:dyDescent="0.3">
      <c r="A1125" s="245"/>
      <c r="B1125" s="246"/>
      <c r="C1125" s="246"/>
      <c r="D1125" s="246"/>
      <c r="E1125" s="246"/>
      <c r="F1125" s="247"/>
      <c r="G1125" s="252"/>
      <c r="H1125" s="247"/>
      <c r="I1125" s="248" t="s">
        <v>1256</v>
      </c>
      <c r="J1125" s="249"/>
      <c r="K1125" s="250"/>
      <c r="L1125" s="250"/>
      <c r="M1125" s="251">
        <v>6.95</v>
      </c>
      <c r="N1125" s="252"/>
      <c r="O1125" s="253"/>
      <c r="P1125" s="249"/>
      <c r="Q1125" s="249"/>
      <c r="R1125" s="251"/>
      <c r="S1125" s="251"/>
      <c r="T1125" s="251"/>
      <c r="U1125" s="251"/>
      <c r="V1125" s="253"/>
      <c r="W1125" s="253"/>
      <c r="X1125" s="253"/>
      <c r="Y1125" s="252"/>
      <c r="Z1125" s="6"/>
      <c r="AA1125" s="9"/>
    </row>
    <row r="1126" spans="1:28" ht="13.5" outlineLevel="7" x14ac:dyDescent="0.3">
      <c r="A1126" s="245"/>
      <c r="B1126" s="246"/>
      <c r="C1126" s="246"/>
      <c r="D1126" s="246"/>
      <c r="E1126" s="246"/>
      <c r="F1126" s="247"/>
      <c r="G1126" s="252"/>
      <c r="H1126" s="247"/>
      <c r="I1126" s="248" t="s">
        <v>1257</v>
      </c>
      <c r="J1126" s="249"/>
      <c r="K1126" s="250"/>
      <c r="L1126" s="250"/>
      <c r="M1126" s="251">
        <v>15.3</v>
      </c>
      <c r="N1126" s="252"/>
      <c r="O1126" s="253"/>
      <c r="P1126" s="249"/>
      <c r="Q1126" s="249"/>
      <c r="R1126" s="251"/>
      <c r="S1126" s="251"/>
      <c r="T1126" s="251"/>
      <c r="U1126" s="251"/>
      <c r="V1126" s="253"/>
      <c r="W1126" s="253"/>
      <c r="X1126" s="253"/>
      <c r="Y1126" s="252"/>
      <c r="Z1126" s="6"/>
      <c r="AA1126" s="9"/>
    </row>
    <row r="1127" spans="1:28" ht="13.5" outlineLevel="7" x14ac:dyDescent="0.3">
      <c r="A1127" s="245"/>
      <c r="B1127" s="246"/>
      <c r="C1127" s="246"/>
      <c r="D1127" s="246"/>
      <c r="E1127" s="246"/>
      <c r="F1127" s="247"/>
      <c r="G1127" s="252"/>
      <c r="H1127" s="247"/>
      <c r="I1127" s="248" t="s">
        <v>1258</v>
      </c>
      <c r="J1127" s="249"/>
      <c r="K1127" s="250"/>
      <c r="L1127" s="250"/>
      <c r="M1127" s="251">
        <v>78.7</v>
      </c>
      <c r="N1127" s="252"/>
      <c r="O1127" s="253"/>
      <c r="P1127" s="249"/>
      <c r="Q1127" s="249"/>
      <c r="R1127" s="251"/>
      <c r="S1127" s="251"/>
      <c r="T1127" s="251"/>
      <c r="U1127" s="251"/>
      <c r="V1127" s="253"/>
      <c r="W1127" s="253"/>
      <c r="X1127" s="253"/>
      <c r="Y1127" s="252"/>
      <c r="Z1127" s="6"/>
      <c r="AA1127" s="9"/>
    </row>
    <row r="1128" spans="1:28" ht="13.5" outlineLevel="7" x14ac:dyDescent="0.3">
      <c r="A1128" s="245"/>
      <c r="B1128" s="246"/>
      <c r="C1128" s="246"/>
      <c r="D1128" s="246"/>
      <c r="E1128" s="246"/>
      <c r="F1128" s="247"/>
      <c r="G1128" s="252"/>
      <c r="H1128" s="247"/>
      <c r="I1128" s="248" t="s">
        <v>1259</v>
      </c>
      <c r="J1128" s="249"/>
      <c r="K1128" s="250"/>
      <c r="L1128" s="250"/>
      <c r="M1128" s="251">
        <v>14.28</v>
      </c>
      <c r="N1128" s="252"/>
      <c r="O1128" s="253"/>
      <c r="P1128" s="249"/>
      <c r="Q1128" s="249"/>
      <c r="R1128" s="251"/>
      <c r="S1128" s="251"/>
      <c r="T1128" s="251"/>
      <c r="U1128" s="251"/>
      <c r="V1128" s="253"/>
      <c r="W1128" s="253"/>
      <c r="X1128" s="253"/>
      <c r="Y1128" s="252"/>
      <c r="Z1128" s="6"/>
      <c r="AA1128" s="9"/>
    </row>
    <row r="1129" spans="1:28" ht="13.5" outlineLevel="7" x14ac:dyDescent="0.3">
      <c r="A1129" s="245"/>
      <c r="B1129" s="246"/>
      <c r="C1129" s="246"/>
      <c r="D1129" s="246"/>
      <c r="E1129" s="246"/>
      <c r="F1129" s="247"/>
      <c r="G1129" s="252"/>
      <c r="H1129" s="247"/>
      <c r="I1129" s="248" t="s">
        <v>1260</v>
      </c>
      <c r="J1129" s="249"/>
      <c r="K1129" s="250"/>
      <c r="L1129" s="250"/>
      <c r="M1129" s="251">
        <v>23.2</v>
      </c>
      <c r="N1129" s="252"/>
      <c r="O1129" s="253"/>
      <c r="P1129" s="249"/>
      <c r="Q1129" s="249"/>
      <c r="R1129" s="251"/>
      <c r="S1129" s="251"/>
      <c r="T1129" s="251"/>
      <c r="U1129" s="251"/>
      <c r="V1129" s="253"/>
      <c r="W1129" s="253"/>
      <c r="X1129" s="253"/>
      <c r="Y1129" s="252"/>
      <c r="Z1129" s="6"/>
      <c r="AA1129" s="9"/>
    </row>
    <row r="1130" spans="1:28" ht="7.5" customHeight="1" outlineLevel="7" x14ac:dyDescent="0.15">
      <c r="A1130" s="9"/>
      <c r="B1130" s="197"/>
      <c r="C1130" s="196"/>
      <c r="D1130" s="196"/>
      <c r="E1130" s="196"/>
      <c r="F1130" s="12"/>
      <c r="G1130" s="12"/>
      <c r="H1130" s="12"/>
      <c r="I1130" s="204"/>
      <c r="J1130" s="205"/>
      <c r="K1130" s="206"/>
      <c r="L1130" s="206"/>
      <c r="M1130" s="207"/>
      <c r="N1130" s="10"/>
      <c r="O1130" s="153"/>
      <c r="P1130" s="205"/>
      <c r="Q1130" s="205"/>
      <c r="R1130" s="159"/>
      <c r="S1130" s="159"/>
      <c r="T1130" s="159"/>
      <c r="U1130" s="159"/>
      <c r="V1130" s="153"/>
      <c r="W1130" s="153"/>
      <c r="X1130" s="153"/>
      <c r="Y1130" s="10"/>
      <c r="Z1130" s="6"/>
      <c r="AA1130" s="9"/>
    </row>
    <row r="1131" spans="1:28" ht="14.25" outlineLevel="6" x14ac:dyDescent="0.15">
      <c r="B1131" s="197"/>
      <c r="C1131" s="198"/>
      <c r="D1131" s="114" t="s">
        <v>1261</v>
      </c>
      <c r="E1131" s="114"/>
      <c r="F1131" s="115"/>
      <c r="G1131" s="115" t="s">
        <v>1262</v>
      </c>
      <c r="H1131" s="115"/>
      <c r="I1131" s="116" t="s">
        <v>1263</v>
      </c>
      <c r="J1131" s="117" t="s">
        <v>911</v>
      </c>
      <c r="K1131" s="118">
        <v>540.12</v>
      </c>
      <c r="L1131" s="118">
        <v>0</v>
      </c>
      <c r="M1131" s="118">
        <v>540.12</v>
      </c>
      <c r="N1131" s="295"/>
      <c r="O1131" s="119">
        <f>M1131*N1131</f>
        <v>0</v>
      </c>
      <c r="P1131" s="117" t="s">
        <v>912</v>
      </c>
      <c r="Q1131" s="117" t="s">
        <v>1814</v>
      </c>
      <c r="R1131" s="118">
        <v>2.9999999999999997E-4</v>
      </c>
      <c r="S1131" s="118">
        <f>M1131*R1131</f>
        <v>0.16203599999999999</v>
      </c>
      <c r="T1131" s="118"/>
      <c r="U1131" s="118">
        <f>M1131*T1131</f>
        <v>0</v>
      </c>
      <c r="V1131" s="119">
        <v>21</v>
      </c>
      <c r="W1131" s="119">
        <f>O1131*(V1131/100)</f>
        <v>0</v>
      </c>
      <c r="X1131" s="119">
        <f>O1131+W1131</f>
        <v>0</v>
      </c>
      <c r="Y1131" s="120">
        <v>7</v>
      </c>
      <c r="Z1131" s="9"/>
      <c r="AA1131" s="9"/>
      <c r="AB1131" s="9"/>
    </row>
    <row r="1132" spans="1:28" ht="4.5" customHeight="1" outlineLevel="6" x14ac:dyDescent="0.15">
      <c r="B1132" s="197"/>
      <c r="C1132" s="199"/>
      <c r="D1132" s="199"/>
      <c r="E1132" s="199"/>
      <c r="F1132" s="10"/>
      <c r="G1132" s="10"/>
      <c r="H1132" s="10"/>
      <c r="I1132" s="203"/>
      <c r="J1132" s="205"/>
      <c r="K1132" s="159"/>
      <c r="L1132" s="159"/>
      <c r="M1132" s="159"/>
      <c r="N1132" s="113"/>
      <c r="O1132" s="153"/>
      <c r="P1132" s="205"/>
      <c r="Q1132" s="205"/>
      <c r="R1132" s="159"/>
      <c r="S1132" s="159"/>
      <c r="T1132" s="159"/>
      <c r="U1132" s="159"/>
      <c r="V1132" s="153"/>
      <c r="W1132" s="153"/>
      <c r="X1132" s="153"/>
      <c r="Y1132" s="10"/>
      <c r="Z1132" s="9"/>
      <c r="AA1132" s="9"/>
      <c r="AB1132" s="9"/>
    </row>
    <row r="1133" spans="1:28" ht="14.25" outlineLevel="6" x14ac:dyDescent="0.15">
      <c r="B1133" s="197"/>
      <c r="C1133" s="198"/>
      <c r="D1133" s="114" t="s">
        <v>1264</v>
      </c>
      <c r="E1133" s="114"/>
      <c r="F1133" s="115"/>
      <c r="G1133" s="115" t="s">
        <v>1265</v>
      </c>
      <c r="H1133" s="115"/>
      <c r="I1133" s="116" t="s">
        <v>1266</v>
      </c>
      <c r="J1133" s="117" t="s">
        <v>453</v>
      </c>
      <c r="K1133" s="118">
        <v>741.49999999999977</v>
      </c>
      <c r="L1133" s="118">
        <v>0</v>
      </c>
      <c r="M1133" s="118">
        <v>741.49999999999977</v>
      </c>
      <c r="N1133" s="295"/>
      <c r="O1133" s="119">
        <f>M1133*N1133</f>
        <v>0</v>
      </c>
      <c r="P1133" s="117" t="s">
        <v>454</v>
      </c>
      <c r="Q1133" s="117" t="s">
        <v>1811</v>
      </c>
      <c r="R1133" s="118">
        <v>4.0800000000000003E-2</v>
      </c>
      <c r="S1133" s="118">
        <f>M1133*R1133</f>
        <v>30.253199999999993</v>
      </c>
      <c r="T1133" s="118"/>
      <c r="U1133" s="118">
        <f>M1133*T1133</f>
        <v>0</v>
      </c>
      <c r="V1133" s="119">
        <v>21</v>
      </c>
      <c r="W1133" s="119">
        <f>O1133*(V1133/100)</f>
        <v>0</v>
      </c>
      <c r="X1133" s="119">
        <f>O1133+W1133</f>
        <v>0</v>
      </c>
      <c r="Y1133" s="120">
        <v>6</v>
      </c>
      <c r="Z1133" s="9"/>
      <c r="AA1133" s="9"/>
      <c r="AB1133" s="9"/>
    </row>
    <row r="1134" spans="1:28" ht="4.5" customHeight="1" outlineLevel="6" x14ac:dyDescent="0.15">
      <c r="B1134" s="197"/>
      <c r="C1134" s="199"/>
      <c r="D1134" s="199"/>
      <c r="E1134" s="199"/>
      <c r="F1134" s="10"/>
      <c r="G1134" s="10"/>
      <c r="H1134" s="10"/>
      <c r="I1134" s="203"/>
      <c r="J1134" s="205"/>
      <c r="K1134" s="159"/>
      <c r="L1134" s="159"/>
      <c r="M1134" s="159"/>
      <c r="N1134" s="113"/>
      <c r="O1134" s="153"/>
      <c r="P1134" s="205"/>
      <c r="Q1134" s="205"/>
      <c r="R1134" s="159"/>
      <c r="S1134" s="159"/>
      <c r="T1134" s="159"/>
      <c r="U1134" s="159"/>
      <c r="V1134" s="153"/>
      <c r="W1134" s="153"/>
      <c r="X1134" s="153"/>
      <c r="Y1134" s="10"/>
      <c r="Z1134" s="9"/>
      <c r="AA1134" s="9"/>
      <c r="AB1134" s="9"/>
    </row>
    <row r="1135" spans="1:28" ht="13.5" outlineLevel="7" x14ac:dyDescent="0.3">
      <c r="A1135" s="245"/>
      <c r="B1135" s="246"/>
      <c r="C1135" s="246"/>
      <c r="D1135" s="246"/>
      <c r="E1135" s="246"/>
      <c r="F1135" s="247"/>
      <c r="G1135" s="252" t="s">
        <v>18</v>
      </c>
      <c r="H1135" s="247"/>
      <c r="I1135" s="248" t="s">
        <v>455</v>
      </c>
      <c r="J1135" s="249"/>
      <c r="K1135" s="250"/>
      <c r="L1135" s="250"/>
      <c r="M1135" s="251">
        <v>0</v>
      </c>
      <c r="N1135" s="252"/>
      <c r="O1135" s="253"/>
      <c r="P1135" s="249"/>
      <c r="Q1135" s="249"/>
      <c r="R1135" s="251"/>
      <c r="S1135" s="251"/>
      <c r="T1135" s="251"/>
      <c r="U1135" s="251"/>
      <c r="V1135" s="253"/>
      <c r="W1135" s="253"/>
      <c r="X1135" s="253"/>
      <c r="Y1135" s="252"/>
      <c r="Z1135" s="6"/>
      <c r="AA1135" s="9"/>
    </row>
    <row r="1136" spans="1:28" ht="13.5" outlineLevel="7" x14ac:dyDescent="0.3">
      <c r="A1136" s="245"/>
      <c r="B1136" s="246"/>
      <c r="C1136" s="246"/>
      <c r="D1136" s="246"/>
      <c r="E1136" s="246"/>
      <c r="F1136" s="247"/>
      <c r="G1136" s="252"/>
      <c r="H1136" s="247"/>
      <c r="I1136" s="248" t="s">
        <v>496</v>
      </c>
      <c r="J1136" s="249"/>
      <c r="K1136" s="250"/>
      <c r="L1136" s="250"/>
      <c r="M1136" s="251">
        <v>5.64</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52"/>
      <c r="H1137" s="247"/>
      <c r="I1137" s="248" t="s">
        <v>497</v>
      </c>
      <c r="J1137" s="249"/>
      <c r="K1137" s="250"/>
      <c r="L1137" s="250"/>
      <c r="M1137" s="251">
        <v>60.57</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52"/>
      <c r="H1138" s="247"/>
      <c r="I1138" s="248" t="s">
        <v>498</v>
      </c>
      <c r="J1138" s="249"/>
      <c r="K1138" s="250"/>
      <c r="L1138" s="250"/>
      <c r="M1138" s="251">
        <v>24.15</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52"/>
      <c r="H1139" s="247"/>
      <c r="I1139" s="248" t="s">
        <v>499</v>
      </c>
      <c r="J1139" s="249"/>
      <c r="K1139" s="250"/>
      <c r="L1139" s="250"/>
      <c r="M1139" s="251">
        <v>7.44</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52"/>
      <c r="H1140" s="247"/>
      <c r="I1140" s="248" t="s">
        <v>500</v>
      </c>
      <c r="J1140" s="249"/>
      <c r="K1140" s="250"/>
      <c r="L1140" s="250"/>
      <c r="M1140" s="251">
        <v>2.85</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52"/>
      <c r="H1141" s="247"/>
      <c r="I1141" s="248" t="s">
        <v>501</v>
      </c>
      <c r="J1141" s="249"/>
      <c r="K1141" s="250"/>
      <c r="L1141" s="250"/>
      <c r="M1141" s="251">
        <v>18</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52"/>
      <c r="H1142" s="247"/>
      <c r="I1142" s="248" t="s">
        <v>502</v>
      </c>
      <c r="J1142" s="249"/>
      <c r="K1142" s="250"/>
      <c r="L1142" s="250"/>
      <c r="M1142" s="251">
        <v>21.78</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52"/>
      <c r="H1143" s="247"/>
      <c r="I1143" s="248" t="s">
        <v>503</v>
      </c>
      <c r="J1143" s="249"/>
      <c r="K1143" s="250"/>
      <c r="L1143" s="250"/>
      <c r="M1143" s="251">
        <v>22.56</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52"/>
      <c r="H1144" s="247"/>
      <c r="I1144" s="248" t="s">
        <v>504</v>
      </c>
      <c r="J1144" s="249"/>
      <c r="K1144" s="250"/>
      <c r="L1144" s="250"/>
      <c r="M1144" s="251">
        <v>21.57</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52"/>
      <c r="H1145" s="247"/>
      <c r="I1145" s="248" t="s">
        <v>505</v>
      </c>
      <c r="J1145" s="249"/>
      <c r="K1145" s="250"/>
      <c r="L1145" s="250"/>
      <c r="M1145" s="251">
        <v>3.88</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52"/>
      <c r="H1146" s="247"/>
      <c r="I1146" s="248" t="s">
        <v>506</v>
      </c>
      <c r="J1146" s="249"/>
      <c r="K1146" s="250"/>
      <c r="L1146" s="250"/>
      <c r="M1146" s="251">
        <v>2</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52"/>
      <c r="H1147" s="247"/>
      <c r="I1147" s="248" t="s">
        <v>507</v>
      </c>
      <c r="J1147" s="249"/>
      <c r="K1147" s="250"/>
      <c r="L1147" s="250"/>
      <c r="M1147" s="251">
        <v>2.48</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52"/>
      <c r="H1148" s="247"/>
      <c r="I1148" s="248" t="s">
        <v>508</v>
      </c>
      <c r="J1148" s="249"/>
      <c r="K1148" s="250"/>
      <c r="L1148" s="250"/>
      <c r="M1148" s="251">
        <v>2.71</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52"/>
      <c r="H1149" s="247"/>
      <c r="I1149" s="248" t="s">
        <v>509</v>
      </c>
      <c r="J1149" s="249"/>
      <c r="K1149" s="250"/>
      <c r="L1149" s="250"/>
      <c r="M1149" s="251">
        <v>11.43</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52"/>
      <c r="H1150" s="247"/>
      <c r="I1150" s="248" t="s">
        <v>510</v>
      </c>
      <c r="J1150" s="249"/>
      <c r="K1150" s="250"/>
      <c r="L1150" s="250"/>
      <c r="M1150" s="251">
        <v>14.79</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52"/>
      <c r="H1151" s="247"/>
      <c r="I1151" s="248" t="s">
        <v>511</v>
      </c>
      <c r="J1151" s="249"/>
      <c r="K1151" s="250"/>
      <c r="L1151" s="250"/>
      <c r="M1151" s="251">
        <v>10.97</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52"/>
      <c r="H1152" s="247"/>
      <c r="I1152" s="248" t="s">
        <v>512</v>
      </c>
      <c r="J1152" s="249"/>
      <c r="K1152" s="250"/>
      <c r="L1152" s="250"/>
      <c r="M1152" s="251">
        <v>6</v>
      </c>
      <c r="N1152" s="252"/>
      <c r="O1152" s="253"/>
      <c r="P1152" s="249"/>
      <c r="Q1152" s="249"/>
      <c r="R1152" s="251"/>
      <c r="S1152" s="251"/>
      <c r="T1152" s="251"/>
      <c r="U1152" s="251"/>
      <c r="V1152" s="253"/>
      <c r="W1152" s="253"/>
      <c r="X1152" s="253"/>
      <c r="Y1152" s="252"/>
      <c r="Z1152" s="6"/>
      <c r="AA1152" s="9"/>
    </row>
    <row r="1153" spans="1:27" ht="13.5" outlineLevel="7" x14ac:dyDescent="0.3">
      <c r="A1153" s="245"/>
      <c r="B1153" s="246"/>
      <c r="C1153" s="246"/>
      <c r="D1153" s="246"/>
      <c r="E1153" s="246"/>
      <c r="F1153" s="247"/>
      <c r="G1153" s="252"/>
      <c r="H1153" s="247"/>
      <c r="I1153" s="248" t="s">
        <v>513</v>
      </c>
      <c r="J1153" s="249"/>
      <c r="K1153" s="250"/>
      <c r="L1153" s="250"/>
      <c r="M1153" s="251">
        <v>15.37</v>
      </c>
      <c r="N1153" s="252"/>
      <c r="O1153" s="253"/>
      <c r="P1153" s="249"/>
      <c r="Q1153" s="249"/>
      <c r="R1153" s="251"/>
      <c r="S1153" s="251"/>
      <c r="T1153" s="251"/>
      <c r="U1153" s="251"/>
      <c r="V1153" s="253"/>
      <c r="W1153" s="253"/>
      <c r="X1153" s="253"/>
      <c r="Y1153" s="252"/>
      <c r="Z1153" s="6"/>
      <c r="AA1153" s="9"/>
    </row>
    <row r="1154" spans="1:27" ht="13.5" outlineLevel="7" x14ac:dyDescent="0.3">
      <c r="A1154" s="245"/>
      <c r="B1154" s="246"/>
      <c r="C1154" s="246"/>
      <c r="D1154" s="246"/>
      <c r="E1154" s="246"/>
      <c r="F1154" s="247"/>
      <c r="G1154" s="252"/>
      <c r="H1154" s="247"/>
      <c r="I1154" s="248" t="s">
        <v>514</v>
      </c>
      <c r="J1154" s="249"/>
      <c r="K1154" s="250"/>
      <c r="L1154" s="250"/>
      <c r="M1154" s="251">
        <v>4.88</v>
      </c>
      <c r="N1154" s="252"/>
      <c r="O1154" s="253"/>
      <c r="P1154" s="249"/>
      <c r="Q1154" s="249"/>
      <c r="R1154" s="251"/>
      <c r="S1154" s="251"/>
      <c r="T1154" s="251"/>
      <c r="U1154" s="251"/>
      <c r="V1154" s="253"/>
      <c r="W1154" s="253"/>
      <c r="X1154" s="253"/>
      <c r="Y1154" s="252"/>
      <c r="Z1154" s="6"/>
      <c r="AA1154" s="9"/>
    </row>
    <row r="1155" spans="1:27" ht="13.5" outlineLevel="7" x14ac:dyDescent="0.3">
      <c r="A1155" s="245"/>
      <c r="B1155" s="246"/>
      <c r="C1155" s="246"/>
      <c r="D1155" s="246"/>
      <c r="E1155" s="246"/>
      <c r="F1155" s="247"/>
      <c r="G1155" s="252"/>
      <c r="H1155" s="247"/>
      <c r="I1155" s="248" t="s">
        <v>515</v>
      </c>
      <c r="J1155" s="249"/>
      <c r="K1155" s="250"/>
      <c r="L1155" s="250"/>
      <c r="M1155" s="251">
        <v>5.96</v>
      </c>
      <c r="N1155" s="252"/>
      <c r="O1155" s="253"/>
      <c r="P1155" s="249"/>
      <c r="Q1155" s="249"/>
      <c r="R1155" s="251"/>
      <c r="S1155" s="251"/>
      <c r="T1155" s="251"/>
      <c r="U1155" s="251"/>
      <c r="V1155" s="253"/>
      <c r="W1155" s="253"/>
      <c r="X1155" s="253"/>
      <c r="Y1155" s="252"/>
      <c r="Z1155" s="6"/>
      <c r="AA1155" s="9"/>
    </row>
    <row r="1156" spans="1:27" ht="13.5" outlineLevel="7" x14ac:dyDescent="0.3">
      <c r="A1156" s="245"/>
      <c r="B1156" s="246"/>
      <c r="C1156" s="246"/>
      <c r="D1156" s="246"/>
      <c r="E1156" s="246"/>
      <c r="F1156" s="247"/>
      <c r="G1156" s="252"/>
      <c r="H1156" s="247"/>
      <c r="I1156" s="248" t="s">
        <v>516</v>
      </c>
      <c r="J1156" s="249"/>
      <c r="K1156" s="250"/>
      <c r="L1156" s="250"/>
      <c r="M1156" s="251">
        <v>25.12</v>
      </c>
      <c r="N1156" s="252"/>
      <c r="O1156" s="253"/>
      <c r="P1156" s="249"/>
      <c r="Q1156" s="249"/>
      <c r="R1156" s="251"/>
      <c r="S1156" s="251"/>
      <c r="T1156" s="251"/>
      <c r="U1156" s="251"/>
      <c r="V1156" s="253"/>
      <c r="W1156" s="253"/>
      <c r="X1156" s="253"/>
      <c r="Y1156" s="252"/>
      <c r="Z1156" s="6"/>
      <c r="AA1156" s="9"/>
    </row>
    <row r="1157" spans="1:27" ht="13.5" outlineLevel="7" x14ac:dyDescent="0.3">
      <c r="A1157" s="245"/>
      <c r="B1157" s="246"/>
      <c r="C1157" s="246"/>
      <c r="D1157" s="246"/>
      <c r="E1157" s="246"/>
      <c r="F1157" s="247"/>
      <c r="G1157" s="252"/>
      <c r="H1157" s="247"/>
      <c r="I1157" s="248" t="s">
        <v>517</v>
      </c>
      <c r="J1157" s="249"/>
      <c r="K1157" s="250"/>
      <c r="L1157" s="250"/>
      <c r="M1157" s="251">
        <v>41.82</v>
      </c>
      <c r="N1157" s="252"/>
      <c r="O1157" s="253"/>
      <c r="P1157" s="249"/>
      <c r="Q1157" s="249"/>
      <c r="R1157" s="251"/>
      <c r="S1157" s="251"/>
      <c r="T1157" s="251"/>
      <c r="U1157" s="251"/>
      <c r="V1157" s="253"/>
      <c r="W1157" s="253"/>
      <c r="X1157" s="253"/>
      <c r="Y1157" s="252"/>
      <c r="Z1157" s="6"/>
      <c r="AA1157" s="9"/>
    </row>
    <row r="1158" spans="1:27" ht="13.5" outlineLevel="7" x14ac:dyDescent="0.3">
      <c r="A1158" s="245"/>
      <c r="B1158" s="246"/>
      <c r="C1158" s="246"/>
      <c r="D1158" s="246"/>
      <c r="E1158" s="246"/>
      <c r="F1158" s="247"/>
      <c r="G1158" s="252"/>
      <c r="H1158" s="247"/>
      <c r="I1158" s="248" t="s">
        <v>518</v>
      </c>
      <c r="J1158" s="249"/>
      <c r="K1158" s="250"/>
      <c r="L1158" s="250"/>
      <c r="M1158" s="251">
        <v>1.88</v>
      </c>
      <c r="N1158" s="252"/>
      <c r="O1158" s="253"/>
      <c r="P1158" s="249"/>
      <c r="Q1158" s="249"/>
      <c r="R1158" s="251"/>
      <c r="S1158" s="251"/>
      <c r="T1158" s="251"/>
      <c r="U1158" s="251"/>
      <c r="V1158" s="253"/>
      <c r="W1158" s="253"/>
      <c r="X1158" s="253"/>
      <c r="Y1158" s="252"/>
      <c r="Z1158" s="6"/>
      <c r="AA1158" s="9"/>
    </row>
    <row r="1159" spans="1:27" ht="13.5" outlineLevel="7" x14ac:dyDescent="0.3">
      <c r="A1159" s="245"/>
      <c r="B1159" s="246"/>
      <c r="C1159" s="246"/>
      <c r="D1159" s="246"/>
      <c r="E1159" s="246"/>
      <c r="F1159" s="247"/>
      <c r="G1159" s="252"/>
      <c r="H1159" s="247"/>
      <c r="I1159" s="248" t="s">
        <v>519</v>
      </c>
      <c r="J1159" s="249"/>
      <c r="K1159" s="250"/>
      <c r="L1159" s="250"/>
      <c r="M1159" s="251">
        <v>3.12</v>
      </c>
      <c r="N1159" s="252"/>
      <c r="O1159" s="253"/>
      <c r="P1159" s="249"/>
      <c r="Q1159" s="249"/>
      <c r="R1159" s="251"/>
      <c r="S1159" s="251"/>
      <c r="T1159" s="251"/>
      <c r="U1159" s="251"/>
      <c r="V1159" s="253"/>
      <c r="W1159" s="253"/>
      <c r="X1159" s="253"/>
      <c r="Y1159" s="252"/>
      <c r="Z1159" s="6"/>
      <c r="AA1159" s="9"/>
    </row>
    <row r="1160" spans="1:27" ht="13.5" outlineLevel="7" x14ac:dyDescent="0.3">
      <c r="A1160" s="245"/>
      <c r="B1160" s="246"/>
      <c r="C1160" s="246"/>
      <c r="D1160" s="246"/>
      <c r="E1160" s="246"/>
      <c r="F1160" s="247"/>
      <c r="G1160" s="252"/>
      <c r="H1160" s="247"/>
      <c r="I1160" s="248" t="s">
        <v>520</v>
      </c>
      <c r="J1160" s="249"/>
      <c r="K1160" s="250"/>
      <c r="L1160" s="250"/>
      <c r="M1160" s="251">
        <v>4.49</v>
      </c>
      <c r="N1160" s="252"/>
      <c r="O1160" s="253"/>
      <c r="P1160" s="249"/>
      <c r="Q1160" s="249"/>
      <c r="R1160" s="251"/>
      <c r="S1160" s="251"/>
      <c r="T1160" s="251"/>
      <c r="U1160" s="251"/>
      <c r="V1160" s="253"/>
      <c r="W1160" s="253"/>
      <c r="X1160" s="253"/>
      <c r="Y1160" s="252"/>
      <c r="Z1160" s="6"/>
      <c r="AA1160" s="9"/>
    </row>
    <row r="1161" spans="1:27" ht="13.5" outlineLevel="7" x14ac:dyDescent="0.3">
      <c r="A1161" s="245"/>
      <c r="B1161" s="246"/>
      <c r="C1161" s="246"/>
      <c r="D1161" s="246"/>
      <c r="E1161" s="246"/>
      <c r="F1161" s="247"/>
      <c r="G1161" s="252"/>
      <c r="H1161" s="247"/>
      <c r="I1161" s="248" t="s">
        <v>521</v>
      </c>
      <c r="J1161" s="249"/>
      <c r="K1161" s="250"/>
      <c r="L1161" s="250"/>
      <c r="M1161" s="251">
        <v>5.26</v>
      </c>
      <c r="N1161" s="252"/>
      <c r="O1161" s="253"/>
      <c r="P1161" s="249"/>
      <c r="Q1161" s="249"/>
      <c r="R1161" s="251"/>
      <c r="S1161" s="251"/>
      <c r="T1161" s="251"/>
      <c r="U1161" s="251"/>
      <c r="V1161" s="253"/>
      <c r="W1161" s="253"/>
      <c r="X1161" s="253"/>
      <c r="Y1161" s="252"/>
      <c r="Z1161" s="6"/>
      <c r="AA1161" s="9"/>
    </row>
    <row r="1162" spans="1:27" ht="13.5" outlineLevel="7" x14ac:dyDescent="0.3">
      <c r="A1162" s="245"/>
      <c r="B1162" s="246"/>
      <c r="C1162" s="246"/>
      <c r="D1162" s="246"/>
      <c r="E1162" s="246"/>
      <c r="F1162" s="247"/>
      <c r="G1162" s="252"/>
      <c r="H1162" s="247"/>
      <c r="I1162" s="248" t="s">
        <v>522</v>
      </c>
      <c r="J1162" s="249"/>
      <c r="K1162" s="250"/>
      <c r="L1162" s="250"/>
      <c r="M1162" s="251">
        <v>41.26</v>
      </c>
      <c r="N1162" s="252"/>
      <c r="O1162" s="253"/>
      <c r="P1162" s="249"/>
      <c r="Q1162" s="249"/>
      <c r="R1162" s="251"/>
      <c r="S1162" s="251"/>
      <c r="T1162" s="251"/>
      <c r="U1162" s="251"/>
      <c r="V1162" s="253"/>
      <c r="W1162" s="253"/>
      <c r="X1162" s="253"/>
      <c r="Y1162" s="252"/>
      <c r="Z1162" s="6"/>
      <c r="AA1162" s="9"/>
    </row>
    <row r="1163" spans="1:27" ht="13.5" outlineLevel="7" x14ac:dyDescent="0.3">
      <c r="A1163" s="245"/>
      <c r="B1163" s="246"/>
      <c r="C1163" s="246"/>
      <c r="D1163" s="246"/>
      <c r="E1163" s="246"/>
      <c r="F1163" s="247"/>
      <c r="G1163" s="252"/>
      <c r="H1163" s="247"/>
      <c r="I1163" s="248" t="s">
        <v>523</v>
      </c>
      <c r="J1163" s="249"/>
      <c r="K1163" s="250"/>
      <c r="L1163" s="250"/>
      <c r="M1163" s="251">
        <v>4.32</v>
      </c>
      <c r="N1163" s="252"/>
      <c r="O1163" s="253"/>
      <c r="P1163" s="249"/>
      <c r="Q1163" s="249"/>
      <c r="R1163" s="251"/>
      <c r="S1163" s="251"/>
      <c r="T1163" s="251"/>
      <c r="U1163" s="251"/>
      <c r="V1163" s="253"/>
      <c r="W1163" s="253"/>
      <c r="X1163" s="253"/>
      <c r="Y1163" s="252"/>
      <c r="Z1163" s="6"/>
      <c r="AA1163" s="9"/>
    </row>
    <row r="1164" spans="1:27" ht="13.5" outlineLevel="7" x14ac:dyDescent="0.3">
      <c r="A1164" s="245"/>
      <c r="B1164" s="246"/>
      <c r="C1164" s="246"/>
      <c r="D1164" s="246"/>
      <c r="E1164" s="246"/>
      <c r="F1164" s="247"/>
      <c r="G1164" s="252"/>
      <c r="H1164" s="247"/>
      <c r="I1164" s="248" t="s">
        <v>524</v>
      </c>
      <c r="J1164" s="249"/>
      <c r="K1164" s="250"/>
      <c r="L1164" s="250"/>
      <c r="M1164" s="251">
        <v>4.9000000000000004</v>
      </c>
      <c r="N1164" s="252"/>
      <c r="O1164" s="253"/>
      <c r="P1164" s="249"/>
      <c r="Q1164" s="249"/>
      <c r="R1164" s="251"/>
      <c r="S1164" s="251"/>
      <c r="T1164" s="251"/>
      <c r="U1164" s="251"/>
      <c r="V1164" s="253"/>
      <c r="W1164" s="253"/>
      <c r="X1164" s="253"/>
      <c r="Y1164" s="252"/>
      <c r="Z1164" s="6"/>
      <c r="AA1164" s="9"/>
    </row>
    <row r="1165" spans="1:27" ht="13.5" outlineLevel="7" x14ac:dyDescent="0.3">
      <c r="A1165" s="245"/>
      <c r="B1165" s="246"/>
      <c r="C1165" s="246"/>
      <c r="D1165" s="246"/>
      <c r="E1165" s="246"/>
      <c r="F1165" s="247"/>
      <c r="G1165" s="252"/>
      <c r="H1165" s="247"/>
      <c r="I1165" s="248" t="s">
        <v>525</v>
      </c>
      <c r="J1165" s="249"/>
      <c r="K1165" s="250"/>
      <c r="L1165" s="250"/>
      <c r="M1165" s="251">
        <v>40.06</v>
      </c>
      <c r="N1165" s="252"/>
      <c r="O1165" s="253"/>
      <c r="P1165" s="249"/>
      <c r="Q1165" s="249"/>
      <c r="R1165" s="251"/>
      <c r="S1165" s="251"/>
      <c r="T1165" s="251"/>
      <c r="U1165" s="251"/>
      <c r="V1165" s="253"/>
      <c r="W1165" s="253"/>
      <c r="X1165" s="253"/>
      <c r="Y1165" s="252"/>
      <c r="Z1165" s="6"/>
      <c r="AA1165" s="9"/>
    </row>
    <row r="1166" spans="1:27" ht="13.5" outlineLevel="7" x14ac:dyDescent="0.3">
      <c r="A1166" s="245"/>
      <c r="B1166" s="246"/>
      <c r="C1166" s="246"/>
      <c r="D1166" s="246"/>
      <c r="E1166" s="246"/>
      <c r="F1166" s="247"/>
      <c r="G1166" s="252"/>
      <c r="H1166" s="247"/>
      <c r="I1166" s="248" t="s">
        <v>526</v>
      </c>
      <c r="J1166" s="249"/>
      <c r="K1166" s="250"/>
      <c r="L1166" s="250"/>
      <c r="M1166" s="251">
        <v>6.53</v>
      </c>
      <c r="N1166" s="252"/>
      <c r="O1166" s="253"/>
      <c r="P1166" s="249"/>
      <c r="Q1166" s="249"/>
      <c r="R1166" s="251"/>
      <c r="S1166" s="251"/>
      <c r="T1166" s="251"/>
      <c r="U1166" s="251"/>
      <c r="V1166" s="253"/>
      <c r="W1166" s="253"/>
      <c r="X1166" s="253"/>
      <c r="Y1166" s="252"/>
      <c r="Z1166" s="6"/>
      <c r="AA1166" s="9"/>
    </row>
    <row r="1167" spans="1:27" ht="13.5" outlineLevel="7" x14ac:dyDescent="0.3">
      <c r="A1167" s="245"/>
      <c r="B1167" s="246"/>
      <c r="C1167" s="246"/>
      <c r="D1167" s="246"/>
      <c r="E1167" s="246"/>
      <c r="F1167" s="247"/>
      <c r="G1167" s="252"/>
      <c r="H1167" s="247"/>
      <c r="I1167" s="248" t="s">
        <v>527</v>
      </c>
      <c r="J1167" s="249"/>
      <c r="K1167" s="250"/>
      <c r="L1167" s="250"/>
      <c r="M1167" s="251">
        <v>2.2200000000000002</v>
      </c>
      <c r="N1167" s="252"/>
      <c r="O1167" s="253"/>
      <c r="P1167" s="249"/>
      <c r="Q1167" s="249"/>
      <c r="R1167" s="251"/>
      <c r="S1167" s="251"/>
      <c r="T1167" s="251"/>
      <c r="U1167" s="251"/>
      <c r="V1167" s="253"/>
      <c r="W1167" s="253"/>
      <c r="X1167" s="253"/>
      <c r="Y1167" s="252"/>
      <c r="Z1167" s="6"/>
      <c r="AA1167" s="9"/>
    </row>
    <row r="1168" spans="1:27" ht="13.5" outlineLevel="7" x14ac:dyDescent="0.3">
      <c r="A1168" s="245"/>
      <c r="B1168" s="246"/>
      <c r="C1168" s="246"/>
      <c r="D1168" s="246"/>
      <c r="E1168" s="246"/>
      <c r="F1168" s="247"/>
      <c r="G1168" s="252"/>
      <c r="H1168" s="247"/>
      <c r="I1168" s="248" t="s">
        <v>528</v>
      </c>
      <c r="J1168" s="249"/>
      <c r="K1168" s="250"/>
      <c r="L1168" s="250"/>
      <c r="M1168" s="251">
        <v>5.5</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52"/>
      <c r="H1169" s="247"/>
      <c r="I1169" s="248" t="s">
        <v>529</v>
      </c>
      <c r="J1169" s="249"/>
      <c r="K1169" s="250"/>
      <c r="L1169" s="250"/>
      <c r="M1169" s="251">
        <v>19.7</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52"/>
      <c r="H1170" s="247"/>
      <c r="I1170" s="248" t="s">
        <v>530</v>
      </c>
      <c r="J1170" s="249"/>
      <c r="K1170" s="250"/>
      <c r="L1170" s="250"/>
      <c r="M1170" s="251">
        <v>4.62</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52"/>
      <c r="H1171" s="247"/>
      <c r="I1171" s="248" t="s">
        <v>531</v>
      </c>
      <c r="J1171" s="249"/>
      <c r="K1171" s="250"/>
      <c r="L1171" s="250"/>
      <c r="M1171" s="251">
        <v>2.5</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52"/>
      <c r="H1172" s="247"/>
      <c r="I1172" s="248" t="s">
        <v>532</v>
      </c>
      <c r="J1172" s="249"/>
      <c r="K1172" s="250"/>
      <c r="L1172" s="250"/>
      <c r="M1172" s="251">
        <v>7.45</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52"/>
      <c r="H1173" s="247"/>
      <c r="I1173" s="248" t="s">
        <v>533</v>
      </c>
      <c r="J1173" s="249"/>
      <c r="K1173" s="250"/>
      <c r="L1173" s="250"/>
      <c r="M1173" s="251">
        <v>6.88</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52"/>
      <c r="H1174" s="247"/>
      <c r="I1174" s="248" t="s">
        <v>534</v>
      </c>
      <c r="J1174" s="249"/>
      <c r="K1174" s="250"/>
      <c r="L1174" s="250"/>
      <c r="M1174" s="251">
        <v>22.39</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52"/>
      <c r="H1175" s="247"/>
      <c r="I1175" s="248" t="s">
        <v>535</v>
      </c>
      <c r="J1175" s="249"/>
      <c r="K1175" s="250"/>
      <c r="L1175" s="250"/>
      <c r="M1175" s="251">
        <v>2.4</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52"/>
      <c r="H1176" s="247"/>
      <c r="I1176" s="248" t="s">
        <v>536</v>
      </c>
      <c r="J1176" s="249"/>
      <c r="K1176" s="250"/>
      <c r="L1176" s="250"/>
      <c r="M1176" s="251">
        <v>4.43</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52"/>
      <c r="H1177" s="247"/>
      <c r="I1177" s="248" t="s">
        <v>537</v>
      </c>
      <c r="J1177" s="249"/>
      <c r="K1177" s="250"/>
      <c r="L1177" s="250"/>
      <c r="M1177" s="251">
        <v>20.55</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52"/>
      <c r="H1178" s="247"/>
      <c r="I1178" s="248" t="s">
        <v>538</v>
      </c>
      <c r="J1178" s="249"/>
      <c r="K1178" s="250"/>
      <c r="L1178" s="250"/>
      <c r="M1178" s="251">
        <v>14.91</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52"/>
      <c r="H1179" s="247"/>
      <c r="I1179" s="248" t="s">
        <v>539</v>
      </c>
      <c r="J1179" s="249"/>
      <c r="K1179" s="250"/>
      <c r="L1179" s="250"/>
      <c r="M1179" s="251">
        <v>2.83</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52"/>
      <c r="H1180" s="247"/>
      <c r="I1180" s="248" t="s">
        <v>540</v>
      </c>
      <c r="J1180" s="249"/>
      <c r="K1180" s="250"/>
      <c r="L1180" s="250"/>
      <c r="M1180" s="251">
        <v>7.75</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52"/>
      <c r="H1181" s="247"/>
      <c r="I1181" s="248" t="s">
        <v>541</v>
      </c>
      <c r="J1181" s="249"/>
      <c r="K1181" s="250"/>
      <c r="L1181" s="250"/>
      <c r="M1181" s="251">
        <v>4.3499999999999996</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52"/>
      <c r="H1182" s="247"/>
      <c r="I1182" s="248" t="s">
        <v>542</v>
      </c>
      <c r="J1182" s="249"/>
      <c r="K1182" s="250"/>
      <c r="L1182" s="250"/>
      <c r="M1182" s="251">
        <v>17.05</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52"/>
      <c r="H1183" s="247"/>
      <c r="I1183" s="248" t="s">
        <v>543</v>
      </c>
      <c r="J1183" s="249"/>
      <c r="K1183" s="250"/>
      <c r="L1183" s="250"/>
      <c r="M1183" s="251">
        <v>120.78</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52"/>
      <c r="H1184" s="247"/>
      <c r="I1184" s="248" t="s">
        <v>544</v>
      </c>
      <c r="J1184" s="249"/>
      <c r="K1184" s="250"/>
      <c r="L1184" s="250"/>
      <c r="M1184" s="251">
        <v>12.89</v>
      </c>
      <c r="N1184" s="252"/>
      <c r="O1184" s="253"/>
      <c r="P1184" s="249"/>
      <c r="Q1184" s="249"/>
      <c r="R1184" s="251"/>
      <c r="S1184" s="251"/>
      <c r="T1184" s="251"/>
      <c r="U1184" s="251"/>
      <c r="V1184" s="253"/>
      <c r="W1184" s="253"/>
      <c r="X1184" s="253"/>
      <c r="Y1184" s="252"/>
      <c r="Z1184" s="6"/>
      <c r="AA1184" s="9"/>
    </row>
    <row r="1185" spans="1:28" ht="13.5" outlineLevel="7" x14ac:dyDescent="0.3">
      <c r="A1185" s="245"/>
      <c r="B1185" s="246"/>
      <c r="C1185" s="246"/>
      <c r="D1185" s="246"/>
      <c r="E1185" s="246"/>
      <c r="F1185" s="247"/>
      <c r="G1185" s="252"/>
      <c r="H1185" s="247"/>
      <c r="I1185" s="248" t="s">
        <v>545</v>
      </c>
      <c r="J1185" s="249"/>
      <c r="K1185" s="250"/>
      <c r="L1185" s="250"/>
      <c r="M1185" s="251">
        <v>18.510000000000002</v>
      </c>
      <c r="N1185" s="252"/>
      <c r="O1185" s="253"/>
      <c r="P1185" s="249"/>
      <c r="Q1185" s="249"/>
      <c r="R1185" s="251"/>
      <c r="S1185" s="251"/>
      <c r="T1185" s="251"/>
      <c r="U1185" s="251"/>
      <c r="V1185" s="253"/>
      <c r="W1185" s="253"/>
      <c r="X1185" s="253"/>
      <c r="Y1185" s="252"/>
      <c r="Z1185" s="6"/>
      <c r="AA1185" s="9"/>
    </row>
    <row r="1186" spans="1:28" ht="7.5" customHeight="1" outlineLevel="7" x14ac:dyDescent="0.15">
      <c r="A1186" s="9"/>
      <c r="B1186" s="197"/>
      <c r="C1186" s="196"/>
      <c r="D1186" s="196"/>
      <c r="E1186" s="196"/>
      <c r="F1186" s="12"/>
      <c r="G1186" s="12"/>
      <c r="H1186" s="12"/>
      <c r="I1186" s="204"/>
      <c r="J1186" s="205"/>
      <c r="K1186" s="206"/>
      <c r="L1186" s="206"/>
      <c r="M1186" s="207"/>
      <c r="N1186" s="10"/>
      <c r="O1186" s="153"/>
      <c r="P1186" s="205"/>
      <c r="Q1186" s="205"/>
      <c r="R1186" s="159"/>
      <c r="S1186" s="159"/>
      <c r="T1186" s="159"/>
      <c r="U1186" s="159"/>
      <c r="V1186" s="153"/>
      <c r="W1186" s="153"/>
      <c r="X1186" s="153"/>
      <c r="Y1186" s="10"/>
      <c r="Z1186" s="6"/>
      <c r="AA1186" s="9"/>
    </row>
    <row r="1187" spans="1:28" ht="28.5" outlineLevel="6" x14ac:dyDescent="0.15">
      <c r="B1187" s="197"/>
      <c r="C1187" s="198"/>
      <c r="D1187" s="114" t="s">
        <v>1267</v>
      </c>
      <c r="E1187" s="114"/>
      <c r="F1187" s="115"/>
      <c r="G1187" s="115" t="s">
        <v>1268</v>
      </c>
      <c r="H1187" s="115"/>
      <c r="I1187" s="116" t="s">
        <v>1269</v>
      </c>
      <c r="J1187" s="117" t="s">
        <v>479</v>
      </c>
      <c r="K1187" s="118">
        <v>8.3418749999997726</v>
      </c>
      <c r="L1187" s="118">
        <v>0</v>
      </c>
      <c r="M1187" s="118">
        <v>8.3418749999997726</v>
      </c>
      <c r="N1187" s="295"/>
      <c r="O1187" s="119">
        <f>M1187*N1187</f>
        <v>0</v>
      </c>
      <c r="P1187" s="117" t="s">
        <v>454</v>
      </c>
      <c r="Q1187" s="117" t="s">
        <v>1811</v>
      </c>
      <c r="R1187" s="118">
        <v>2.3010199999999998</v>
      </c>
      <c r="S1187" s="118">
        <f>M1187*R1187</f>
        <v>19.194821212499477</v>
      </c>
      <c r="T1187" s="118"/>
      <c r="U1187" s="118">
        <f>M1187*T1187</f>
        <v>0</v>
      </c>
      <c r="V1187" s="119">
        <v>21</v>
      </c>
      <c r="W1187" s="119">
        <f>O1187*(V1187/100)</f>
        <v>0</v>
      </c>
      <c r="X1187" s="119">
        <f>O1187+W1187</f>
        <v>0</v>
      </c>
      <c r="Y1187" s="120">
        <v>6</v>
      </c>
      <c r="Z1187" s="9"/>
      <c r="AA1187" s="9"/>
      <c r="AB1187" s="9"/>
    </row>
    <row r="1188" spans="1:28" ht="4.5" customHeight="1" outlineLevel="6" x14ac:dyDescent="0.15">
      <c r="B1188" s="197"/>
      <c r="C1188" s="199"/>
      <c r="D1188" s="199"/>
      <c r="E1188" s="199"/>
      <c r="F1188" s="10"/>
      <c r="G1188" s="10"/>
      <c r="H1188" s="10"/>
      <c r="I1188" s="203"/>
      <c r="J1188" s="205"/>
      <c r="K1188" s="159"/>
      <c r="L1188" s="159"/>
      <c r="M1188" s="159"/>
      <c r="N1188" s="113"/>
      <c r="O1188" s="153"/>
      <c r="P1188" s="205"/>
      <c r="Q1188" s="205"/>
      <c r="R1188" s="159"/>
      <c r="S1188" s="159"/>
      <c r="T1188" s="159"/>
      <c r="U1188" s="159"/>
      <c r="V1188" s="153"/>
      <c r="W1188" s="153"/>
      <c r="X1188" s="153"/>
      <c r="Y1188" s="10"/>
      <c r="Z1188" s="9"/>
      <c r="AA1188" s="9"/>
      <c r="AB1188" s="9"/>
    </row>
    <row r="1189" spans="1:28" ht="13.5" outlineLevel="7" x14ac:dyDescent="0.3">
      <c r="A1189" s="245"/>
      <c r="B1189" s="246"/>
      <c r="C1189" s="246"/>
      <c r="D1189" s="246"/>
      <c r="E1189" s="246"/>
      <c r="F1189" s="247"/>
      <c r="G1189" s="252" t="s">
        <v>18</v>
      </c>
      <c r="H1189" s="247"/>
      <c r="I1189" s="248" t="s">
        <v>455</v>
      </c>
      <c r="J1189" s="249"/>
      <c r="K1189" s="250"/>
      <c r="L1189" s="250"/>
      <c r="M1189" s="251">
        <v>0</v>
      </c>
      <c r="N1189" s="252"/>
      <c r="O1189" s="253"/>
      <c r="P1189" s="249"/>
      <c r="Q1189" s="249"/>
      <c r="R1189" s="251"/>
      <c r="S1189" s="251"/>
      <c r="T1189" s="251"/>
      <c r="U1189" s="251"/>
      <c r="V1189" s="253"/>
      <c r="W1189" s="253"/>
      <c r="X1189" s="253"/>
      <c r="Y1189" s="252"/>
      <c r="Z1189" s="6"/>
      <c r="AA1189" s="9"/>
    </row>
    <row r="1190" spans="1:28" ht="27" outlineLevel="7" x14ac:dyDescent="0.3">
      <c r="A1190" s="245"/>
      <c r="B1190" s="246"/>
      <c r="C1190" s="246"/>
      <c r="D1190" s="246"/>
      <c r="E1190" s="246"/>
      <c r="F1190" s="247"/>
      <c r="G1190" s="252"/>
      <c r="H1190" s="247"/>
      <c r="I1190" s="248" t="s">
        <v>1270</v>
      </c>
      <c r="J1190" s="249"/>
      <c r="K1190" s="250"/>
      <c r="L1190" s="250"/>
      <c r="M1190" s="251">
        <v>0</v>
      </c>
      <c r="N1190" s="252"/>
      <c r="O1190" s="253"/>
      <c r="P1190" s="249"/>
      <c r="Q1190" s="249"/>
      <c r="R1190" s="251"/>
      <c r="S1190" s="251"/>
      <c r="T1190" s="251"/>
      <c r="U1190" s="251"/>
      <c r="V1190" s="253"/>
      <c r="W1190" s="253"/>
      <c r="X1190" s="253"/>
      <c r="Y1190" s="252"/>
      <c r="Z1190" s="6"/>
      <c r="AA1190" s="9"/>
    </row>
    <row r="1191" spans="1:28" ht="13.5" outlineLevel="7" x14ac:dyDescent="0.3">
      <c r="A1191" s="245"/>
      <c r="B1191" s="246"/>
      <c r="C1191" s="246"/>
      <c r="D1191" s="246"/>
      <c r="E1191" s="246"/>
      <c r="F1191" s="247"/>
      <c r="G1191" s="252"/>
      <c r="H1191" s="247"/>
      <c r="I1191" s="248" t="s">
        <v>496</v>
      </c>
      <c r="J1191" s="249"/>
      <c r="K1191" s="250"/>
      <c r="L1191" s="250"/>
      <c r="M1191" s="251">
        <v>5.64</v>
      </c>
      <c r="N1191" s="252"/>
      <c r="O1191" s="253"/>
      <c r="P1191" s="249"/>
      <c r="Q1191" s="249"/>
      <c r="R1191" s="251"/>
      <c r="S1191" s="251"/>
      <c r="T1191" s="251"/>
      <c r="U1191" s="251"/>
      <c r="V1191" s="253"/>
      <c r="W1191" s="253"/>
      <c r="X1191" s="253"/>
      <c r="Y1191" s="252"/>
      <c r="Z1191" s="6"/>
      <c r="AA1191" s="9"/>
    </row>
    <row r="1192" spans="1:28" ht="13.5" outlineLevel="7" x14ac:dyDescent="0.3">
      <c r="A1192" s="245"/>
      <c r="B1192" s="246"/>
      <c r="C1192" s="246"/>
      <c r="D1192" s="246"/>
      <c r="E1192" s="246"/>
      <c r="F1192" s="247"/>
      <c r="G1192" s="252"/>
      <c r="H1192" s="247"/>
      <c r="I1192" s="248" t="s">
        <v>497</v>
      </c>
      <c r="J1192" s="249"/>
      <c r="K1192" s="250"/>
      <c r="L1192" s="250"/>
      <c r="M1192" s="251">
        <v>60.57</v>
      </c>
      <c r="N1192" s="252"/>
      <c r="O1192" s="253"/>
      <c r="P1192" s="249"/>
      <c r="Q1192" s="249"/>
      <c r="R1192" s="251"/>
      <c r="S1192" s="251"/>
      <c r="T1192" s="251"/>
      <c r="U1192" s="251"/>
      <c r="V1192" s="253"/>
      <c r="W1192" s="253"/>
      <c r="X1192" s="253"/>
      <c r="Y1192" s="252"/>
      <c r="Z1192" s="6"/>
      <c r="AA1192" s="9"/>
    </row>
    <row r="1193" spans="1:28" ht="13.5" outlineLevel="7" x14ac:dyDescent="0.3">
      <c r="A1193" s="245"/>
      <c r="B1193" s="246"/>
      <c r="C1193" s="246"/>
      <c r="D1193" s="246"/>
      <c r="E1193" s="246"/>
      <c r="F1193" s="247"/>
      <c r="G1193" s="252"/>
      <c r="H1193" s="247"/>
      <c r="I1193" s="248" t="s">
        <v>498</v>
      </c>
      <c r="J1193" s="249"/>
      <c r="K1193" s="250"/>
      <c r="L1193" s="250"/>
      <c r="M1193" s="251">
        <v>24.15</v>
      </c>
      <c r="N1193" s="252"/>
      <c r="O1193" s="253"/>
      <c r="P1193" s="249"/>
      <c r="Q1193" s="249"/>
      <c r="R1193" s="251"/>
      <c r="S1193" s="251"/>
      <c r="T1193" s="251"/>
      <c r="U1193" s="251"/>
      <c r="V1193" s="253"/>
      <c r="W1193" s="253"/>
      <c r="X1193" s="253"/>
      <c r="Y1193" s="252"/>
      <c r="Z1193" s="6"/>
      <c r="AA1193" s="9"/>
    </row>
    <row r="1194" spans="1:28" ht="13.5" outlineLevel="7" x14ac:dyDescent="0.3">
      <c r="A1194" s="245"/>
      <c r="B1194" s="246"/>
      <c r="C1194" s="246"/>
      <c r="D1194" s="246"/>
      <c r="E1194" s="246"/>
      <c r="F1194" s="247"/>
      <c r="G1194" s="252"/>
      <c r="H1194" s="247"/>
      <c r="I1194" s="248" t="s">
        <v>499</v>
      </c>
      <c r="J1194" s="249"/>
      <c r="K1194" s="250"/>
      <c r="L1194" s="250"/>
      <c r="M1194" s="251">
        <v>7.44</v>
      </c>
      <c r="N1194" s="252"/>
      <c r="O1194" s="253"/>
      <c r="P1194" s="249"/>
      <c r="Q1194" s="249"/>
      <c r="R1194" s="251"/>
      <c r="S1194" s="251"/>
      <c r="T1194" s="251"/>
      <c r="U1194" s="251"/>
      <c r="V1194" s="253"/>
      <c r="W1194" s="253"/>
      <c r="X1194" s="253"/>
      <c r="Y1194" s="252"/>
      <c r="Z1194" s="6"/>
      <c r="AA1194" s="9"/>
    </row>
    <row r="1195" spans="1:28" ht="13.5" outlineLevel="7" x14ac:dyDescent="0.3">
      <c r="A1195" s="245"/>
      <c r="B1195" s="246"/>
      <c r="C1195" s="246"/>
      <c r="D1195" s="246"/>
      <c r="E1195" s="246"/>
      <c r="F1195" s="247"/>
      <c r="G1195" s="252"/>
      <c r="H1195" s="247"/>
      <c r="I1195" s="248" t="s">
        <v>500</v>
      </c>
      <c r="J1195" s="249"/>
      <c r="K1195" s="250"/>
      <c r="L1195" s="250"/>
      <c r="M1195" s="251">
        <v>2.85</v>
      </c>
      <c r="N1195" s="252"/>
      <c r="O1195" s="253"/>
      <c r="P1195" s="249"/>
      <c r="Q1195" s="249"/>
      <c r="R1195" s="251"/>
      <c r="S1195" s="251"/>
      <c r="T1195" s="251"/>
      <c r="U1195" s="251"/>
      <c r="V1195" s="253"/>
      <c r="W1195" s="253"/>
      <c r="X1195" s="253"/>
      <c r="Y1195" s="252"/>
      <c r="Z1195" s="6"/>
      <c r="AA1195" s="9"/>
    </row>
    <row r="1196" spans="1:28" ht="13.5" outlineLevel="7" x14ac:dyDescent="0.3">
      <c r="A1196" s="245"/>
      <c r="B1196" s="246"/>
      <c r="C1196" s="246"/>
      <c r="D1196" s="246"/>
      <c r="E1196" s="246"/>
      <c r="F1196" s="247"/>
      <c r="G1196" s="252"/>
      <c r="H1196" s="247"/>
      <c r="I1196" s="248" t="s">
        <v>501</v>
      </c>
      <c r="J1196" s="249"/>
      <c r="K1196" s="250"/>
      <c r="L1196" s="250"/>
      <c r="M1196" s="251">
        <v>18</v>
      </c>
      <c r="N1196" s="252"/>
      <c r="O1196" s="253"/>
      <c r="P1196" s="249"/>
      <c r="Q1196" s="249"/>
      <c r="R1196" s="251"/>
      <c r="S1196" s="251"/>
      <c r="T1196" s="251"/>
      <c r="U1196" s="251"/>
      <c r="V1196" s="253"/>
      <c r="W1196" s="253"/>
      <c r="X1196" s="253"/>
      <c r="Y1196" s="252"/>
      <c r="Z1196" s="6"/>
      <c r="AA1196" s="9"/>
    </row>
    <row r="1197" spans="1:28" ht="13.5" outlineLevel="7" x14ac:dyDescent="0.3">
      <c r="A1197" s="245"/>
      <c r="B1197" s="246"/>
      <c r="C1197" s="246"/>
      <c r="D1197" s="246"/>
      <c r="E1197" s="246"/>
      <c r="F1197" s="247"/>
      <c r="G1197" s="252"/>
      <c r="H1197" s="247"/>
      <c r="I1197" s="248" t="s">
        <v>502</v>
      </c>
      <c r="J1197" s="249"/>
      <c r="K1197" s="250"/>
      <c r="L1197" s="250"/>
      <c r="M1197" s="251">
        <v>21.78</v>
      </c>
      <c r="N1197" s="252"/>
      <c r="O1197" s="253"/>
      <c r="P1197" s="249"/>
      <c r="Q1197" s="249"/>
      <c r="R1197" s="251"/>
      <c r="S1197" s="251"/>
      <c r="T1197" s="251"/>
      <c r="U1197" s="251"/>
      <c r="V1197" s="253"/>
      <c r="W1197" s="253"/>
      <c r="X1197" s="253"/>
      <c r="Y1197" s="252"/>
      <c r="Z1197" s="6"/>
      <c r="AA1197" s="9"/>
    </row>
    <row r="1198" spans="1:28" ht="13.5" outlineLevel="7" x14ac:dyDescent="0.3">
      <c r="A1198" s="245"/>
      <c r="B1198" s="246"/>
      <c r="C1198" s="246"/>
      <c r="D1198" s="246"/>
      <c r="E1198" s="246"/>
      <c r="F1198" s="247"/>
      <c r="G1198" s="252"/>
      <c r="H1198" s="247"/>
      <c r="I1198" s="248" t="s">
        <v>503</v>
      </c>
      <c r="J1198" s="249"/>
      <c r="K1198" s="250"/>
      <c r="L1198" s="250"/>
      <c r="M1198" s="251">
        <v>22.56</v>
      </c>
      <c r="N1198" s="252"/>
      <c r="O1198" s="253"/>
      <c r="P1198" s="249"/>
      <c r="Q1198" s="249"/>
      <c r="R1198" s="251"/>
      <c r="S1198" s="251"/>
      <c r="T1198" s="251"/>
      <c r="U1198" s="251"/>
      <c r="V1198" s="253"/>
      <c r="W1198" s="253"/>
      <c r="X1198" s="253"/>
      <c r="Y1198" s="252"/>
      <c r="Z1198" s="6"/>
      <c r="AA1198" s="9"/>
    </row>
    <row r="1199" spans="1:28" ht="13.5" outlineLevel="7" x14ac:dyDescent="0.3">
      <c r="A1199" s="245"/>
      <c r="B1199" s="246"/>
      <c r="C1199" s="246"/>
      <c r="D1199" s="246"/>
      <c r="E1199" s="246"/>
      <c r="F1199" s="247"/>
      <c r="G1199" s="252"/>
      <c r="H1199" s="247"/>
      <c r="I1199" s="248" t="s">
        <v>504</v>
      </c>
      <c r="J1199" s="249"/>
      <c r="K1199" s="250"/>
      <c r="L1199" s="250"/>
      <c r="M1199" s="251">
        <v>21.57</v>
      </c>
      <c r="N1199" s="252"/>
      <c r="O1199" s="253"/>
      <c r="P1199" s="249"/>
      <c r="Q1199" s="249"/>
      <c r="R1199" s="251"/>
      <c r="S1199" s="251"/>
      <c r="T1199" s="251"/>
      <c r="U1199" s="251"/>
      <c r="V1199" s="253"/>
      <c r="W1199" s="253"/>
      <c r="X1199" s="253"/>
      <c r="Y1199" s="252"/>
      <c r="Z1199" s="6"/>
      <c r="AA1199" s="9"/>
    </row>
    <row r="1200" spans="1:28" ht="13.5" outlineLevel="7" x14ac:dyDescent="0.3">
      <c r="A1200" s="245"/>
      <c r="B1200" s="246"/>
      <c r="C1200" s="246"/>
      <c r="D1200" s="246"/>
      <c r="E1200" s="246"/>
      <c r="F1200" s="247"/>
      <c r="G1200" s="252"/>
      <c r="H1200" s="247"/>
      <c r="I1200" s="248" t="s">
        <v>505</v>
      </c>
      <c r="J1200" s="249"/>
      <c r="K1200" s="250"/>
      <c r="L1200" s="250"/>
      <c r="M1200" s="251">
        <v>3.88</v>
      </c>
      <c r="N1200" s="252"/>
      <c r="O1200" s="253"/>
      <c r="P1200" s="249"/>
      <c r="Q1200" s="249"/>
      <c r="R1200" s="251"/>
      <c r="S1200" s="251"/>
      <c r="T1200" s="251"/>
      <c r="U1200" s="251"/>
      <c r="V1200" s="253"/>
      <c r="W1200" s="253"/>
      <c r="X1200" s="253"/>
      <c r="Y1200" s="252"/>
      <c r="Z1200" s="6"/>
      <c r="AA1200" s="9"/>
    </row>
    <row r="1201" spans="1:27" ht="13.5" outlineLevel="7" x14ac:dyDescent="0.3">
      <c r="A1201" s="245"/>
      <c r="B1201" s="246"/>
      <c r="C1201" s="246"/>
      <c r="D1201" s="246"/>
      <c r="E1201" s="246"/>
      <c r="F1201" s="247"/>
      <c r="G1201" s="252"/>
      <c r="H1201" s="247"/>
      <c r="I1201" s="248" t="s">
        <v>506</v>
      </c>
      <c r="J1201" s="249"/>
      <c r="K1201" s="250"/>
      <c r="L1201" s="250"/>
      <c r="M1201" s="251">
        <v>2</v>
      </c>
      <c r="N1201" s="252"/>
      <c r="O1201" s="253"/>
      <c r="P1201" s="249"/>
      <c r="Q1201" s="249"/>
      <c r="R1201" s="251"/>
      <c r="S1201" s="251"/>
      <c r="T1201" s="251"/>
      <c r="U1201" s="251"/>
      <c r="V1201" s="253"/>
      <c r="W1201" s="253"/>
      <c r="X1201" s="253"/>
      <c r="Y1201" s="252"/>
      <c r="Z1201" s="6"/>
      <c r="AA1201" s="9"/>
    </row>
    <row r="1202" spans="1:27" ht="13.5" outlineLevel="7" x14ac:dyDescent="0.3">
      <c r="A1202" s="245"/>
      <c r="B1202" s="246"/>
      <c r="C1202" s="246"/>
      <c r="D1202" s="246"/>
      <c r="E1202" s="246"/>
      <c r="F1202" s="247"/>
      <c r="G1202" s="252"/>
      <c r="H1202" s="247"/>
      <c r="I1202" s="248" t="s">
        <v>507</v>
      </c>
      <c r="J1202" s="249"/>
      <c r="K1202" s="250"/>
      <c r="L1202" s="250"/>
      <c r="M1202" s="251">
        <v>2.48</v>
      </c>
      <c r="N1202" s="252"/>
      <c r="O1202" s="253"/>
      <c r="P1202" s="249"/>
      <c r="Q1202" s="249"/>
      <c r="R1202" s="251"/>
      <c r="S1202" s="251"/>
      <c r="T1202" s="251"/>
      <c r="U1202" s="251"/>
      <c r="V1202" s="253"/>
      <c r="W1202" s="253"/>
      <c r="X1202" s="253"/>
      <c r="Y1202" s="252"/>
      <c r="Z1202" s="6"/>
      <c r="AA1202" s="9"/>
    </row>
    <row r="1203" spans="1:27" ht="13.5" outlineLevel="7" x14ac:dyDescent="0.3">
      <c r="A1203" s="245"/>
      <c r="B1203" s="246"/>
      <c r="C1203" s="246"/>
      <c r="D1203" s="246"/>
      <c r="E1203" s="246"/>
      <c r="F1203" s="247"/>
      <c r="G1203" s="252"/>
      <c r="H1203" s="247"/>
      <c r="I1203" s="248" t="s">
        <v>508</v>
      </c>
      <c r="J1203" s="249"/>
      <c r="K1203" s="250"/>
      <c r="L1203" s="250"/>
      <c r="M1203" s="251">
        <v>2.71</v>
      </c>
      <c r="N1203" s="252"/>
      <c r="O1203" s="253"/>
      <c r="P1203" s="249"/>
      <c r="Q1203" s="249"/>
      <c r="R1203" s="251"/>
      <c r="S1203" s="251"/>
      <c r="T1203" s="251"/>
      <c r="U1203" s="251"/>
      <c r="V1203" s="253"/>
      <c r="W1203" s="253"/>
      <c r="X1203" s="253"/>
      <c r="Y1203" s="252"/>
      <c r="Z1203" s="6"/>
      <c r="AA1203" s="9"/>
    </row>
    <row r="1204" spans="1:27" ht="13.5" outlineLevel="7" x14ac:dyDescent="0.3">
      <c r="A1204" s="245"/>
      <c r="B1204" s="246"/>
      <c r="C1204" s="246"/>
      <c r="D1204" s="246"/>
      <c r="E1204" s="246"/>
      <c r="F1204" s="247"/>
      <c r="G1204" s="252"/>
      <c r="H1204" s="247"/>
      <c r="I1204" s="248" t="s">
        <v>509</v>
      </c>
      <c r="J1204" s="249"/>
      <c r="K1204" s="250"/>
      <c r="L1204" s="250"/>
      <c r="M1204" s="251">
        <v>11.43</v>
      </c>
      <c r="N1204" s="252"/>
      <c r="O1204" s="253"/>
      <c r="P1204" s="249"/>
      <c r="Q1204" s="249"/>
      <c r="R1204" s="251"/>
      <c r="S1204" s="251"/>
      <c r="T1204" s="251"/>
      <c r="U1204" s="251"/>
      <c r="V1204" s="253"/>
      <c r="W1204" s="253"/>
      <c r="X1204" s="253"/>
      <c r="Y1204" s="252"/>
      <c r="Z1204" s="6"/>
      <c r="AA1204" s="9"/>
    </row>
    <row r="1205" spans="1:27" ht="13.5" outlineLevel="7" x14ac:dyDescent="0.3">
      <c r="A1205" s="245"/>
      <c r="B1205" s="246"/>
      <c r="C1205" s="246"/>
      <c r="D1205" s="246"/>
      <c r="E1205" s="246"/>
      <c r="F1205" s="247"/>
      <c r="G1205" s="252"/>
      <c r="H1205" s="247"/>
      <c r="I1205" s="248" t="s">
        <v>510</v>
      </c>
      <c r="J1205" s="249"/>
      <c r="K1205" s="250"/>
      <c r="L1205" s="250"/>
      <c r="M1205" s="251">
        <v>14.79</v>
      </c>
      <c r="N1205" s="252"/>
      <c r="O1205" s="253"/>
      <c r="P1205" s="249"/>
      <c r="Q1205" s="249"/>
      <c r="R1205" s="251"/>
      <c r="S1205" s="251"/>
      <c r="T1205" s="251"/>
      <c r="U1205" s="251"/>
      <c r="V1205" s="253"/>
      <c r="W1205" s="253"/>
      <c r="X1205" s="253"/>
      <c r="Y1205" s="252"/>
      <c r="Z1205" s="6"/>
      <c r="AA1205" s="9"/>
    </row>
    <row r="1206" spans="1:27" ht="13.5" outlineLevel="7" x14ac:dyDescent="0.3">
      <c r="A1206" s="245"/>
      <c r="B1206" s="246"/>
      <c r="C1206" s="246"/>
      <c r="D1206" s="246"/>
      <c r="E1206" s="246"/>
      <c r="F1206" s="247"/>
      <c r="G1206" s="252"/>
      <c r="H1206" s="247"/>
      <c r="I1206" s="248" t="s">
        <v>511</v>
      </c>
      <c r="J1206" s="249"/>
      <c r="K1206" s="250"/>
      <c r="L1206" s="250"/>
      <c r="M1206" s="251">
        <v>10.97</v>
      </c>
      <c r="N1206" s="252"/>
      <c r="O1206" s="253"/>
      <c r="P1206" s="249"/>
      <c r="Q1206" s="249"/>
      <c r="R1206" s="251"/>
      <c r="S1206" s="251"/>
      <c r="T1206" s="251"/>
      <c r="U1206" s="251"/>
      <c r="V1206" s="253"/>
      <c r="W1206" s="253"/>
      <c r="X1206" s="253"/>
      <c r="Y1206" s="252"/>
      <c r="Z1206" s="6"/>
      <c r="AA1206" s="9"/>
    </row>
    <row r="1207" spans="1:27" ht="13.5" outlineLevel="7" x14ac:dyDescent="0.3">
      <c r="A1207" s="245"/>
      <c r="B1207" s="246"/>
      <c r="C1207" s="246"/>
      <c r="D1207" s="246"/>
      <c r="E1207" s="246"/>
      <c r="F1207" s="247"/>
      <c r="G1207" s="252"/>
      <c r="H1207" s="247"/>
      <c r="I1207" s="248" t="s">
        <v>512</v>
      </c>
      <c r="J1207" s="249"/>
      <c r="K1207" s="250"/>
      <c r="L1207" s="250"/>
      <c r="M1207" s="251">
        <v>6</v>
      </c>
      <c r="N1207" s="252"/>
      <c r="O1207" s="253"/>
      <c r="P1207" s="249"/>
      <c r="Q1207" s="249"/>
      <c r="R1207" s="251"/>
      <c r="S1207" s="251"/>
      <c r="T1207" s="251"/>
      <c r="U1207" s="251"/>
      <c r="V1207" s="253"/>
      <c r="W1207" s="253"/>
      <c r="X1207" s="253"/>
      <c r="Y1207" s="252"/>
      <c r="Z1207" s="6"/>
      <c r="AA1207" s="9"/>
    </row>
    <row r="1208" spans="1:27" ht="13.5" outlineLevel="7" x14ac:dyDescent="0.3">
      <c r="A1208" s="245"/>
      <c r="B1208" s="246"/>
      <c r="C1208" s="246"/>
      <c r="D1208" s="246"/>
      <c r="E1208" s="246"/>
      <c r="F1208" s="247"/>
      <c r="G1208" s="252"/>
      <c r="H1208" s="247"/>
      <c r="I1208" s="248" t="s">
        <v>513</v>
      </c>
      <c r="J1208" s="249"/>
      <c r="K1208" s="250"/>
      <c r="L1208" s="250"/>
      <c r="M1208" s="251">
        <v>15.37</v>
      </c>
      <c r="N1208" s="252"/>
      <c r="O1208" s="253"/>
      <c r="P1208" s="249"/>
      <c r="Q1208" s="249"/>
      <c r="R1208" s="251"/>
      <c r="S1208" s="251"/>
      <c r="T1208" s="251"/>
      <c r="U1208" s="251"/>
      <c r="V1208" s="253"/>
      <c r="W1208" s="253"/>
      <c r="X1208" s="253"/>
      <c r="Y1208" s="252"/>
      <c r="Z1208" s="6"/>
      <c r="AA1208" s="9"/>
    </row>
    <row r="1209" spans="1:27" ht="13.5" outlineLevel="7" x14ac:dyDescent="0.3">
      <c r="A1209" s="245"/>
      <c r="B1209" s="246"/>
      <c r="C1209" s="246"/>
      <c r="D1209" s="246"/>
      <c r="E1209" s="246"/>
      <c r="F1209" s="247"/>
      <c r="G1209" s="252"/>
      <c r="H1209" s="247"/>
      <c r="I1209" s="248" t="s">
        <v>514</v>
      </c>
      <c r="J1209" s="249"/>
      <c r="K1209" s="250"/>
      <c r="L1209" s="250"/>
      <c r="M1209" s="251">
        <v>4.88</v>
      </c>
      <c r="N1209" s="252"/>
      <c r="O1209" s="253"/>
      <c r="P1209" s="249"/>
      <c r="Q1209" s="249"/>
      <c r="R1209" s="251"/>
      <c r="S1209" s="251"/>
      <c r="T1209" s="251"/>
      <c r="U1209" s="251"/>
      <c r="V1209" s="253"/>
      <c r="W1209" s="253"/>
      <c r="X1209" s="253"/>
      <c r="Y1209" s="252"/>
      <c r="Z1209" s="6"/>
      <c r="AA1209" s="9"/>
    </row>
    <row r="1210" spans="1:27" ht="13.5" outlineLevel="7" x14ac:dyDescent="0.3">
      <c r="A1210" s="245"/>
      <c r="B1210" s="246"/>
      <c r="C1210" s="246"/>
      <c r="D1210" s="246"/>
      <c r="E1210" s="246"/>
      <c r="F1210" s="247"/>
      <c r="G1210" s="252"/>
      <c r="H1210" s="247"/>
      <c r="I1210" s="248" t="s">
        <v>515</v>
      </c>
      <c r="J1210" s="249"/>
      <c r="K1210" s="250"/>
      <c r="L1210" s="250"/>
      <c r="M1210" s="251">
        <v>5.96</v>
      </c>
      <c r="N1210" s="252"/>
      <c r="O1210" s="253"/>
      <c r="P1210" s="249"/>
      <c r="Q1210" s="249"/>
      <c r="R1210" s="251"/>
      <c r="S1210" s="251"/>
      <c r="T1210" s="251"/>
      <c r="U1210" s="251"/>
      <c r="V1210" s="253"/>
      <c r="W1210" s="253"/>
      <c r="X1210" s="253"/>
      <c r="Y1210" s="252"/>
      <c r="Z1210" s="6"/>
      <c r="AA1210" s="9"/>
    </row>
    <row r="1211" spans="1:27" ht="13.5" outlineLevel="7" x14ac:dyDescent="0.3">
      <c r="A1211" s="245"/>
      <c r="B1211" s="246"/>
      <c r="C1211" s="246"/>
      <c r="D1211" s="246"/>
      <c r="E1211" s="246"/>
      <c r="F1211" s="247"/>
      <c r="G1211" s="252"/>
      <c r="H1211" s="247"/>
      <c r="I1211" s="248" t="s">
        <v>516</v>
      </c>
      <c r="J1211" s="249"/>
      <c r="K1211" s="250"/>
      <c r="L1211" s="250"/>
      <c r="M1211" s="251">
        <v>25.12</v>
      </c>
      <c r="N1211" s="252"/>
      <c r="O1211" s="253"/>
      <c r="P1211" s="249"/>
      <c r="Q1211" s="249"/>
      <c r="R1211" s="251"/>
      <c r="S1211" s="251"/>
      <c r="T1211" s="251"/>
      <c r="U1211" s="251"/>
      <c r="V1211" s="253"/>
      <c r="W1211" s="253"/>
      <c r="X1211" s="253"/>
      <c r="Y1211" s="252"/>
      <c r="Z1211" s="6"/>
      <c r="AA1211" s="9"/>
    </row>
    <row r="1212" spans="1:27" ht="13.5" outlineLevel="7" x14ac:dyDescent="0.3">
      <c r="A1212" s="245"/>
      <c r="B1212" s="246"/>
      <c r="C1212" s="246"/>
      <c r="D1212" s="246"/>
      <c r="E1212" s="246"/>
      <c r="F1212" s="247"/>
      <c r="G1212" s="252"/>
      <c r="H1212" s="247"/>
      <c r="I1212" s="248" t="s">
        <v>517</v>
      </c>
      <c r="J1212" s="249"/>
      <c r="K1212" s="250"/>
      <c r="L1212" s="250"/>
      <c r="M1212" s="251">
        <v>41.82</v>
      </c>
      <c r="N1212" s="252"/>
      <c r="O1212" s="253"/>
      <c r="P1212" s="249"/>
      <c r="Q1212" s="249"/>
      <c r="R1212" s="251"/>
      <c r="S1212" s="251"/>
      <c r="T1212" s="251"/>
      <c r="U1212" s="251"/>
      <c r="V1212" s="253"/>
      <c r="W1212" s="253"/>
      <c r="X1212" s="253"/>
      <c r="Y1212" s="252"/>
      <c r="Z1212" s="6"/>
      <c r="AA1212" s="9"/>
    </row>
    <row r="1213" spans="1:27" ht="13.5" outlineLevel="7" x14ac:dyDescent="0.3">
      <c r="A1213" s="245"/>
      <c r="B1213" s="246"/>
      <c r="C1213" s="246"/>
      <c r="D1213" s="246"/>
      <c r="E1213" s="246"/>
      <c r="F1213" s="247"/>
      <c r="G1213" s="252"/>
      <c r="H1213" s="247"/>
      <c r="I1213" s="248" t="s">
        <v>518</v>
      </c>
      <c r="J1213" s="249"/>
      <c r="K1213" s="250"/>
      <c r="L1213" s="250"/>
      <c r="M1213" s="251">
        <v>1.88</v>
      </c>
      <c r="N1213" s="252"/>
      <c r="O1213" s="253"/>
      <c r="P1213" s="249"/>
      <c r="Q1213" s="249"/>
      <c r="R1213" s="251"/>
      <c r="S1213" s="251"/>
      <c r="T1213" s="251"/>
      <c r="U1213" s="251"/>
      <c r="V1213" s="253"/>
      <c r="W1213" s="253"/>
      <c r="X1213" s="253"/>
      <c r="Y1213" s="252"/>
      <c r="Z1213" s="6"/>
      <c r="AA1213" s="9"/>
    </row>
    <row r="1214" spans="1:27" ht="13.5" outlineLevel="7" x14ac:dyDescent="0.3">
      <c r="A1214" s="245"/>
      <c r="B1214" s="246"/>
      <c r="C1214" s="246"/>
      <c r="D1214" s="246"/>
      <c r="E1214" s="246"/>
      <c r="F1214" s="247"/>
      <c r="G1214" s="252"/>
      <c r="H1214" s="247"/>
      <c r="I1214" s="248" t="s">
        <v>519</v>
      </c>
      <c r="J1214" s="249"/>
      <c r="K1214" s="250"/>
      <c r="L1214" s="250"/>
      <c r="M1214" s="251">
        <v>3.12</v>
      </c>
      <c r="N1214" s="252"/>
      <c r="O1214" s="253"/>
      <c r="P1214" s="249"/>
      <c r="Q1214" s="249"/>
      <c r="R1214" s="251"/>
      <c r="S1214" s="251"/>
      <c r="T1214" s="251"/>
      <c r="U1214" s="251"/>
      <c r="V1214" s="253"/>
      <c r="W1214" s="253"/>
      <c r="X1214" s="253"/>
      <c r="Y1214" s="252"/>
      <c r="Z1214" s="6"/>
      <c r="AA1214" s="9"/>
    </row>
    <row r="1215" spans="1:27" ht="13.5" outlineLevel="7" x14ac:dyDescent="0.3">
      <c r="A1215" s="245"/>
      <c r="B1215" s="246"/>
      <c r="C1215" s="246"/>
      <c r="D1215" s="246"/>
      <c r="E1215" s="246"/>
      <c r="F1215" s="247"/>
      <c r="G1215" s="252"/>
      <c r="H1215" s="247"/>
      <c r="I1215" s="248" t="s">
        <v>520</v>
      </c>
      <c r="J1215" s="249"/>
      <c r="K1215" s="250"/>
      <c r="L1215" s="250"/>
      <c r="M1215" s="251">
        <v>4.49</v>
      </c>
      <c r="N1215" s="252"/>
      <c r="O1215" s="253"/>
      <c r="P1215" s="249"/>
      <c r="Q1215" s="249"/>
      <c r="R1215" s="251"/>
      <c r="S1215" s="251"/>
      <c r="T1215" s="251"/>
      <c r="U1215" s="251"/>
      <c r="V1215" s="253"/>
      <c r="W1215" s="253"/>
      <c r="X1215" s="253"/>
      <c r="Y1215" s="252"/>
      <c r="Z1215" s="6"/>
      <c r="AA1215" s="9"/>
    </row>
    <row r="1216" spans="1:27" ht="13.5" outlineLevel="7" x14ac:dyDescent="0.3">
      <c r="A1216" s="245"/>
      <c r="B1216" s="246"/>
      <c r="C1216" s="246"/>
      <c r="D1216" s="246"/>
      <c r="E1216" s="246"/>
      <c r="F1216" s="247"/>
      <c r="G1216" s="252"/>
      <c r="H1216" s="247"/>
      <c r="I1216" s="248" t="s">
        <v>521</v>
      </c>
      <c r="J1216" s="249"/>
      <c r="K1216" s="250"/>
      <c r="L1216" s="250"/>
      <c r="M1216" s="251">
        <v>5.26</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52"/>
      <c r="H1217" s="247"/>
      <c r="I1217" s="248" t="s">
        <v>522</v>
      </c>
      <c r="J1217" s="249"/>
      <c r="K1217" s="250"/>
      <c r="L1217" s="250"/>
      <c r="M1217" s="251">
        <v>41.26</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52"/>
      <c r="H1218" s="247"/>
      <c r="I1218" s="248" t="s">
        <v>523</v>
      </c>
      <c r="J1218" s="249"/>
      <c r="K1218" s="250"/>
      <c r="L1218" s="250"/>
      <c r="M1218" s="251">
        <v>4.32</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52"/>
      <c r="H1219" s="247"/>
      <c r="I1219" s="248" t="s">
        <v>524</v>
      </c>
      <c r="J1219" s="249"/>
      <c r="K1219" s="250"/>
      <c r="L1219" s="250"/>
      <c r="M1219" s="251">
        <v>4.9000000000000004</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52"/>
      <c r="H1220" s="247"/>
      <c r="I1220" s="248" t="s">
        <v>525</v>
      </c>
      <c r="J1220" s="249"/>
      <c r="K1220" s="250"/>
      <c r="L1220" s="250"/>
      <c r="M1220" s="251">
        <v>40.06</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52"/>
      <c r="H1221" s="247"/>
      <c r="I1221" s="248" t="s">
        <v>526</v>
      </c>
      <c r="J1221" s="249"/>
      <c r="K1221" s="250"/>
      <c r="L1221" s="250"/>
      <c r="M1221" s="251">
        <v>6.53</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52"/>
      <c r="H1222" s="247"/>
      <c r="I1222" s="248" t="s">
        <v>527</v>
      </c>
      <c r="J1222" s="249"/>
      <c r="K1222" s="250"/>
      <c r="L1222" s="250"/>
      <c r="M1222" s="251">
        <v>2.2200000000000002</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52"/>
      <c r="H1223" s="247"/>
      <c r="I1223" s="248" t="s">
        <v>528</v>
      </c>
      <c r="J1223" s="249"/>
      <c r="K1223" s="250"/>
      <c r="L1223" s="250"/>
      <c r="M1223" s="251">
        <v>5.5</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52"/>
      <c r="H1224" s="247"/>
      <c r="I1224" s="248" t="s">
        <v>529</v>
      </c>
      <c r="J1224" s="249"/>
      <c r="K1224" s="250"/>
      <c r="L1224" s="250"/>
      <c r="M1224" s="251">
        <v>19.7</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52"/>
      <c r="H1225" s="247"/>
      <c r="I1225" s="248" t="s">
        <v>530</v>
      </c>
      <c r="J1225" s="249"/>
      <c r="K1225" s="250"/>
      <c r="L1225" s="250"/>
      <c r="M1225" s="251">
        <v>4.62</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52"/>
      <c r="H1226" s="247"/>
      <c r="I1226" s="248" t="s">
        <v>531</v>
      </c>
      <c r="J1226" s="249"/>
      <c r="K1226" s="250"/>
      <c r="L1226" s="250"/>
      <c r="M1226" s="251">
        <v>2.5</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52"/>
      <c r="H1227" s="247"/>
      <c r="I1227" s="248" t="s">
        <v>532</v>
      </c>
      <c r="J1227" s="249"/>
      <c r="K1227" s="250"/>
      <c r="L1227" s="250"/>
      <c r="M1227" s="251">
        <v>7.45</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52"/>
      <c r="H1228" s="247"/>
      <c r="I1228" s="248" t="s">
        <v>533</v>
      </c>
      <c r="J1228" s="249"/>
      <c r="K1228" s="250"/>
      <c r="L1228" s="250"/>
      <c r="M1228" s="251">
        <v>6.88</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52"/>
      <c r="H1229" s="247"/>
      <c r="I1229" s="248" t="s">
        <v>534</v>
      </c>
      <c r="J1229" s="249"/>
      <c r="K1229" s="250"/>
      <c r="L1229" s="250"/>
      <c r="M1229" s="251">
        <v>22.39</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52"/>
      <c r="H1230" s="247"/>
      <c r="I1230" s="248" t="s">
        <v>535</v>
      </c>
      <c r="J1230" s="249"/>
      <c r="K1230" s="250"/>
      <c r="L1230" s="250"/>
      <c r="M1230" s="251">
        <v>2.4</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52"/>
      <c r="H1231" s="247"/>
      <c r="I1231" s="248" t="s">
        <v>536</v>
      </c>
      <c r="J1231" s="249"/>
      <c r="K1231" s="250"/>
      <c r="L1231" s="250"/>
      <c r="M1231" s="251">
        <v>4.43</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52"/>
      <c r="H1232" s="247"/>
      <c r="I1232" s="248" t="s">
        <v>537</v>
      </c>
      <c r="J1232" s="249"/>
      <c r="K1232" s="250"/>
      <c r="L1232" s="250"/>
      <c r="M1232" s="251">
        <v>20.55</v>
      </c>
      <c r="N1232" s="252"/>
      <c r="O1232" s="253"/>
      <c r="P1232" s="249"/>
      <c r="Q1232" s="249"/>
      <c r="R1232" s="251"/>
      <c r="S1232" s="251"/>
      <c r="T1232" s="251"/>
      <c r="U1232" s="251"/>
      <c r="V1232" s="253"/>
      <c r="W1232" s="253"/>
      <c r="X1232" s="253"/>
      <c r="Y1232" s="252"/>
      <c r="Z1232" s="6"/>
      <c r="AA1232" s="9"/>
    </row>
    <row r="1233" spans="1:28" ht="13.5" outlineLevel="7" x14ac:dyDescent="0.3">
      <c r="A1233" s="245"/>
      <c r="B1233" s="246"/>
      <c r="C1233" s="246"/>
      <c r="D1233" s="246"/>
      <c r="E1233" s="246"/>
      <c r="F1233" s="247"/>
      <c r="G1233" s="252"/>
      <c r="H1233" s="247"/>
      <c r="I1233" s="248" t="s">
        <v>538</v>
      </c>
      <c r="J1233" s="249"/>
      <c r="K1233" s="250"/>
      <c r="L1233" s="250"/>
      <c r="M1233" s="251">
        <v>14.91</v>
      </c>
      <c r="N1233" s="252"/>
      <c r="O1233" s="253"/>
      <c r="P1233" s="249"/>
      <c r="Q1233" s="249"/>
      <c r="R1233" s="251"/>
      <c r="S1233" s="251"/>
      <c r="T1233" s="251"/>
      <c r="U1233" s="251"/>
      <c r="V1233" s="253"/>
      <c r="W1233" s="253"/>
      <c r="X1233" s="253"/>
      <c r="Y1233" s="252"/>
      <c r="Z1233" s="6"/>
      <c r="AA1233" s="9"/>
    </row>
    <row r="1234" spans="1:28" ht="13.5" outlineLevel="7" x14ac:dyDescent="0.3">
      <c r="A1234" s="245"/>
      <c r="B1234" s="246"/>
      <c r="C1234" s="246"/>
      <c r="D1234" s="246"/>
      <c r="E1234" s="246"/>
      <c r="F1234" s="247"/>
      <c r="G1234" s="252"/>
      <c r="H1234" s="247"/>
      <c r="I1234" s="248" t="s">
        <v>539</v>
      </c>
      <c r="J1234" s="249"/>
      <c r="K1234" s="250"/>
      <c r="L1234" s="250"/>
      <c r="M1234" s="251">
        <v>2.83</v>
      </c>
      <c r="N1234" s="252"/>
      <c r="O1234" s="253"/>
      <c r="P1234" s="249"/>
      <c r="Q1234" s="249"/>
      <c r="R1234" s="251"/>
      <c r="S1234" s="251"/>
      <c r="T1234" s="251"/>
      <c r="U1234" s="251"/>
      <c r="V1234" s="253"/>
      <c r="W1234" s="253"/>
      <c r="X1234" s="253"/>
      <c r="Y1234" s="252"/>
      <c r="Z1234" s="6"/>
      <c r="AA1234" s="9"/>
    </row>
    <row r="1235" spans="1:28" ht="13.5" outlineLevel="7" x14ac:dyDescent="0.3">
      <c r="A1235" s="245"/>
      <c r="B1235" s="246"/>
      <c r="C1235" s="246"/>
      <c r="D1235" s="246"/>
      <c r="E1235" s="246"/>
      <c r="F1235" s="247"/>
      <c r="G1235" s="252"/>
      <c r="H1235" s="247"/>
      <c r="I1235" s="248" t="s">
        <v>540</v>
      </c>
      <c r="J1235" s="249"/>
      <c r="K1235" s="250"/>
      <c r="L1235" s="250"/>
      <c r="M1235" s="251">
        <v>7.75</v>
      </c>
      <c r="N1235" s="252"/>
      <c r="O1235" s="253"/>
      <c r="P1235" s="249"/>
      <c r="Q1235" s="249"/>
      <c r="R1235" s="251"/>
      <c r="S1235" s="251"/>
      <c r="T1235" s="251"/>
      <c r="U1235" s="251"/>
      <c r="V1235" s="253"/>
      <c r="W1235" s="253"/>
      <c r="X1235" s="253"/>
      <c r="Y1235" s="252"/>
      <c r="Z1235" s="6"/>
      <c r="AA1235" s="9"/>
    </row>
    <row r="1236" spans="1:28" ht="13.5" outlineLevel="7" x14ac:dyDescent="0.3">
      <c r="A1236" s="245"/>
      <c r="B1236" s="246"/>
      <c r="C1236" s="246"/>
      <c r="D1236" s="246"/>
      <c r="E1236" s="246"/>
      <c r="F1236" s="247"/>
      <c r="G1236" s="252"/>
      <c r="H1236" s="247"/>
      <c r="I1236" s="248" t="s">
        <v>541</v>
      </c>
      <c r="J1236" s="249"/>
      <c r="K1236" s="250"/>
      <c r="L1236" s="250"/>
      <c r="M1236" s="251">
        <v>4.3499999999999996</v>
      </c>
      <c r="N1236" s="252"/>
      <c r="O1236" s="253"/>
      <c r="P1236" s="249"/>
      <c r="Q1236" s="249"/>
      <c r="R1236" s="251"/>
      <c r="S1236" s="251"/>
      <c r="T1236" s="251"/>
      <c r="U1236" s="251"/>
      <c r="V1236" s="253"/>
      <c r="W1236" s="253"/>
      <c r="X1236" s="253"/>
      <c r="Y1236" s="252"/>
      <c r="Z1236" s="6"/>
      <c r="AA1236" s="9"/>
    </row>
    <row r="1237" spans="1:28" ht="13.5" outlineLevel="7" x14ac:dyDescent="0.3">
      <c r="A1237" s="245"/>
      <c r="B1237" s="246"/>
      <c r="C1237" s="246"/>
      <c r="D1237" s="246"/>
      <c r="E1237" s="246"/>
      <c r="F1237" s="247"/>
      <c r="G1237" s="252"/>
      <c r="H1237" s="247"/>
      <c r="I1237" s="248" t="s">
        <v>542</v>
      </c>
      <c r="J1237" s="249"/>
      <c r="K1237" s="250"/>
      <c r="L1237" s="250"/>
      <c r="M1237" s="251">
        <v>17.05</v>
      </c>
      <c r="N1237" s="252"/>
      <c r="O1237" s="253"/>
      <c r="P1237" s="249"/>
      <c r="Q1237" s="249"/>
      <c r="R1237" s="251"/>
      <c r="S1237" s="251"/>
      <c r="T1237" s="251"/>
      <c r="U1237" s="251"/>
      <c r="V1237" s="253"/>
      <c r="W1237" s="253"/>
      <c r="X1237" s="253"/>
      <c r="Y1237" s="252"/>
      <c r="Z1237" s="6"/>
      <c r="AA1237" s="9"/>
    </row>
    <row r="1238" spans="1:28" ht="13.5" outlineLevel="7" x14ac:dyDescent="0.3">
      <c r="A1238" s="245"/>
      <c r="B1238" s="246"/>
      <c r="C1238" s="246"/>
      <c r="D1238" s="246"/>
      <c r="E1238" s="246"/>
      <c r="F1238" s="247"/>
      <c r="G1238" s="252"/>
      <c r="H1238" s="247"/>
      <c r="I1238" s="248" t="s">
        <v>543</v>
      </c>
      <c r="J1238" s="249"/>
      <c r="K1238" s="250"/>
      <c r="L1238" s="250"/>
      <c r="M1238" s="251">
        <v>120.78</v>
      </c>
      <c r="N1238" s="252"/>
      <c r="O1238" s="253"/>
      <c r="P1238" s="249"/>
      <c r="Q1238" s="249"/>
      <c r="R1238" s="251"/>
      <c r="S1238" s="251"/>
      <c r="T1238" s="251"/>
      <c r="U1238" s="251"/>
      <c r="V1238" s="253"/>
      <c r="W1238" s="253"/>
      <c r="X1238" s="253"/>
      <c r="Y1238" s="252"/>
      <c r="Z1238" s="6"/>
      <c r="AA1238" s="9"/>
    </row>
    <row r="1239" spans="1:28" ht="13.5" outlineLevel="7" x14ac:dyDescent="0.3">
      <c r="A1239" s="245"/>
      <c r="B1239" s="246"/>
      <c r="C1239" s="246"/>
      <c r="D1239" s="246"/>
      <c r="E1239" s="246"/>
      <c r="F1239" s="247"/>
      <c r="G1239" s="252"/>
      <c r="H1239" s="247"/>
      <c r="I1239" s="248" t="s">
        <v>544</v>
      </c>
      <c r="J1239" s="249"/>
      <c r="K1239" s="250"/>
      <c r="L1239" s="250"/>
      <c r="M1239" s="251">
        <v>12.89</v>
      </c>
      <c r="N1239" s="252"/>
      <c r="O1239" s="253"/>
      <c r="P1239" s="249"/>
      <c r="Q1239" s="249"/>
      <c r="R1239" s="251"/>
      <c r="S1239" s="251"/>
      <c r="T1239" s="251"/>
      <c r="U1239" s="251"/>
      <c r="V1239" s="253"/>
      <c r="W1239" s="253"/>
      <c r="X1239" s="253"/>
      <c r="Y1239" s="252"/>
      <c r="Z1239" s="6"/>
      <c r="AA1239" s="9"/>
    </row>
    <row r="1240" spans="1:28" ht="13.5" outlineLevel="7" x14ac:dyDescent="0.3">
      <c r="A1240" s="245"/>
      <c r="B1240" s="246"/>
      <c r="C1240" s="246"/>
      <c r="D1240" s="246"/>
      <c r="E1240" s="246"/>
      <c r="F1240" s="247"/>
      <c r="G1240" s="252"/>
      <c r="H1240" s="247"/>
      <c r="I1240" s="248" t="s">
        <v>545</v>
      </c>
      <c r="J1240" s="249"/>
      <c r="K1240" s="250"/>
      <c r="L1240" s="250"/>
      <c r="M1240" s="251">
        <v>18.510000000000002</v>
      </c>
      <c r="N1240" s="252"/>
      <c r="O1240" s="253"/>
      <c r="P1240" s="249"/>
      <c r="Q1240" s="249"/>
      <c r="R1240" s="251"/>
      <c r="S1240" s="251"/>
      <c r="T1240" s="251"/>
      <c r="U1240" s="251"/>
      <c r="V1240" s="253"/>
      <c r="W1240" s="253"/>
      <c r="X1240" s="253"/>
      <c r="Y1240" s="252"/>
      <c r="Z1240" s="6"/>
      <c r="AA1240" s="9"/>
    </row>
    <row r="1241" spans="1:28" ht="13.5" outlineLevel="7" x14ac:dyDescent="0.3">
      <c r="A1241" s="245"/>
      <c r="B1241" s="246"/>
      <c r="C1241" s="246"/>
      <c r="D1241" s="246"/>
      <c r="E1241" s="246"/>
      <c r="F1241" s="247"/>
      <c r="G1241" s="252"/>
      <c r="H1241" s="247"/>
      <c r="I1241" s="248" t="s">
        <v>491</v>
      </c>
      <c r="J1241" s="249"/>
      <c r="K1241" s="250"/>
      <c r="L1241" s="250"/>
      <c r="M1241" s="251">
        <v>741.49999999999977</v>
      </c>
      <c r="N1241" s="252"/>
      <c r="O1241" s="253"/>
      <c r="P1241" s="249"/>
      <c r="Q1241" s="249"/>
      <c r="R1241" s="251"/>
      <c r="S1241" s="251"/>
      <c r="T1241" s="251"/>
      <c r="U1241" s="251"/>
      <c r="V1241" s="253"/>
      <c r="W1241" s="253"/>
      <c r="X1241" s="253"/>
      <c r="Y1241" s="252"/>
      <c r="Z1241" s="6"/>
      <c r="AA1241" s="9"/>
    </row>
    <row r="1242" spans="1:28" ht="13.5" outlineLevel="7" x14ac:dyDescent="0.3">
      <c r="A1242" s="245"/>
      <c r="B1242" s="246"/>
      <c r="C1242" s="246"/>
      <c r="D1242" s="246"/>
      <c r="E1242" s="246"/>
      <c r="F1242" s="247"/>
      <c r="G1242" s="252"/>
      <c r="H1242" s="247"/>
      <c r="I1242" s="248" t="s">
        <v>546</v>
      </c>
      <c r="J1242" s="249"/>
      <c r="K1242" s="250"/>
      <c r="L1242" s="250"/>
      <c r="M1242" s="251">
        <v>-741.5</v>
      </c>
      <c r="N1242" s="252"/>
      <c r="O1242" s="253"/>
      <c r="P1242" s="249"/>
      <c r="Q1242" s="249"/>
      <c r="R1242" s="251"/>
      <c r="S1242" s="251"/>
      <c r="T1242" s="251"/>
      <c r="U1242" s="251"/>
      <c r="V1242" s="253"/>
      <c r="W1242" s="253"/>
      <c r="X1242" s="253"/>
      <c r="Y1242" s="252"/>
      <c r="Z1242" s="6"/>
      <c r="AA1242" s="9"/>
    </row>
    <row r="1243" spans="1:28" ht="13.5" outlineLevel="7" x14ac:dyDescent="0.3">
      <c r="A1243" s="245"/>
      <c r="B1243" s="246"/>
      <c r="C1243" s="246"/>
      <c r="D1243" s="246"/>
      <c r="E1243" s="246"/>
      <c r="F1243" s="247"/>
      <c r="G1243" s="252"/>
      <c r="H1243" s="247"/>
      <c r="I1243" s="248" t="s">
        <v>547</v>
      </c>
      <c r="J1243" s="249"/>
      <c r="K1243" s="250"/>
      <c r="L1243" s="250"/>
      <c r="M1243" s="251">
        <v>8.3418749999999999</v>
      </c>
      <c r="N1243" s="252"/>
      <c r="O1243" s="253"/>
      <c r="P1243" s="249"/>
      <c r="Q1243" s="249"/>
      <c r="R1243" s="251"/>
      <c r="S1243" s="251"/>
      <c r="T1243" s="251"/>
      <c r="U1243" s="251"/>
      <c r="V1243" s="253"/>
      <c r="W1243" s="253"/>
      <c r="X1243" s="253"/>
      <c r="Y1243" s="252"/>
      <c r="Z1243" s="6"/>
      <c r="AA1243" s="9"/>
    </row>
    <row r="1244" spans="1:28" ht="7.5" customHeight="1" outlineLevel="7" x14ac:dyDescent="0.15">
      <c r="A1244" s="9"/>
      <c r="B1244" s="197"/>
      <c r="C1244" s="196"/>
      <c r="D1244" s="196"/>
      <c r="E1244" s="196"/>
      <c r="F1244" s="12"/>
      <c r="G1244" s="12"/>
      <c r="H1244" s="12"/>
      <c r="I1244" s="204"/>
      <c r="J1244" s="205"/>
      <c r="K1244" s="206"/>
      <c r="L1244" s="206"/>
      <c r="M1244" s="207"/>
      <c r="N1244" s="10"/>
      <c r="O1244" s="153"/>
      <c r="P1244" s="205"/>
      <c r="Q1244" s="205"/>
      <c r="R1244" s="159"/>
      <c r="S1244" s="159"/>
      <c r="T1244" s="159"/>
      <c r="U1244" s="159"/>
      <c r="V1244" s="153"/>
      <c r="W1244" s="153"/>
      <c r="X1244" s="153"/>
      <c r="Y1244" s="10"/>
      <c r="Z1244" s="6"/>
      <c r="AA1244" s="9"/>
    </row>
    <row r="1245" spans="1:28" outlineLevel="6" x14ac:dyDescent="0.15">
      <c r="B1245" s="6"/>
      <c r="C1245" s="6"/>
      <c r="D1245" s="6"/>
      <c r="E1245" s="6"/>
      <c r="F1245" s="6"/>
      <c r="G1245" s="6"/>
      <c r="H1245" s="6"/>
      <c r="I1245" s="6"/>
      <c r="J1245" s="6"/>
      <c r="K1245" s="6"/>
      <c r="L1245" s="6"/>
      <c r="M1245" s="6"/>
      <c r="N1245" s="9"/>
      <c r="O1245" s="9"/>
      <c r="P1245" s="6"/>
      <c r="Q1245" s="6"/>
      <c r="R1245" s="6"/>
      <c r="S1245" s="6"/>
      <c r="T1245" s="6"/>
      <c r="U1245" s="6"/>
      <c r="V1245" s="6"/>
      <c r="W1245" s="9"/>
      <c r="X1245" s="9"/>
      <c r="Y1245" s="9"/>
    </row>
    <row r="1246" spans="1:28" ht="13.5" outlineLevel="3" x14ac:dyDescent="0.25">
      <c r="A1246" s="179" t="s">
        <v>319</v>
      </c>
      <c r="B1246" s="227">
        <v>4</v>
      </c>
      <c r="C1246" s="228"/>
      <c r="D1246" s="228"/>
      <c r="E1246" s="228"/>
      <c r="F1246" s="183"/>
      <c r="G1246" s="183"/>
      <c r="H1246" s="183"/>
      <c r="I1246" s="229" t="s">
        <v>320</v>
      </c>
      <c r="J1246" s="230"/>
      <c r="K1246" s="231"/>
      <c r="L1246" s="231"/>
      <c r="M1246" s="231"/>
      <c r="N1246" s="183"/>
      <c r="O1246" s="181">
        <f>SUBTOTAL(9,O1247:O1394)</f>
        <v>0</v>
      </c>
      <c r="P1246" s="230" t="s">
        <v>447</v>
      </c>
      <c r="Q1246" s="230"/>
      <c r="R1246" s="231"/>
      <c r="S1246" s="182">
        <f>SUBTOTAL(9,S1247:S1394)</f>
        <v>0</v>
      </c>
      <c r="T1246" s="231"/>
      <c r="U1246" s="182">
        <f>SUBTOTAL(9,U1247:U1394)</f>
        <v>0</v>
      </c>
      <c r="V1246" s="232"/>
      <c r="W1246" s="181">
        <f>SUBTOTAL(9,W1247:W1394)</f>
        <v>0</v>
      </c>
      <c r="X1246" s="181">
        <f>SUBTOTAL(9,X1247:X1394)</f>
        <v>0</v>
      </c>
      <c r="Y1246" s="179"/>
      <c r="Z1246" s="6"/>
      <c r="AA1246" s="9"/>
      <c r="AB1246" s="9"/>
    </row>
    <row r="1247" spans="1:28" ht="13.5" outlineLevel="4" x14ac:dyDescent="0.25">
      <c r="A1247" s="184" t="s">
        <v>321</v>
      </c>
      <c r="B1247" s="233">
        <v>5</v>
      </c>
      <c r="C1247" s="234"/>
      <c r="D1247" s="234"/>
      <c r="E1247" s="234"/>
      <c r="F1247" s="188"/>
      <c r="G1247" s="188"/>
      <c r="H1247" s="188"/>
      <c r="I1247" s="235" t="s">
        <v>322</v>
      </c>
      <c r="J1247" s="236"/>
      <c r="K1247" s="237"/>
      <c r="L1247" s="237"/>
      <c r="M1247" s="237"/>
      <c r="N1247" s="188"/>
      <c r="O1247" s="186">
        <f>SUBTOTAL(9,O1248:O1267)</f>
        <v>0</v>
      </c>
      <c r="P1247" s="236" t="s">
        <v>448</v>
      </c>
      <c r="Q1247" s="236"/>
      <c r="R1247" s="237"/>
      <c r="S1247" s="187">
        <f>SUBTOTAL(9,S1248:S1267)</f>
        <v>0</v>
      </c>
      <c r="T1247" s="237"/>
      <c r="U1247" s="187">
        <f>SUBTOTAL(9,U1248:U1267)</f>
        <v>0</v>
      </c>
      <c r="V1247" s="238"/>
      <c r="W1247" s="186">
        <f>SUBTOTAL(9,W1248:W1267)</f>
        <v>0</v>
      </c>
      <c r="X1247" s="186">
        <f>SUBTOTAL(9,X1248:X1267)</f>
        <v>0</v>
      </c>
      <c r="Y1247" s="184"/>
      <c r="Z1247" s="6"/>
      <c r="AA1247" s="9"/>
      <c r="AB1247" s="9"/>
    </row>
    <row r="1248" spans="1:28" ht="13.5" outlineLevel="5" x14ac:dyDescent="0.25">
      <c r="A1248" s="189" t="s">
        <v>323</v>
      </c>
      <c r="B1248" s="239">
        <v>6</v>
      </c>
      <c r="C1248" s="240"/>
      <c r="D1248" s="240"/>
      <c r="E1248" s="240"/>
      <c r="F1248" s="193"/>
      <c r="G1248" s="193"/>
      <c r="H1248" s="193"/>
      <c r="I1248" s="241" t="s">
        <v>324</v>
      </c>
      <c r="J1248" s="242"/>
      <c r="K1248" s="243"/>
      <c r="L1248" s="243"/>
      <c r="M1248" s="243"/>
      <c r="N1248" s="193"/>
      <c r="O1248" s="191">
        <f>SUBTOTAL(9,O1249:O1267)</f>
        <v>0</v>
      </c>
      <c r="P1248" s="242" t="s">
        <v>449</v>
      </c>
      <c r="Q1248" s="242"/>
      <c r="R1248" s="243"/>
      <c r="S1248" s="192">
        <f>SUBTOTAL(9,S1249:S1267)</f>
        <v>0</v>
      </c>
      <c r="T1248" s="243"/>
      <c r="U1248" s="192">
        <f>SUBTOTAL(9,U1249:U1267)</f>
        <v>0</v>
      </c>
      <c r="V1248" s="244"/>
      <c r="W1248" s="191">
        <f>SUBTOTAL(9,W1249:W1267)</f>
        <v>0</v>
      </c>
      <c r="X1248" s="191">
        <f>SUBTOTAL(9,X1249:X1267)</f>
        <v>0</v>
      </c>
      <c r="Y1248" s="189"/>
      <c r="Z1248" s="6"/>
      <c r="AA1248" s="9"/>
      <c r="AB1248" s="9"/>
    </row>
    <row r="1249" spans="2:28" ht="42.75" outlineLevel="6" x14ac:dyDescent="0.15">
      <c r="B1249" s="197"/>
      <c r="C1249" s="198"/>
      <c r="D1249" s="114" t="s">
        <v>1271</v>
      </c>
      <c r="E1249" s="114"/>
      <c r="F1249" s="115"/>
      <c r="G1249" s="115" t="s">
        <v>1273</v>
      </c>
      <c r="H1249" s="115" t="s">
        <v>1272</v>
      </c>
      <c r="I1249" s="116" t="s">
        <v>1274</v>
      </c>
      <c r="J1249" s="117" t="s">
        <v>1275</v>
      </c>
      <c r="K1249" s="118">
        <v>13</v>
      </c>
      <c r="L1249" s="118">
        <v>0</v>
      </c>
      <c r="M1249" s="118">
        <v>13</v>
      </c>
      <c r="N1249" s="295"/>
      <c r="O1249" s="119">
        <f>M1249*N1249</f>
        <v>0</v>
      </c>
      <c r="P1249" s="117" t="s">
        <v>937</v>
      </c>
      <c r="Q1249" s="117" t="s">
        <v>1276</v>
      </c>
      <c r="R1249" s="118"/>
      <c r="S1249" s="118">
        <f>M1249*R1249</f>
        <v>0</v>
      </c>
      <c r="T1249" s="118"/>
      <c r="U1249" s="118">
        <f>M1249*T1249</f>
        <v>0</v>
      </c>
      <c r="V1249" s="119">
        <v>21</v>
      </c>
      <c r="W1249" s="119">
        <f>O1249*(V1249/100)</f>
        <v>0</v>
      </c>
      <c r="X1249" s="119">
        <f>O1249+W1249</f>
        <v>0</v>
      </c>
      <c r="Y1249" s="120"/>
      <c r="Z1249" s="9"/>
      <c r="AA1249" s="9"/>
      <c r="AB1249" s="9"/>
    </row>
    <row r="1250" spans="2:28" ht="4.5" customHeight="1" outlineLevel="6" x14ac:dyDescent="0.15">
      <c r="B1250" s="197"/>
      <c r="C1250" s="199"/>
      <c r="D1250" s="199"/>
      <c r="E1250" s="199"/>
      <c r="F1250" s="10"/>
      <c r="G1250" s="10"/>
      <c r="H1250" s="10"/>
      <c r="I1250" s="203"/>
      <c r="J1250" s="205"/>
      <c r="K1250" s="159"/>
      <c r="L1250" s="159"/>
      <c r="M1250" s="159"/>
      <c r="N1250" s="113"/>
      <c r="O1250" s="153"/>
      <c r="P1250" s="205"/>
      <c r="Q1250" s="205"/>
      <c r="R1250" s="159"/>
      <c r="S1250" s="159"/>
      <c r="T1250" s="159"/>
      <c r="U1250" s="159"/>
      <c r="V1250" s="153"/>
      <c r="W1250" s="153"/>
      <c r="X1250" s="153"/>
      <c r="Y1250" s="10"/>
      <c r="Z1250" s="9"/>
      <c r="AA1250" s="9"/>
      <c r="AB1250" s="9"/>
    </row>
    <row r="1251" spans="2:28" ht="42.75" outlineLevel="6" x14ac:dyDescent="0.15">
      <c r="B1251" s="197"/>
      <c r="C1251" s="198"/>
      <c r="D1251" s="114" t="s">
        <v>1277</v>
      </c>
      <c r="E1251" s="114"/>
      <c r="F1251" s="115"/>
      <c r="G1251" s="115" t="s">
        <v>1279</v>
      </c>
      <c r="H1251" s="115" t="s">
        <v>1278</v>
      </c>
      <c r="I1251" s="116" t="s">
        <v>1280</v>
      </c>
      <c r="J1251" s="117" t="s">
        <v>1275</v>
      </c>
      <c r="K1251" s="118">
        <v>2</v>
      </c>
      <c r="L1251" s="118">
        <v>0</v>
      </c>
      <c r="M1251" s="118">
        <v>2</v>
      </c>
      <c r="N1251" s="295"/>
      <c r="O1251" s="119">
        <f>M1251*N1251</f>
        <v>0</v>
      </c>
      <c r="P1251" s="117" t="s">
        <v>937</v>
      </c>
      <c r="Q1251" s="117" t="s">
        <v>1276</v>
      </c>
      <c r="R1251" s="118"/>
      <c r="S1251" s="118">
        <f>M1251*R1251</f>
        <v>0</v>
      </c>
      <c r="T1251" s="118"/>
      <c r="U1251" s="118">
        <f>M1251*T1251</f>
        <v>0</v>
      </c>
      <c r="V1251" s="119">
        <v>21</v>
      </c>
      <c r="W1251" s="119">
        <f>O1251*(V1251/100)</f>
        <v>0</v>
      </c>
      <c r="X1251" s="119">
        <f>O1251+W1251</f>
        <v>0</v>
      </c>
      <c r="Y1251" s="120"/>
      <c r="Z1251" s="9"/>
      <c r="AA1251" s="9"/>
      <c r="AB1251" s="9"/>
    </row>
    <row r="1252" spans="2:28" ht="4.5" customHeight="1" outlineLevel="6" x14ac:dyDescent="0.15">
      <c r="B1252" s="197"/>
      <c r="C1252" s="199"/>
      <c r="D1252" s="199"/>
      <c r="E1252" s="199"/>
      <c r="F1252" s="10"/>
      <c r="G1252" s="10"/>
      <c r="H1252" s="10"/>
      <c r="I1252" s="203"/>
      <c r="J1252" s="205"/>
      <c r="K1252" s="159"/>
      <c r="L1252" s="159"/>
      <c r="M1252" s="159"/>
      <c r="N1252" s="113"/>
      <c r="O1252" s="153"/>
      <c r="P1252" s="205"/>
      <c r="Q1252" s="205"/>
      <c r="R1252" s="159"/>
      <c r="S1252" s="159"/>
      <c r="T1252" s="159"/>
      <c r="U1252" s="159"/>
      <c r="V1252" s="153"/>
      <c r="W1252" s="153"/>
      <c r="X1252" s="153"/>
      <c r="Y1252" s="10"/>
      <c r="Z1252" s="9"/>
      <c r="AA1252" s="9"/>
      <c r="AB1252" s="9"/>
    </row>
    <row r="1253" spans="2:28" s="294" customFormat="1" ht="42.75" outlineLevel="6" x14ac:dyDescent="0.15">
      <c r="B1253" s="290"/>
      <c r="C1253" s="291"/>
      <c r="D1253" s="257" t="s">
        <v>1281</v>
      </c>
      <c r="E1253" s="257"/>
      <c r="F1253" s="258"/>
      <c r="G1253" s="258" t="s">
        <v>1283</v>
      </c>
      <c r="H1253" s="258" t="s">
        <v>1282</v>
      </c>
      <c r="I1253" s="259" t="s">
        <v>1834</v>
      </c>
      <c r="J1253" s="260" t="s">
        <v>1275</v>
      </c>
      <c r="K1253" s="262">
        <v>1</v>
      </c>
      <c r="L1253" s="262">
        <v>0</v>
      </c>
      <c r="M1253" s="262">
        <v>1</v>
      </c>
      <c r="N1253" s="296"/>
      <c r="O1253" s="261">
        <f>M1253*N1253</f>
        <v>0</v>
      </c>
      <c r="P1253" s="260" t="s">
        <v>937</v>
      </c>
      <c r="Q1253" s="260" t="s">
        <v>1276</v>
      </c>
      <c r="R1253" s="262"/>
      <c r="S1253" s="262">
        <f>M1253*R1253</f>
        <v>0</v>
      </c>
      <c r="T1253" s="262"/>
      <c r="U1253" s="262">
        <f>M1253*T1253</f>
        <v>0</v>
      </c>
      <c r="V1253" s="261">
        <v>21</v>
      </c>
      <c r="W1253" s="261">
        <f>O1253*(V1253/100)</f>
        <v>0</v>
      </c>
      <c r="X1253" s="261">
        <f>O1253+W1253</f>
        <v>0</v>
      </c>
      <c r="Y1253" s="292"/>
      <c r="Z1253" s="293"/>
      <c r="AA1253" s="293"/>
      <c r="AB1253" s="293"/>
    </row>
    <row r="1254" spans="2:28" ht="4.5" customHeight="1" outlineLevel="6" x14ac:dyDescent="0.15">
      <c r="B1254" s="197"/>
      <c r="C1254" s="199"/>
      <c r="D1254" s="199"/>
      <c r="E1254" s="199"/>
      <c r="F1254" s="10"/>
      <c r="G1254" s="10"/>
      <c r="H1254" s="10"/>
      <c r="I1254" s="203"/>
      <c r="J1254" s="205"/>
      <c r="K1254" s="159"/>
      <c r="L1254" s="159"/>
      <c r="M1254" s="159"/>
      <c r="N1254" s="113"/>
      <c r="O1254" s="153"/>
      <c r="P1254" s="205"/>
      <c r="Q1254" s="205"/>
      <c r="R1254" s="159"/>
      <c r="S1254" s="159"/>
      <c r="T1254" s="159"/>
      <c r="U1254" s="159"/>
      <c r="V1254" s="153"/>
      <c r="W1254" s="153"/>
      <c r="X1254" s="153"/>
      <c r="Y1254" s="10"/>
      <c r="Z1254" s="9"/>
      <c r="AA1254" s="9"/>
      <c r="AB1254" s="9"/>
    </row>
    <row r="1255" spans="2:28" ht="42.75" outlineLevel="6" x14ac:dyDescent="0.15">
      <c r="B1255" s="197"/>
      <c r="C1255" s="198"/>
      <c r="D1255" s="114" t="s">
        <v>1284</v>
      </c>
      <c r="E1255" s="114"/>
      <c r="F1255" s="115"/>
      <c r="G1255" s="115" t="s">
        <v>1286</v>
      </c>
      <c r="H1255" s="115" t="s">
        <v>1285</v>
      </c>
      <c r="I1255" s="116" t="s">
        <v>1287</v>
      </c>
      <c r="J1255" s="117" t="s">
        <v>1275</v>
      </c>
      <c r="K1255" s="118">
        <v>3</v>
      </c>
      <c r="L1255" s="118">
        <v>0</v>
      </c>
      <c r="M1255" s="118">
        <v>3</v>
      </c>
      <c r="N1255" s="295"/>
      <c r="O1255" s="119">
        <f>M1255*N1255</f>
        <v>0</v>
      </c>
      <c r="P1255" s="117" t="s">
        <v>937</v>
      </c>
      <c r="Q1255" s="117" t="s">
        <v>1276</v>
      </c>
      <c r="R1255" s="118"/>
      <c r="S1255" s="118">
        <f>M1255*R1255</f>
        <v>0</v>
      </c>
      <c r="T1255" s="118"/>
      <c r="U1255" s="118">
        <f>M1255*T1255</f>
        <v>0</v>
      </c>
      <c r="V1255" s="119">
        <v>21</v>
      </c>
      <c r="W1255" s="119">
        <f>O1255*(V1255/100)</f>
        <v>0</v>
      </c>
      <c r="X1255" s="119">
        <f>O1255+W1255</f>
        <v>0</v>
      </c>
      <c r="Y1255" s="120"/>
      <c r="Z1255" s="9"/>
      <c r="AA1255" s="9"/>
      <c r="AB1255" s="9"/>
    </row>
    <row r="1256" spans="2:28" ht="4.5" customHeight="1" outlineLevel="6" x14ac:dyDescent="0.15">
      <c r="B1256" s="197"/>
      <c r="C1256" s="199"/>
      <c r="D1256" s="199"/>
      <c r="E1256" s="199"/>
      <c r="F1256" s="10"/>
      <c r="G1256" s="10"/>
      <c r="H1256" s="10"/>
      <c r="I1256" s="203"/>
      <c r="J1256" s="205"/>
      <c r="K1256" s="159"/>
      <c r="L1256" s="159"/>
      <c r="M1256" s="159"/>
      <c r="N1256" s="113"/>
      <c r="O1256" s="153"/>
      <c r="P1256" s="205"/>
      <c r="Q1256" s="205"/>
      <c r="R1256" s="159"/>
      <c r="S1256" s="159"/>
      <c r="T1256" s="159"/>
      <c r="U1256" s="159"/>
      <c r="V1256" s="153"/>
      <c r="W1256" s="153"/>
      <c r="X1256" s="153"/>
      <c r="Y1256" s="10"/>
      <c r="Z1256" s="9"/>
      <c r="AA1256" s="9"/>
      <c r="AB1256" s="9"/>
    </row>
    <row r="1257" spans="2:28" s="294" customFormat="1" ht="42.75" outlineLevel="6" x14ac:dyDescent="0.15">
      <c r="B1257" s="290"/>
      <c r="C1257" s="291"/>
      <c r="D1257" s="257" t="s">
        <v>1288</v>
      </c>
      <c r="E1257" s="257"/>
      <c r="F1257" s="258"/>
      <c r="G1257" s="258" t="s">
        <v>1290</v>
      </c>
      <c r="H1257" s="258" t="s">
        <v>1289</v>
      </c>
      <c r="I1257" s="259" t="s">
        <v>1835</v>
      </c>
      <c r="J1257" s="260" t="s">
        <v>1275</v>
      </c>
      <c r="K1257" s="262">
        <v>1</v>
      </c>
      <c r="L1257" s="262">
        <v>0</v>
      </c>
      <c r="M1257" s="262">
        <v>1</v>
      </c>
      <c r="N1257" s="296"/>
      <c r="O1257" s="261">
        <f>M1257*N1257</f>
        <v>0</v>
      </c>
      <c r="P1257" s="260" t="s">
        <v>937</v>
      </c>
      <c r="Q1257" s="260" t="s">
        <v>1276</v>
      </c>
      <c r="R1257" s="262"/>
      <c r="S1257" s="262">
        <f>M1257*R1257</f>
        <v>0</v>
      </c>
      <c r="T1257" s="262"/>
      <c r="U1257" s="262">
        <f>M1257*T1257</f>
        <v>0</v>
      </c>
      <c r="V1257" s="261">
        <v>21</v>
      </c>
      <c r="W1257" s="261">
        <f>O1257*(V1257/100)</f>
        <v>0</v>
      </c>
      <c r="X1257" s="261">
        <f>O1257+W1257</f>
        <v>0</v>
      </c>
      <c r="Y1257" s="292"/>
      <c r="Z1257" s="293"/>
      <c r="AA1257" s="293"/>
      <c r="AB1257" s="293"/>
    </row>
    <row r="1258" spans="2:28" ht="4.5" customHeight="1" outlineLevel="6" x14ac:dyDescent="0.15">
      <c r="B1258" s="197"/>
      <c r="C1258" s="199"/>
      <c r="D1258" s="199"/>
      <c r="E1258" s="199"/>
      <c r="F1258" s="10"/>
      <c r="G1258" s="10"/>
      <c r="H1258" s="10"/>
      <c r="I1258" s="203"/>
      <c r="J1258" s="205"/>
      <c r="K1258" s="159"/>
      <c r="L1258" s="159"/>
      <c r="M1258" s="159"/>
      <c r="N1258" s="113"/>
      <c r="O1258" s="153"/>
      <c r="P1258" s="205"/>
      <c r="Q1258" s="205"/>
      <c r="R1258" s="159"/>
      <c r="S1258" s="159"/>
      <c r="T1258" s="159"/>
      <c r="U1258" s="159"/>
      <c r="V1258" s="153"/>
      <c r="W1258" s="153"/>
      <c r="X1258" s="153"/>
      <c r="Y1258" s="10"/>
      <c r="Z1258" s="9"/>
      <c r="AA1258" s="9"/>
      <c r="AB1258" s="9"/>
    </row>
    <row r="1259" spans="2:28" s="294" customFormat="1" ht="42.75" outlineLevel="6" x14ac:dyDescent="0.15">
      <c r="B1259" s="290"/>
      <c r="C1259" s="291"/>
      <c r="D1259" s="257" t="s">
        <v>1291</v>
      </c>
      <c r="E1259" s="257"/>
      <c r="F1259" s="258"/>
      <c r="G1259" s="258" t="s">
        <v>1293</v>
      </c>
      <c r="H1259" s="258" t="s">
        <v>1292</v>
      </c>
      <c r="I1259" s="259" t="s">
        <v>1836</v>
      </c>
      <c r="J1259" s="260" t="s">
        <v>1275</v>
      </c>
      <c r="K1259" s="262">
        <v>1</v>
      </c>
      <c r="L1259" s="262">
        <v>0</v>
      </c>
      <c r="M1259" s="262">
        <v>1</v>
      </c>
      <c r="N1259" s="296"/>
      <c r="O1259" s="261">
        <f>M1259*N1259</f>
        <v>0</v>
      </c>
      <c r="P1259" s="260" t="s">
        <v>937</v>
      </c>
      <c r="Q1259" s="260" t="s">
        <v>1276</v>
      </c>
      <c r="R1259" s="262"/>
      <c r="S1259" s="262">
        <f>M1259*R1259</f>
        <v>0</v>
      </c>
      <c r="T1259" s="262"/>
      <c r="U1259" s="262">
        <f>M1259*T1259</f>
        <v>0</v>
      </c>
      <c r="V1259" s="261">
        <v>21</v>
      </c>
      <c r="W1259" s="261">
        <f>O1259*(V1259/100)</f>
        <v>0</v>
      </c>
      <c r="X1259" s="261">
        <f>O1259+W1259</f>
        <v>0</v>
      </c>
      <c r="Y1259" s="292"/>
      <c r="Z1259" s="293"/>
      <c r="AA1259" s="293"/>
      <c r="AB1259" s="293"/>
    </row>
    <row r="1260" spans="2:28" ht="4.5" customHeight="1" outlineLevel="6" x14ac:dyDescent="0.15">
      <c r="B1260" s="197"/>
      <c r="C1260" s="199"/>
      <c r="D1260" s="199"/>
      <c r="E1260" s="199"/>
      <c r="F1260" s="10"/>
      <c r="G1260" s="10"/>
      <c r="H1260" s="10"/>
      <c r="I1260" s="203"/>
      <c r="J1260" s="205"/>
      <c r="K1260" s="159"/>
      <c r="L1260" s="159"/>
      <c r="M1260" s="159"/>
      <c r="N1260" s="113"/>
      <c r="O1260" s="153"/>
      <c r="P1260" s="205"/>
      <c r="Q1260" s="205"/>
      <c r="R1260" s="159"/>
      <c r="S1260" s="159"/>
      <c r="T1260" s="159"/>
      <c r="U1260" s="159"/>
      <c r="V1260" s="153"/>
      <c r="W1260" s="153"/>
      <c r="X1260" s="153"/>
      <c r="Y1260" s="10"/>
      <c r="Z1260" s="9"/>
      <c r="AA1260" s="9"/>
      <c r="AB1260" s="9"/>
    </row>
    <row r="1261" spans="2:28" ht="28.5" outlineLevel="6" x14ac:dyDescent="0.15">
      <c r="B1261" s="197"/>
      <c r="C1261" s="198"/>
      <c r="D1261" s="114" t="s">
        <v>1294</v>
      </c>
      <c r="E1261" s="114"/>
      <c r="F1261" s="115"/>
      <c r="G1261" s="115" t="s">
        <v>1296</v>
      </c>
      <c r="H1261" s="115" t="s">
        <v>1295</v>
      </c>
      <c r="I1261" s="116" t="s">
        <v>1297</v>
      </c>
      <c r="J1261" s="117" t="s">
        <v>1275</v>
      </c>
      <c r="K1261" s="118">
        <v>1</v>
      </c>
      <c r="L1261" s="118">
        <v>0</v>
      </c>
      <c r="M1261" s="118">
        <v>1</v>
      </c>
      <c r="N1261" s="295"/>
      <c r="O1261" s="119">
        <f>M1261*N1261</f>
        <v>0</v>
      </c>
      <c r="P1261" s="117" t="s">
        <v>937</v>
      </c>
      <c r="Q1261" s="117" t="s">
        <v>1276</v>
      </c>
      <c r="R1261" s="118"/>
      <c r="S1261" s="118">
        <f>M1261*R1261</f>
        <v>0</v>
      </c>
      <c r="T1261" s="118"/>
      <c r="U1261" s="118">
        <f>M1261*T1261</f>
        <v>0</v>
      </c>
      <c r="V1261" s="119">
        <v>21</v>
      </c>
      <c r="W1261" s="119">
        <f>O1261*(V1261/100)</f>
        <v>0</v>
      </c>
      <c r="X1261" s="119">
        <f>O1261+W1261</f>
        <v>0</v>
      </c>
      <c r="Y1261" s="120"/>
      <c r="Z1261" s="9"/>
      <c r="AA1261" s="9"/>
      <c r="AB1261" s="9"/>
    </row>
    <row r="1262" spans="2:28" ht="4.5" customHeight="1" outlineLevel="6" x14ac:dyDescent="0.15">
      <c r="B1262" s="197"/>
      <c r="C1262" s="199"/>
      <c r="D1262" s="199"/>
      <c r="E1262" s="199"/>
      <c r="F1262" s="10"/>
      <c r="G1262" s="10"/>
      <c r="H1262" s="10"/>
      <c r="I1262" s="203"/>
      <c r="J1262" s="205"/>
      <c r="K1262" s="159"/>
      <c r="L1262" s="159"/>
      <c r="M1262" s="159"/>
      <c r="N1262" s="113"/>
      <c r="O1262" s="153"/>
      <c r="P1262" s="205"/>
      <c r="Q1262" s="205"/>
      <c r="R1262" s="159"/>
      <c r="S1262" s="159"/>
      <c r="T1262" s="159"/>
      <c r="U1262" s="159"/>
      <c r="V1262" s="153"/>
      <c r="W1262" s="153"/>
      <c r="X1262" s="153"/>
      <c r="Y1262" s="10"/>
      <c r="Z1262" s="9"/>
      <c r="AA1262" s="9"/>
      <c r="AB1262" s="9"/>
    </row>
    <row r="1263" spans="2:28" ht="28.5" outlineLevel="6" x14ac:dyDescent="0.15">
      <c r="B1263" s="197"/>
      <c r="C1263" s="198"/>
      <c r="D1263" s="114" t="s">
        <v>1298</v>
      </c>
      <c r="E1263" s="114"/>
      <c r="F1263" s="115"/>
      <c r="G1263" s="115" t="s">
        <v>1300</v>
      </c>
      <c r="H1263" s="115" t="s">
        <v>1299</v>
      </c>
      <c r="I1263" s="116" t="s">
        <v>1301</v>
      </c>
      <c r="J1263" s="117" t="s">
        <v>1275</v>
      </c>
      <c r="K1263" s="118">
        <v>1</v>
      </c>
      <c r="L1263" s="118">
        <v>0</v>
      </c>
      <c r="M1263" s="118">
        <v>1</v>
      </c>
      <c r="N1263" s="295"/>
      <c r="O1263" s="119">
        <f>M1263*N1263</f>
        <v>0</v>
      </c>
      <c r="P1263" s="117" t="s">
        <v>937</v>
      </c>
      <c r="Q1263" s="117" t="s">
        <v>1276</v>
      </c>
      <c r="R1263" s="118"/>
      <c r="S1263" s="118">
        <f>M1263*R1263</f>
        <v>0</v>
      </c>
      <c r="T1263" s="118"/>
      <c r="U1263" s="118">
        <f>M1263*T1263</f>
        <v>0</v>
      </c>
      <c r="V1263" s="119">
        <v>21</v>
      </c>
      <c r="W1263" s="119">
        <f>O1263*(V1263/100)</f>
        <v>0</v>
      </c>
      <c r="X1263" s="119">
        <f>O1263+W1263</f>
        <v>0</v>
      </c>
      <c r="Y1263" s="120"/>
      <c r="Z1263" s="9"/>
      <c r="AA1263" s="9"/>
      <c r="AB1263" s="9"/>
    </row>
    <row r="1264" spans="2:28" ht="4.5" customHeight="1" outlineLevel="6" x14ac:dyDescent="0.15">
      <c r="B1264" s="197"/>
      <c r="C1264" s="199"/>
      <c r="D1264" s="199"/>
      <c r="E1264" s="199"/>
      <c r="F1264" s="10"/>
      <c r="G1264" s="10"/>
      <c r="H1264" s="10"/>
      <c r="I1264" s="203"/>
      <c r="J1264" s="205"/>
      <c r="K1264" s="159"/>
      <c r="L1264" s="159"/>
      <c r="M1264" s="159"/>
      <c r="N1264" s="113"/>
      <c r="O1264" s="153"/>
      <c r="P1264" s="205"/>
      <c r="Q1264" s="205"/>
      <c r="R1264" s="159"/>
      <c r="S1264" s="159"/>
      <c r="T1264" s="159"/>
      <c r="U1264" s="159"/>
      <c r="V1264" s="153"/>
      <c r="W1264" s="153"/>
      <c r="X1264" s="153"/>
      <c r="Y1264" s="10"/>
      <c r="Z1264" s="9"/>
      <c r="AA1264" s="9"/>
      <c r="AB1264" s="9"/>
    </row>
    <row r="1265" spans="1:28" ht="28.5" outlineLevel="6" x14ac:dyDescent="0.15">
      <c r="B1265" s="197"/>
      <c r="C1265" s="198"/>
      <c r="D1265" s="114" t="s">
        <v>1302</v>
      </c>
      <c r="E1265" s="114"/>
      <c r="F1265" s="115"/>
      <c r="G1265" s="115" t="s">
        <v>1304</v>
      </c>
      <c r="H1265" s="115" t="s">
        <v>1303</v>
      </c>
      <c r="I1265" s="116" t="s">
        <v>1305</v>
      </c>
      <c r="J1265" s="117" t="s">
        <v>1275</v>
      </c>
      <c r="K1265" s="118">
        <v>1</v>
      </c>
      <c r="L1265" s="118">
        <v>0</v>
      </c>
      <c r="M1265" s="118">
        <v>1</v>
      </c>
      <c r="N1265" s="295"/>
      <c r="O1265" s="119">
        <f>M1265*N1265</f>
        <v>0</v>
      </c>
      <c r="P1265" s="117" t="s">
        <v>937</v>
      </c>
      <c r="Q1265" s="117" t="s">
        <v>1276</v>
      </c>
      <c r="R1265" s="118"/>
      <c r="S1265" s="118">
        <f>M1265*R1265</f>
        <v>0</v>
      </c>
      <c r="T1265" s="118"/>
      <c r="U1265" s="118">
        <f>M1265*T1265</f>
        <v>0</v>
      </c>
      <c r="V1265" s="119">
        <v>21</v>
      </c>
      <c r="W1265" s="119">
        <f>O1265*(V1265/100)</f>
        <v>0</v>
      </c>
      <c r="X1265" s="119">
        <f>O1265+W1265</f>
        <v>0</v>
      </c>
      <c r="Y1265" s="120"/>
      <c r="Z1265" s="9"/>
      <c r="AA1265" s="9"/>
      <c r="AB1265" s="9"/>
    </row>
    <row r="1266" spans="1:28" ht="4.5" customHeight="1" outlineLevel="6" x14ac:dyDescent="0.15">
      <c r="B1266" s="197"/>
      <c r="C1266" s="199"/>
      <c r="D1266" s="199"/>
      <c r="E1266" s="199"/>
      <c r="F1266" s="10"/>
      <c r="G1266" s="10"/>
      <c r="H1266" s="10"/>
      <c r="I1266" s="203"/>
      <c r="J1266" s="205"/>
      <c r="K1266" s="159"/>
      <c r="L1266" s="159"/>
      <c r="M1266" s="159"/>
      <c r="N1266" s="113"/>
      <c r="O1266" s="153"/>
      <c r="P1266" s="205"/>
      <c r="Q1266" s="205"/>
      <c r="R1266" s="159"/>
      <c r="S1266" s="159"/>
      <c r="T1266" s="159"/>
      <c r="U1266" s="159"/>
      <c r="V1266" s="153"/>
      <c r="W1266" s="153"/>
      <c r="X1266" s="153"/>
      <c r="Y1266" s="10"/>
      <c r="Z1266" s="9"/>
      <c r="AA1266" s="9"/>
      <c r="AB1266" s="9"/>
    </row>
    <row r="1267" spans="1:28" outlineLevel="6" x14ac:dyDescent="0.15">
      <c r="B1267" s="6"/>
      <c r="C1267" s="6"/>
      <c r="D1267" s="6"/>
      <c r="E1267" s="6"/>
      <c r="F1267" s="6"/>
      <c r="G1267" s="6"/>
      <c r="H1267" s="6"/>
      <c r="I1267" s="6"/>
      <c r="J1267" s="6"/>
      <c r="K1267" s="6"/>
      <c r="L1267" s="6"/>
      <c r="M1267" s="6"/>
      <c r="N1267" s="9"/>
      <c r="O1267" s="9"/>
      <c r="P1267" s="6"/>
      <c r="Q1267" s="6"/>
      <c r="R1267" s="6"/>
      <c r="S1267" s="6"/>
      <c r="T1267" s="6"/>
      <c r="U1267" s="6"/>
      <c r="V1267" s="6"/>
      <c r="W1267" s="9"/>
      <c r="X1267" s="9"/>
      <c r="Y1267" s="9"/>
    </row>
    <row r="1268" spans="1:28" ht="13.5" outlineLevel="4" x14ac:dyDescent="0.25">
      <c r="A1268" s="184" t="s">
        <v>325</v>
      </c>
      <c r="B1268" s="233">
        <v>5</v>
      </c>
      <c r="C1268" s="234"/>
      <c r="D1268" s="234"/>
      <c r="E1268" s="234"/>
      <c r="F1268" s="188"/>
      <c r="G1268" s="188"/>
      <c r="H1268" s="188"/>
      <c r="I1268" s="235" t="s">
        <v>326</v>
      </c>
      <c r="J1268" s="236"/>
      <c r="K1268" s="237"/>
      <c r="L1268" s="237"/>
      <c r="M1268" s="237"/>
      <c r="N1268" s="188"/>
      <c r="O1268" s="186">
        <f>SUBTOTAL(9,O1269:O1394)</f>
        <v>0</v>
      </c>
      <c r="P1268" s="236" t="s">
        <v>448</v>
      </c>
      <c r="Q1268" s="236"/>
      <c r="R1268" s="237"/>
      <c r="S1268" s="187">
        <f>SUBTOTAL(9,S1269:S1394)</f>
        <v>0</v>
      </c>
      <c r="T1268" s="237"/>
      <c r="U1268" s="187">
        <f>SUBTOTAL(9,U1269:U1394)</f>
        <v>0</v>
      </c>
      <c r="V1268" s="238"/>
      <c r="W1268" s="186">
        <f>SUBTOTAL(9,W1269:W1394)</f>
        <v>0</v>
      </c>
      <c r="X1268" s="186">
        <f>SUBTOTAL(9,X1269:X1394)</f>
        <v>0</v>
      </c>
      <c r="Y1268" s="184"/>
      <c r="Z1268" s="6"/>
      <c r="AA1268" s="9"/>
      <c r="AB1268" s="9"/>
    </row>
    <row r="1269" spans="1:28" ht="13.5" outlineLevel="5" x14ac:dyDescent="0.25">
      <c r="A1269" s="189" t="s">
        <v>327</v>
      </c>
      <c r="B1269" s="239">
        <v>6</v>
      </c>
      <c r="C1269" s="240"/>
      <c r="D1269" s="240"/>
      <c r="E1269" s="240"/>
      <c r="F1269" s="193"/>
      <c r="G1269" s="193"/>
      <c r="H1269" s="193"/>
      <c r="I1269" s="241" t="s">
        <v>328</v>
      </c>
      <c r="J1269" s="242"/>
      <c r="K1269" s="243"/>
      <c r="L1269" s="243"/>
      <c r="M1269" s="243"/>
      <c r="N1269" s="193"/>
      <c r="O1269" s="191">
        <f>SUBTOTAL(9,O1270:O1272)</f>
        <v>0</v>
      </c>
      <c r="P1269" s="242" t="s">
        <v>449</v>
      </c>
      <c r="Q1269" s="242"/>
      <c r="R1269" s="243"/>
      <c r="S1269" s="192">
        <f>SUBTOTAL(9,S1270:S1272)</f>
        <v>0</v>
      </c>
      <c r="T1269" s="243"/>
      <c r="U1269" s="192">
        <f>SUBTOTAL(9,U1270:U1272)</f>
        <v>0</v>
      </c>
      <c r="V1269" s="244"/>
      <c r="W1269" s="191">
        <f>SUBTOTAL(9,W1270:W1272)</f>
        <v>0</v>
      </c>
      <c r="X1269" s="191">
        <f>SUBTOTAL(9,X1270:X1272)</f>
        <v>0</v>
      </c>
      <c r="Y1269" s="189"/>
      <c r="Z1269" s="6"/>
      <c r="AA1269" s="9"/>
      <c r="AB1269" s="9"/>
    </row>
    <row r="1270" spans="1:28" ht="28.5" outlineLevel="6" x14ac:dyDescent="0.15">
      <c r="B1270" s="197"/>
      <c r="C1270" s="198"/>
      <c r="D1270" s="114" t="s">
        <v>1306</v>
      </c>
      <c r="E1270" s="114"/>
      <c r="F1270" s="115"/>
      <c r="G1270" s="115" t="s">
        <v>1308</v>
      </c>
      <c r="H1270" s="115" t="s">
        <v>1307</v>
      </c>
      <c r="I1270" s="116" t="s">
        <v>1309</v>
      </c>
      <c r="J1270" s="117" t="s">
        <v>1275</v>
      </c>
      <c r="K1270" s="118">
        <v>1</v>
      </c>
      <c r="L1270" s="118">
        <v>0</v>
      </c>
      <c r="M1270" s="118">
        <v>1</v>
      </c>
      <c r="N1270" s="295"/>
      <c r="O1270" s="119">
        <f>M1270*N1270</f>
        <v>0</v>
      </c>
      <c r="P1270" s="117" t="s">
        <v>937</v>
      </c>
      <c r="Q1270" s="117" t="s">
        <v>1276</v>
      </c>
      <c r="R1270" s="118"/>
      <c r="S1270" s="118">
        <f>M1270*R1270</f>
        <v>0</v>
      </c>
      <c r="T1270" s="118"/>
      <c r="U1270" s="118">
        <f>M1270*T1270</f>
        <v>0</v>
      </c>
      <c r="V1270" s="119">
        <v>21</v>
      </c>
      <c r="W1270" s="119">
        <f>O1270*(V1270/100)</f>
        <v>0</v>
      </c>
      <c r="X1270" s="119">
        <f>O1270+W1270</f>
        <v>0</v>
      </c>
      <c r="Y1270" s="120">
        <v>8</v>
      </c>
      <c r="Z1270" s="9"/>
      <c r="AA1270" s="9"/>
      <c r="AB1270" s="9"/>
    </row>
    <row r="1271" spans="1:28" ht="4.5" customHeight="1" outlineLevel="6" x14ac:dyDescent="0.15">
      <c r="B1271" s="197"/>
      <c r="C1271" s="199"/>
      <c r="D1271" s="199"/>
      <c r="E1271" s="199"/>
      <c r="F1271" s="10"/>
      <c r="G1271" s="10"/>
      <c r="H1271" s="10"/>
      <c r="I1271" s="203"/>
      <c r="J1271" s="205"/>
      <c r="K1271" s="159"/>
      <c r="L1271" s="159"/>
      <c r="M1271" s="159"/>
      <c r="N1271" s="113"/>
      <c r="O1271" s="153"/>
      <c r="P1271" s="205"/>
      <c r="Q1271" s="205"/>
      <c r="R1271" s="159"/>
      <c r="S1271" s="159"/>
      <c r="T1271" s="159"/>
      <c r="U1271" s="159"/>
      <c r="V1271" s="153"/>
      <c r="W1271" s="153"/>
      <c r="X1271" s="153"/>
      <c r="Y1271" s="10"/>
      <c r="Z1271" s="9"/>
      <c r="AA1271" s="9"/>
      <c r="AB1271" s="9"/>
    </row>
    <row r="1272" spans="1:28" outlineLevel="6" x14ac:dyDescent="0.15">
      <c r="B1272" s="6"/>
      <c r="C1272" s="6"/>
      <c r="D1272" s="6"/>
      <c r="E1272" s="6"/>
      <c r="F1272" s="6"/>
      <c r="G1272" s="6"/>
      <c r="H1272" s="6"/>
      <c r="I1272" s="6"/>
      <c r="J1272" s="6"/>
      <c r="K1272" s="6"/>
      <c r="L1272" s="6"/>
      <c r="M1272" s="6"/>
      <c r="N1272" s="9"/>
      <c r="O1272" s="9"/>
      <c r="P1272" s="6"/>
      <c r="Q1272" s="6"/>
      <c r="R1272" s="6"/>
      <c r="S1272" s="6"/>
      <c r="T1272" s="6"/>
      <c r="U1272" s="6"/>
      <c r="V1272" s="6"/>
      <c r="W1272" s="9"/>
      <c r="X1272" s="9"/>
      <c r="Y1272" s="9"/>
    </row>
    <row r="1273" spans="1:28" ht="13.5" outlineLevel="5" x14ac:dyDescent="0.25">
      <c r="A1273" s="189" t="s">
        <v>329</v>
      </c>
      <c r="B1273" s="239">
        <v>6</v>
      </c>
      <c r="C1273" s="240"/>
      <c r="D1273" s="240"/>
      <c r="E1273" s="240"/>
      <c r="F1273" s="193"/>
      <c r="G1273" s="193"/>
      <c r="H1273" s="193"/>
      <c r="I1273" s="241" t="s">
        <v>330</v>
      </c>
      <c r="J1273" s="242"/>
      <c r="K1273" s="243"/>
      <c r="L1273" s="243"/>
      <c r="M1273" s="243"/>
      <c r="N1273" s="193"/>
      <c r="O1273" s="191">
        <f>SUBTOTAL(9,O1274:O1388)</f>
        <v>0</v>
      </c>
      <c r="P1273" s="242" t="s">
        <v>449</v>
      </c>
      <c r="Q1273" s="242"/>
      <c r="R1273" s="243"/>
      <c r="S1273" s="192">
        <f>SUBTOTAL(9,S1274:S1388)</f>
        <v>0</v>
      </c>
      <c r="T1273" s="243"/>
      <c r="U1273" s="192">
        <f>SUBTOTAL(9,U1274:U1388)</f>
        <v>0</v>
      </c>
      <c r="V1273" s="244"/>
      <c r="W1273" s="191">
        <f>SUBTOTAL(9,W1274:W1388)</f>
        <v>0</v>
      </c>
      <c r="X1273" s="191">
        <f>SUBTOTAL(9,X1274:X1388)</f>
        <v>0</v>
      </c>
      <c r="Y1273" s="189"/>
      <c r="Z1273" s="6"/>
      <c r="AA1273" s="9"/>
      <c r="AB1273" s="9"/>
    </row>
    <row r="1274" spans="1:28" ht="28.5" outlineLevel="6" x14ac:dyDescent="0.15">
      <c r="B1274" s="197"/>
      <c r="C1274" s="198"/>
      <c r="D1274" s="257" t="s">
        <v>1310</v>
      </c>
      <c r="E1274" s="114"/>
      <c r="F1274" s="115"/>
      <c r="G1274" s="258" t="s">
        <v>1312</v>
      </c>
      <c r="H1274" s="258" t="s">
        <v>1311</v>
      </c>
      <c r="I1274" s="259" t="s">
        <v>1820</v>
      </c>
      <c r="J1274" s="260" t="s">
        <v>1275</v>
      </c>
      <c r="K1274" s="118">
        <v>1</v>
      </c>
      <c r="L1274" s="118">
        <v>0</v>
      </c>
      <c r="M1274" s="262">
        <v>1</v>
      </c>
      <c r="N1274" s="295"/>
      <c r="O1274" s="261">
        <f>M1274*N1274</f>
        <v>0</v>
      </c>
      <c r="P1274" s="117" t="s">
        <v>937</v>
      </c>
      <c r="Q1274" s="260" t="s">
        <v>1276</v>
      </c>
      <c r="R1274" s="118"/>
      <c r="S1274" s="118">
        <f>M1274*R1274</f>
        <v>0</v>
      </c>
      <c r="T1274" s="118"/>
      <c r="U1274" s="118">
        <f>M1274*T1274</f>
        <v>0</v>
      </c>
      <c r="V1274" s="119">
        <v>21</v>
      </c>
      <c r="W1274" s="119">
        <f>O1274*(V1274/100)</f>
        <v>0</v>
      </c>
      <c r="X1274" s="119">
        <f>O1274+W1274</f>
        <v>0</v>
      </c>
      <c r="Y1274" s="120">
        <v>13</v>
      </c>
      <c r="Z1274" s="9"/>
      <c r="AA1274" s="9"/>
      <c r="AB1274" s="9"/>
    </row>
    <row r="1275" spans="1:28" ht="4.5" customHeight="1" outlineLevel="6" x14ac:dyDescent="0.15">
      <c r="B1275" s="197"/>
      <c r="C1275" s="199"/>
      <c r="D1275" s="199"/>
      <c r="E1275" s="199"/>
      <c r="F1275" s="10"/>
      <c r="G1275" s="10"/>
      <c r="H1275" s="10"/>
      <c r="I1275" s="203"/>
      <c r="J1275" s="205"/>
      <c r="K1275" s="159"/>
      <c r="L1275" s="159"/>
      <c r="M1275" s="159"/>
      <c r="N1275" s="113"/>
      <c r="O1275" s="153"/>
      <c r="P1275" s="205"/>
      <c r="Q1275" s="205"/>
      <c r="R1275" s="159"/>
      <c r="S1275" s="159"/>
      <c r="T1275" s="159"/>
      <c r="U1275" s="159"/>
      <c r="V1275" s="153"/>
      <c r="W1275" s="153"/>
      <c r="X1275" s="153"/>
      <c r="Y1275" s="10"/>
      <c r="Z1275" s="9"/>
      <c r="AA1275" s="9"/>
      <c r="AB1275" s="9"/>
    </row>
    <row r="1276" spans="1:28" ht="28.5" outlineLevel="6" x14ac:dyDescent="0.15">
      <c r="B1276" s="197"/>
      <c r="C1276" s="198"/>
      <c r="D1276" s="114" t="s">
        <v>1313</v>
      </c>
      <c r="E1276" s="114"/>
      <c r="F1276" s="115"/>
      <c r="G1276" s="115" t="s">
        <v>1315</v>
      </c>
      <c r="H1276" s="115" t="s">
        <v>1314</v>
      </c>
      <c r="I1276" s="116" t="s">
        <v>1316</v>
      </c>
      <c r="J1276" s="117" t="s">
        <v>1275</v>
      </c>
      <c r="K1276" s="118">
        <v>1</v>
      </c>
      <c r="L1276" s="118">
        <v>0</v>
      </c>
      <c r="M1276" s="118">
        <v>1</v>
      </c>
      <c r="N1276" s="295"/>
      <c r="O1276" s="119">
        <f>M1276*N1276</f>
        <v>0</v>
      </c>
      <c r="P1276" s="117" t="s">
        <v>937</v>
      </c>
      <c r="Q1276" s="117" t="s">
        <v>1276</v>
      </c>
      <c r="R1276" s="118"/>
      <c r="S1276" s="118">
        <f>M1276*R1276</f>
        <v>0</v>
      </c>
      <c r="T1276" s="118"/>
      <c r="U1276" s="118">
        <f>M1276*T1276</f>
        <v>0</v>
      </c>
      <c r="V1276" s="119">
        <v>21</v>
      </c>
      <c r="W1276" s="119">
        <f>O1276*(V1276/100)</f>
        <v>0</v>
      </c>
      <c r="X1276" s="119">
        <f>O1276+W1276</f>
        <v>0</v>
      </c>
      <c r="Y1276" s="120">
        <v>8</v>
      </c>
      <c r="Z1276" s="9"/>
      <c r="AA1276" s="9"/>
      <c r="AB1276" s="9"/>
    </row>
    <row r="1277" spans="1:28" ht="4.5" customHeight="1" outlineLevel="6" x14ac:dyDescent="0.15">
      <c r="B1277" s="197"/>
      <c r="C1277" s="199"/>
      <c r="D1277" s="199"/>
      <c r="E1277" s="199"/>
      <c r="F1277" s="10"/>
      <c r="G1277" s="10"/>
      <c r="H1277" s="10"/>
      <c r="I1277" s="203"/>
      <c r="J1277" s="205"/>
      <c r="K1277" s="159"/>
      <c r="L1277" s="159"/>
      <c r="M1277" s="159"/>
      <c r="N1277" s="113"/>
      <c r="O1277" s="153"/>
      <c r="P1277" s="205"/>
      <c r="Q1277" s="205"/>
      <c r="R1277" s="159"/>
      <c r="S1277" s="159"/>
      <c r="T1277" s="159"/>
      <c r="U1277" s="159"/>
      <c r="V1277" s="153"/>
      <c r="W1277" s="153"/>
      <c r="X1277" s="153"/>
      <c r="Y1277" s="10"/>
      <c r="Z1277" s="9"/>
      <c r="AA1277" s="9"/>
      <c r="AB1277" s="9"/>
    </row>
    <row r="1278" spans="1:28" ht="28.5" outlineLevel="6" x14ac:dyDescent="0.15">
      <c r="B1278" s="197"/>
      <c r="C1278" s="198"/>
      <c r="D1278" s="257" t="s">
        <v>1317</v>
      </c>
      <c r="E1278" s="114"/>
      <c r="F1278" s="115"/>
      <c r="G1278" s="258" t="s">
        <v>1319</v>
      </c>
      <c r="H1278" s="258" t="s">
        <v>1318</v>
      </c>
      <c r="I1278" s="259" t="s">
        <v>1821</v>
      </c>
      <c r="J1278" s="260" t="s">
        <v>1275</v>
      </c>
      <c r="K1278" s="118">
        <v>1</v>
      </c>
      <c r="L1278" s="118">
        <v>0</v>
      </c>
      <c r="M1278" s="262">
        <v>1</v>
      </c>
      <c r="N1278" s="295"/>
      <c r="O1278" s="261">
        <f>M1278*N1278</f>
        <v>0</v>
      </c>
      <c r="P1278" s="117" t="s">
        <v>937</v>
      </c>
      <c r="Q1278" s="260" t="s">
        <v>1276</v>
      </c>
      <c r="R1278" s="118"/>
      <c r="S1278" s="118">
        <f>M1278*R1278</f>
        <v>0</v>
      </c>
      <c r="T1278" s="118"/>
      <c r="U1278" s="118">
        <f>M1278*T1278</f>
        <v>0</v>
      </c>
      <c r="V1278" s="119">
        <v>21</v>
      </c>
      <c r="W1278" s="119">
        <f>O1278*(V1278/100)</f>
        <v>0</v>
      </c>
      <c r="X1278" s="119">
        <f>O1278+W1278</f>
        <v>0</v>
      </c>
      <c r="Y1278" s="120">
        <v>13</v>
      </c>
      <c r="Z1278" s="9"/>
      <c r="AA1278" s="9"/>
      <c r="AB1278" s="9"/>
    </row>
    <row r="1279" spans="1:28" ht="4.5" customHeight="1" outlineLevel="6" x14ac:dyDescent="0.15">
      <c r="B1279" s="197"/>
      <c r="C1279" s="199"/>
      <c r="D1279" s="199"/>
      <c r="E1279" s="199"/>
      <c r="F1279" s="10"/>
      <c r="G1279" s="10"/>
      <c r="H1279" s="10"/>
      <c r="I1279" s="203"/>
      <c r="J1279" s="205"/>
      <c r="K1279" s="159"/>
      <c r="L1279" s="159"/>
      <c r="M1279" s="159"/>
      <c r="N1279" s="113"/>
      <c r="O1279" s="153"/>
      <c r="P1279" s="205"/>
      <c r="Q1279" s="205"/>
      <c r="R1279" s="159"/>
      <c r="S1279" s="159"/>
      <c r="T1279" s="159"/>
      <c r="U1279" s="159"/>
      <c r="V1279" s="153"/>
      <c r="W1279" s="153"/>
      <c r="X1279" s="153"/>
      <c r="Y1279" s="10"/>
      <c r="Z1279" s="9"/>
      <c r="AA1279" s="9"/>
      <c r="AB1279" s="9"/>
    </row>
    <row r="1280" spans="1:28" ht="28.5" outlineLevel="6" x14ac:dyDescent="0.15">
      <c r="B1280" s="197"/>
      <c r="C1280" s="198"/>
      <c r="D1280" s="257" t="s">
        <v>1320</v>
      </c>
      <c r="E1280" s="114"/>
      <c r="F1280" s="115"/>
      <c r="G1280" s="258" t="s">
        <v>1322</v>
      </c>
      <c r="H1280" s="258" t="s">
        <v>1321</v>
      </c>
      <c r="I1280" s="274" t="s">
        <v>1822</v>
      </c>
      <c r="J1280" s="260" t="s">
        <v>1275</v>
      </c>
      <c r="K1280" s="118">
        <v>1</v>
      </c>
      <c r="L1280" s="118">
        <v>0</v>
      </c>
      <c r="M1280" s="262">
        <v>1</v>
      </c>
      <c r="N1280" s="295"/>
      <c r="O1280" s="261">
        <f>M1280*N1280</f>
        <v>0</v>
      </c>
      <c r="P1280" s="117" t="s">
        <v>937</v>
      </c>
      <c r="Q1280" s="260" t="s">
        <v>1276</v>
      </c>
      <c r="R1280" s="118"/>
      <c r="S1280" s="118">
        <f>M1280*R1280</f>
        <v>0</v>
      </c>
      <c r="T1280" s="118"/>
      <c r="U1280" s="118">
        <f>M1280*T1280</f>
        <v>0</v>
      </c>
      <c r="V1280" s="119">
        <v>21</v>
      </c>
      <c r="W1280" s="119">
        <f>O1280*(V1280/100)</f>
        <v>0</v>
      </c>
      <c r="X1280" s="119">
        <f>O1280+W1280</f>
        <v>0</v>
      </c>
      <c r="Y1280" s="120">
        <v>13</v>
      </c>
      <c r="Z1280" s="9"/>
      <c r="AA1280" s="9"/>
      <c r="AB1280" s="9"/>
    </row>
    <row r="1281" spans="2:28" ht="4.5" customHeight="1" outlineLevel="6" x14ac:dyDescent="0.15">
      <c r="B1281" s="197"/>
      <c r="C1281" s="199"/>
      <c r="D1281" s="199"/>
      <c r="E1281" s="199"/>
      <c r="F1281" s="10"/>
      <c r="G1281" s="10"/>
      <c r="H1281" s="10"/>
      <c r="I1281" s="203"/>
      <c r="J1281" s="205"/>
      <c r="K1281" s="159"/>
      <c r="L1281" s="159"/>
      <c r="M1281" s="159"/>
      <c r="N1281" s="113"/>
      <c r="O1281" s="153"/>
      <c r="P1281" s="205"/>
      <c r="Q1281" s="205"/>
      <c r="R1281" s="159"/>
      <c r="S1281" s="159"/>
      <c r="T1281" s="159"/>
      <c r="U1281" s="159"/>
      <c r="V1281" s="153"/>
      <c r="W1281" s="153"/>
      <c r="X1281" s="153"/>
      <c r="Y1281" s="10"/>
      <c r="Z1281" s="9"/>
      <c r="AA1281" s="9"/>
      <c r="AB1281" s="9"/>
    </row>
    <row r="1282" spans="2:28" ht="28.5" outlineLevel="6" x14ac:dyDescent="0.15">
      <c r="B1282" s="197"/>
      <c r="C1282" s="198"/>
      <c r="D1282" s="257" t="s">
        <v>1323</v>
      </c>
      <c r="E1282" s="114"/>
      <c r="F1282" s="115"/>
      <c r="G1282" s="258" t="s">
        <v>1325</v>
      </c>
      <c r="H1282" s="258" t="s">
        <v>1324</v>
      </c>
      <c r="I1282" s="274" t="s">
        <v>1823</v>
      </c>
      <c r="J1282" s="260" t="s">
        <v>1275</v>
      </c>
      <c r="K1282" s="118">
        <v>1</v>
      </c>
      <c r="L1282" s="118">
        <v>0</v>
      </c>
      <c r="M1282" s="262">
        <v>1</v>
      </c>
      <c r="N1282" s="295"/>
      <c r="O1282" s="261">
        <f>M1282*N1282</f>
        <v>0</v>
      </c>
      <c r="P1282" s="117" t="s">
        <v>937</v>
      </c>
      <c r="Q1282" s="260" t="s">
        <v>1276</v>
      </c>
      <c r="R1282" s="118"/>
      <c r="S1282" s="118">
        <f>M1282*R1282</f>
        <v>0</v>
      </c>
      <c r="T1282" s="118"/>
      <c r="U1282" s="118">
        <f>M1282*T1282</f>
        <v>0</v>
      </c>
      <c r="V1282" s="119">
        <v>21</v>
      </c>
      <c r="W1282" s="119">
        <f>O1282*(V1282/100)</f>
        <v>0</v>
      </c>
      <c r="X1282" s="119">
        <f>O1282+W1282</f>
        <v>0</v>
      </c>
      <c r="Y1282" s="120">
        <v>13</v>
      </c>
      <c r="Z1282" s="9"/>
      <c r="AA1282" s="9"/>
      <c r="AB1282" s="9"/>
    </row>
    <row r="1283" spans="2:28" ht="4.5" customHeight="1" outlineLevel="6" x14ac:dyDescent="0.15">
      <c r="B1283" s="197"/>
      <c r="C1283" s="199"/>
      <c r="D1283" s="199"/>
      <c r="E1283" s="199"/>
      <c r="F1283" s="10"/>
      <c r="G1283" s="10"/>
      <c r="H1283" s="10"/>
      <c r="I1283" s="203"/>
      <c r="J1283" s="205"/>
      <c r="K1283" s="159"/>
      <c r="L1283" s="159"/>
      <c r="M1283" s="159"/>
      <c r="N1283" s="113"/>
      <c r="O1283" s="153"/>
      <c r="P1283" s="205"/>
      <c r="Q1283" s="205"/>
      <c r="R1283" s="159"/>
      <c r="S1283" s="159"/>
      <c r="T1283" s="159"/>
      <c r="U1283" s="159"/>
      <c r="V1283" s="153"/>
      <c r="W1283" s="153"/>
      <c r="X1283" s="153"/>
      <c r="Y1283" s="10"/>
      <c r="Z1283" s="9"/>
      <c r="AA1283" s="9"/>
      <c r="AB1283" s="9"/>
    </row>
    <row r="1284" spans="2:28" ht="28.5" outlineLevel="6" x14ac:dyDescent="0.15">
      <c r="B1284" s="197"/>
      <c r="C1284" s="198"/>
      <c r="D1284" s="257" t="s">
        <v>1326</v>
      </c>
      <c r="E1284" s="114"/>
      <c r="F1284" s="115"/>
      <c r="G1284" s="258" t="s">
        <v>1328</v>
      </c>
      <c r="H1284" s="258" t="s">
        <v>1327</v>
      </c>
      <c r="I1284" s="274" t="s">
        <v>1824</v>
      </c>
      <c r="J1284" s="260" t="s">
        <v>1275</v>
      </c>
      <c r="K1284" s="118">
        <v>1</v>
      </c>
      <c r="L1284" s="118">
        <v>0</v>
      </c>
      <c r="M1284" s="262">
        <v>1</v>
      </c>
      <c r="N1284" s="295"/>
      <c r="O1284" s="261">
        <f>M1284*N1284</f>
        <v>0</v>
      </c>
      <c r="P1284" s="117" t="s">
        <v>937</v>
      </c>
      <c r="Q1284" s="260" t="s">
        <v>1276</v>
      </c>
      <c r="R1284" s="118"/>
      <c r="S1284" s="118">
        <f>M1284*R1284</f>
        <v>0</v>
      </c>
      <c r="T1284" s="118"/>
      <c r="U1284" s="118">
        <f>M1284*T1284</f>
        <v>0</v>
      </c>
      <c r="V1284" s="119">
        <v>21</v>
      </c>
      <c r="W1284" s="119">
        <f>O1284*(V1284/100)</f>
        <v>0</v>
      </c>
      <c r="X1284" s="119">
        <f>O1284+W1284</f>
        <v>0</v>
      </c>
      <c r="Y1284" s="120">
        <v>13</v>
      </c>
      <c r="Z1284" s="9"/>
      <c r="AA1284" s="9"/>
      <c r="AB1284" s="9"/>
    </row>
    <row r="1285" spans="2:28" ht="4.5" customHeight="1" outlineLevel="6" x14ac:dyDescent="0.15">
      <c r="B1285" s="197"/>
      <c r="C1285" s="199"/>
      <c r="D1285" s="199"/>
      <c r="E1285" s="199"/>
      <c r="F1285" s="10"/>
      <c r="G1285" s="10"/>
      <c r="H1285" s="10"/>
      <c r="I1285" s="203"/>
      <c r="J1285" s="205"/>
      <c r="K1285" s="159"/>
      <c r="L1285" s="159"/>
      <c r="M1285" s="159"/>
      <c r="N1285" s="113"/>
      <c r="O1285" s="153"/>
      <c r="P1285" s="205"/>
      <c r="Q1285" s="205"/>
      <c r="R1285" s="159"/>
      <c r="S1285" s="159"/>
      <c r="T1285" s="159"/>
      <c r="U1285" s="159"/>
      <c r="V1285" s="153"/>
      <c r="W1285" s="153"/>
      <c r="X1285" s="153"/>
      <c r="Y1285" s="10"/>
      <c r="Z1285" s="9"/>
      <c r="AA1285" s="9"/>
      <c r="AB1285" s="9"/>
    </row>
    <row r="1286" spans="2:28" ht="28.5" outlineLevel="6" x14ac:dyDescent="0.15">
      <c r="B1286" s="197"/>
      <c r="C1286" s="198"/>
      <c r="D1286" s="114" t="s">
        <v>1329</v>
      </c>
      <c r="E1286" s="114"/>
      <c r="F1286" s="115"/>
      <c r="G1286" s="115" t="s">
        <v>1331</v>
      </c>
      <c r="H1286" s="115" t="s">
        <v>1330</v>
      </c>
      <c r="I1286" s="116" t="s">
        <v>1332</v>
      </c>
      <c r="J1286" s="117" t="s">
        <v>1275</v>
      </c>
      <c r="K1286" s="118">
        <v>1</v>
      </c>
      <c r="L1286" s="118">
        <v>0</v>
      </c>
      <c r="M1286" s="118">
        <v>1</v>
      </c>
      <c r="N1286" s="295"/>
      <c r="O1286" s="119">
        <f>M1286*N1286</f>
        <v>0</v>
      </c>
      <c r="P1286" s="117" t="s">
        <v>937</v>
      </c>
      <c r="Q1286" s="117" t="s">
        <v>1276</v>
      </c>
      <c r="R1286" s="118"/>
      <c r="S1286" s="118">
        <f>M1286*R1286</f>
        <v>0</v>
      </c>
      <c r="T1286" s="118"/>
      <c r="U1286" s="118">
        <f>M1286*T1286</f>
        <v>0</v>
      </c>
      <c r="V1286" s="119">
        <v>21</v>
      </c>
      <c r="W1286" s="119">
        <f>O1286*(V1286/100)</f>
        <v>0</v>
      </c>
      <c r="X1286" s="119">
        <f>O1286+W1286</f>
        <v>0</v>
      </c>
      <c r="Y1286" s="120">
        <v>8</v>
      </c>
      <c r="Z1286" s="9"/>
      <c r="AA1286" s="9"/>
      <c r="AB1286" s="9"/>
    </row>
    <row r="1287" spans="2:28" ht="4.5" customHeight="1" outlineLevel="6" x14ac:dyDescent="0.15">
      <c r="B1287" s="197"/>
      <c r="C1287" s="199"/>
      <c r="D1287" s="199"/>
      <c r="E1287" s="199"/>
      <c r="F1287" s="10"/>
      <c r="G1287" s="10"/>
      <c r="H1287" s="10"/>
      <c r="I1287" s="203"/>
      <c r="J1287" s="205"/>
      <c r="K1287" s="159"/>
      <c r="L1287" s="159"/>
      <c r="M1287" s="159"/>
      <c r="N1287" s="113"/>
      <c r="O1287" s="153"/>
      <c r="P1287" s="205"/>
      <c r="Q1287" s="205"/>
      <c r="R1287" s="159"/>
      <c r="S1287" s="159"/>
      <c r="T1287" s="159"/>
      <c r="U1287" s="159"/>
      <c r="V1287" s="153"/>
      <c r="W1287" s="153"/>
      <c r="X1287" s="153"/>
      <c r="Y1287" s="10"/>
      <c r="Z1287" s="9"/>
      <c r="AA1287" s="9"/>
      <c r="AB1287" s="9"/>
    </row>
    <row r="1288" spans="2:28" ht="28.5" outlineLevel="6" x14ac:dyDescent="0.15">
      <c r="B1288" s="197"/>
      <c r="C1288" s="198"/>
      <c r="D1288" s="114" t="s">
        <v>1333</v>
      </c>
      <c r="E1288" s="114"/>
      <c r="F1288" s="115"/>
      <c r="G1288" s="115" t="s">
        <v>1335</v>
      </c>
      <c r="H1288" s="115" t="s">
        <v>1334</v>
      </c>
      <c r="I1288" s="116" t="s">
        <v>1336</v>
      </c>
      <c r="J1288" s="117" t="s">
        <v>1275</v>
      </c>
      <c r="K1288" s="118">
        <v>1</v>
      </c>
      <c r="L1288" s="118">
        <v>0</v>
      </c>
      <c r="M1288" s="118">
        <v>1</v>
      </c>
      <c r="N1288" s="295"/>
      <c r="O1288" s="119">
        <f>M1288*N1288</f>
        <v>0</v>
      </c>
      <c r="P1288" s="117" t="s">
        <v>937</v>
      </c>
      <c r="Q1288" s="117" t="s">
        <v>1276</v>
      </c>
      <c r="R1288" s="118"/>
      <c r="S1288" s="118">
        <f>M1288*R1288</f>
        <v>0</v>
      </c>
      <c r="T1288" s="118"/>
      <c r="U1288" s="118">
        <f>M1288*T1288</f>
        <v>0</v>
      </c>
      <c r="V1288" s="119">
        <v>21</v>
      </c>
      <c r="W1288" s="119">
        <f>O1288*(V1288/100)</f>
        <v>0</v>
      </c>
      <c r="X1288" s="119">
        <f>O1288+W1288</f>
        <v>0</v>
      </c>
      <c r="Y1288" s="120">
        <v>8</v>
      </c>
      <c r="Z1288" s="9"/>
      <c r="AA1288" s="9"/>
      <c r="AB1288" s="9"/>
    </row>
    <row r="1289" spans="2:28" ht="4.5" customHeight="1" outlineLevel="6" x14ac:dyDescent="0.15">
      <c r="B1289" s="197"/>
      <c r="C1289" s="199"/>
      <c r="D1289" s="199"/>
      <c r="E1289" s="199"/>
      <c r="F1289" s="10"/>
      <c r="G1289" s="10"/>
      <c r="H1289" s="10"/>
      <c r="I1289" s="203"/>
      <c r="J1289" s="205"/>
      <c r="K1289" s="159"/>
      <c r="L1289" s="159"/>
      <c r="M1289" s="159"/>
      <c r="N1289" s="113"/>
      <c r="O1289" s="153"/>
      <c r="P1289" s="205"/>
      <c r="Q1289" s="205"/>
      <c r="R1289" s="159"/>
      <c r="S1289" s="159"/>
      <c r="T1289" s="159"/>
      <c r="U1289" s="159"/>
      <c r="V1289" s="153"/>
      <c r="W1289" s="153"/>
      <c r="X1289" s="153"/>
      <c r="Y1289" s="10"/>
      <c r="Z1289" s="9"/>
      <c r="AA1289" s="9"/>
      <c r="AB1289" s="9"/>
    </row>
    <row r="1290" spans="2:28" ht="28.5" outlineLevel="6" x14ac:dyDescent="0.15">
      <c r="B1290" s="197"/>
      <c r="C1290" s="198"/>
      <c r="D1290" s="114" t="s">
        <v>1337</v>
      </c>
      <c r="E1290" s="114"/>
      <c r="F1290" s="115"/>
      <c r="G1290" s="115" t="s">
        <v>1339</v>
      </c>
      <c r="H1290" s="115" t="s">
        <v>1338</v>
      </c>
      <c r="I1290" s="116" t="s">
        <v>1340</v>
      </c>
      <c r="J1290" s="117" t="s">
        <v>1275</v>
      </c>
      <c r="K1290" s="118">
        <v>1</v>
      </c>
      <c r="L1290" s="118">
        <v>0</v>
      </c>
      <c r="M1290" s="275">
        <v>1</v>
      </c>
      <c r="N1290" s="295"/>
      <c r="O1290" s="119">
        <f>M1290*N1290</f>
        <v>0</v>
      </c>
      <c r="P1290" s="117" t="s">
        <v>937</v>
      </c>
      <c r="Q1290" s="260" t="s">
        <v>1276</v>
      </c>
      <c r="R1290" s="118"/>
      <c r="S1290" s="118">
        <f>M1290*R1290</f>
        <v>0</v>
      </c>
      <c r="T1290" s="118"/>
      <c r="U1290" s="118">
        <f>M1290*T1290</f>
        <v>0</v>
      </c>
      <c r="V1290" s="119">
        <v>21</v>
      </c>
      <c r="W1290" s="119">
        <f>O1290*(V1290/100)</f>
        <v>0</v>
      </c>
      <c r="X1290" s="119">
        <f>O1290+W1290</f>
        <v>0</v>
      </c>
      <c r="Y1290" s="120">
        <v>12</v>
      </c>
      <c r="Z1290" s="9"/>
      <c r="AA1290" s="9"/>
      <c r="AB1290" s="9"/>
    </row>
    <row r="1291" spans="2:28" ht="4.5" customHeight="1" outlineLevel="6" x14ac:dyDescent="0.15">
      <c r="B1291" s="197"/>
      <c r="C1291" s="199"/>
      <c r="D1291" s="199"/>
      <c r="E1291" s="199"/>
      <c r="F1291" s="10"/>
      <c r="G1291" s="10"/>
      <c r="H1291" s="10"/>
      <c r="I1291" s="203"/>
      <c r="J1291" s="205"/>
      <c r="K1291" s="159"/>
      <c r="L1291" s="159"/>
      <c r="M1291" s="159"/>
      <c r="N1291" s="113"/>
      <c r="O1291" s="153"/>
      <c r="P1291" s="205"/>
      <c r="Q1291" s="205"/>
      <c r="R1291" s="159"/>
      <c r="S1291" s="159"/>
      <c r="T1291" s="159"/>
      <c r="U1291" s="159"/>
      <c r="V1291" s="153"/>
      <c r="W1291" s="153"/>
      <c r="X1291" s="153"/>
      <c r="Y1291" s="10"/>
      <c r="Z1291" s="9"/>
      <c r="AA1291" s="9"/>
      <c r="AB1291" s="9"/>
    </row>
    <row r="1292" spans="2:28" ht="28.5" outlineLevel="6" x14ac:dyDescent="0.15">
      <c r="B1292" s="197"/>
      <c r="C1292" s="198"/>
      <c r="D1292" s="114" t="s">
        <v>1341</v>
      </c>
      <c r="E1292" s="114"/>
      <c r="F1292" s="115"/>
      <c r="G1292" s="115" t="s">
        <v>1343</v>
      </c>
      <c r="H1292" s="115" t="s">
        <v>1342</v>
      </c>
      <c r="I1292" s="116" t="s">
        <v>1340</v>
      </c>
      <c r="J1292" s="117" t="s">
        <v>1275</v>
      </c>
      <c r="K1292" s="118">
        <v>1</v>
      </c>
      <c r="L1292" s="118">
        <v>0</v>
      </c>
      <c r="M1292" s="275">
        <v>1</v>
      </c>
      <c r="N1292" s="295"/>
      <c r="O1292" s="119">
        <f>M1292*N1292</f>
        <v>0</v>
      </c>
      <c r="P1292" s="117" t="s">
        <v>937</v>
      </c>
      <c r="Q1292" s="260" t="s">
        <v>1276</v>
      </c>
      <c r="R1292" s="118"/>
      <c r="S1292" s="118">
        <f>M1292*R1292</f>
        <v>0</v>
      </c>
      <c r="T1292" s="118"/>
      <c r="U1292" s="118">
        <f>M1292*T1292</f>
        <v>0</v>
      </c>
      <c r="V1292" s="119">
        <v>21</v>
      </c>
      <c r="W1292" s="119">
        <f>O1292*(V1292/100)</f>
        <v>0</v>
      </c>
      <c r="X1292" s="119">
        <f>O1292+W1292</f>
        <v>0</v>
      </c>
      <c r="Y1292" s="120">
        <v>12</v>
      </c>
      <c r="Z1292" s="9"/>
      <c r="AA1292" s="9"/>
      <c r="AB1292" s="9"/>
    </row>
    <row r="1293" spans="2:28" ht="4.5" customHeight="1" outlineLevel="6" x14ac:dyDescent="0.15">
      <c r="B1293" s="197"/>
      <c r="C1293" s="199"/>
      <c r="D1293" s="199"/>
      <c r="E1293" s="199"/>
      <c r="F1293" s="10"/>
      <c r="G1293" s="10"/>
      <c r="H1293" s="10"/>
      <c r="I1293" s="203"/>
      <c r="J1293" s="205"/>
      <c r="K1293" s="159"/>
      <c r="L1293" s="159"/>
      <c r="M1293" s="159"/>
      <c r="N1293" s="113"/>
      <c r="O1293" s="153"/>
      <c r="P1293" s="205"/>
      <c r="Q1293" s="205"/>
      <c r="R1293" s="159"/>
      <c r="S1293" s="159"/>
      <c r="T1293" s="159"/>
      <c r="U1293" s="159"/>
      <c r="V1293" s="153"/>
      <c r="W1293" s="153"/>
      <c r="X1293" s="153"/>
      <c r="Y1293" s="10"/>
      <c r="Z1293" s="9"/>
      <c r="AA1293" s="9"/>
      <c r="AB1293" s="9"/>
    </row>
    <row r="1294" spans="2:28" ht="28.5" outlineLevel="6" x14ac:dyDescent="0.15">
      <c r="B1294" s="197"/>
      <c r="C1294" s="198"/>
      <c r="D1294" s="114" t="s">
        <v>1344</v>
      </c>
      <c r="E1294" s="114"/>
      <c r="F1294" s="115"/>
      <c r="G1294" s="115" t="s">
        <v>1346</v>
      </c>
      <c r="H1294" s="115" t="s">
        <v>1345</v>
      </c>
      <c r="I1294" s="116" t="s">
        <v>1347</v>
      </c>
      <c r="J1294" s="117" t="s">
        <v>1275</v>
      </c>
      <c r="K1294" s="118">
        <v>1</v>
      </c>
      <c r="L1294" s="118">
        <v>0</v>
      </c>
      <c r="M1294" s="118">
        <v>1</v>
      </c>
      <c r="N1294" s="295"/>
      <c r="O1294" s="119">
        <f>M1294*N1294</f>
        <v>0</v>
      </c>
      <c r="P1294" s="117" t="s">
        <v>937</v>
      </c>
      <c r="Q1294" s="117" t="s">
        <v>1276</v>
      </c>
      <c r="R1294" s="118"/>
      <c r="S1294" s="118">
        <f>M1294*R1294</f>
        <v>0</v>
      </c>
      <c r="T1294" s="118"/>
      <c r="U1294" s="118">
        <f>M1294*T1294</f>
        <v>0</v>
      </c>
      <c r="V1294" s="119">
        <v>21</v>
      </c>
      <c r="W1294" s="119">
        <f>O1294*(V1294/100)</f>
        <v>0</v>
      </c>
      <c r="X1294" s="119">
        <f>O1294+W1294</f>
        <v>0</v>
      </c>
      <c r="Y1294" s="120">
        <v>8</v>
      </c>
      <c r="Z1294" s="9"/>
      <c r="AA1294" s="9"/>
      <c r="AB1294" s="9"/>
    </row>
    <row r="1295" spans="2:28" ht="4.5" customHeight="1" outlineLevel="6" x14ac:dyDescent="0.15">
      <c r="B1295" s="197"/>
      <c r="C1295" s="199"/>
      <c r="D1295" s="199"/>
      <c r="E1295" s="199"/>
      <c r="F1295" s="10"/>
      <c r="G1295" s="10"/>
      <c r="H1295" s="10"/>
      <c r="I1295" s="203"/>
      <c r="J1295" s="205"/>
      <c r="K1295" s="159"/>
      <c r="L1295" s="159"/>
      <c r="M1295" s="159"/>
      <c r="N1295" s="113"/>
      <c r="O1295" s="153"/>
      <c r="P1295" s="205"/>
      <c r="Q1295" s="205"/>
      <c r="R1295" s="159"/>
      <c r="S1295" s="159"/>
      <c r="T1295" s="159"/>
      <c r="U1295" s="159"/>
      <c r="V1295" s="153"/>
      <c r="W1295" s="153"/>
      <c r="X1295" s="153"/>
      <c r="Y1295" s="10"/>
      <c r="Z1295" s="9"/>
      <c r="AA1295" s="9"/>
      <c r="AB1295" s="9"/>
    </row>
    <row r="1296" spans="2:28" ht="28.5" outlineLevel="6" x14ac:dyDescent="0.15">
      <c r="B1296" s="197"/>
      <c r="C1296" s="198"/>
      <c r="D1296" s="114" t="s">
        <v>1348</v>
      </c>
      <c r="E1296" s="114"/>
      <c r="F1296" s="115"/>
      <c r="G1296" s="115" t="s">
        <v>1350</v>
      </c>
      <c r="H1296" s="115" t="s">
        <v>1349</v>
      </c>
      <c r="I1296" s="116" t="s">
        <v>1351</v>
      </c>
      <c r="J1296" s="117" t="s">
        <v>1275</v>
      </c>
      <c r="K1296" s="118">
        <v>1</v>
      </c>
      <c r="L1296" s="118">
        <v>0</v>
      </c>
      <c r="M1296" s="118">
        <v>1</v>
      </c>
      <c r="N1296" s="295"/>
      <c r="O1296" s="119">
        <f>M1296*N1296</f>
        <v>0</v>
      </c>
      <c r="P1296" s="117" t="s">
        <v>937</v>
      </c>
      <c r="Q1296" s="117" t="s">
        <v>1276</v>
      </c>
      <c r="R1296" s="118"/>
      <c r="S1296" s="118">
        <f>M1296*R1296</f>
        <v>0</v>
      </c>
      <c r="T1296" s="118"/>
      <c r="U1296" s="118">
        <f>M1296*T1296</f>
        <v>0</v>
      </c>
      <c r="V1296" s="119">
        <v>21</v>
      </c>
      <c r="W1296" s="119">
        <f>O1296*(V1296/100)</f>
        <v>0</v>
      </c>
      <c r="X1296" s="119">
        <f>O1296+W1296</f>
        <v>0</v>
      </c>
      <c r="Y1296" s="120">
        <v>8</v>
      </c>
      <c r="Z1296" s="9"/>
      <c r="AA1296" s="9"/>
      <c r="AB1296" s="9"/>
    </row>
    <row r="1297" spans="2:28" ht="4.5" customHeight="1" outlineLevel="6" x14ac:dyDescent="0.15">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2:28" ht="28.5" outlineLevel="6" x14ac:dyDescent="0.15">
      <c r="B1298" s="197"/>
      <c r="C1298" s="198"/>
      <c r="D1298" s="114" t="s">
        <v>1352</v>
      </c>
      <c r="E1298" s="114"/>
      <c r="F1298" s="115"/>
      <c r="G1298" s="115" t="s">
        <v>1354</v>
      </c>
      <c r="H1298" s="115" t="s">
        <v>1353</v>
      </c>
      <c r="I1298" s="116" t="s">
        <v>1340</v>
      </c>
      <c r="J1298" s="117" t="s">
        <v>1275</v>
      </c>
      <c r="K1298" s="118">
        <v>4</v>
      </c>
      <c r="L1298" s="118">
        <v>0</v>
      </c>
      <c r="M1298" s="118">
        <v>4</v>
      </c>
      <c r="N1298" s="295"/>
      <c r="O1298" s="119">
        <f>M1298*N1298</f>
        <v>0</v>
      </c>
      <c r="P1298" s="117" t="s">
        <v>937</v>
      </c>
      <c r="Q1298" s="117" t="s">
        <v>1276</v>
      </c>
      <c r="R1298" s="118"/>
      <c r="S1298" s="118">
        <f>M1298*R1298</f>
        <v>0</v>
      </c>
      <c r="T1298" s="118"/>
      <c r="U1298" s="118">
        <f>M1298*T1298</f>
        <v>0</v>
      </c>
      <c r="V1298" s="119">
        <v>21</v>
      </c>
      <c r="W1298" s="119">
        <f>O1298*(V1298/100)</f>
        <v>0</v>
      </c>
      <c r="X1298" s="119">
        <f>O1298+W1298</f>
        <v>0</v>
      </c>
      <c r="Y1298" s="120">
        <v>10</v>
      </c>
      <c r="Z1298" s="9"/>
      <c r="AA1298" s="9"/>
      <c r="AB1298" s="9"/>
    </row>
    <row r="1299" spans="2:28" ht="4.5" customHeight="1" outlineLevel="6" x14ac:dyDescent="0.15">
      <c r="B1299" s="197"/>
      <c r="C1299" s="199"/>
      <c r="D1299" s="199"/>
      <c r="E1299" s="199"/>
      <c r="F1299" s="10"/>
      <c r="G1299" s="10"/>
      <c r="H1299" s="10"/>
      <c r="I1299" s="203"/>
      <c r="J1299" s="205"/>
      <c r="K1299" s="159"/>
      <c r="L1299" s="159"/>
      <c r="M1299" s="159"/>
      <c r="N1299" s="113"/>
      <c r="O1299" s="153"/>
      <c r="P1299" s="205"/>
      <c r="Q1299" s="205"/>
      <c r="R1299" s="159"/>
      <c r="S1299" s="159"/>
      <c r="T1299" s="159"/>
      <c r="U1299" s="159"/>
      <c r="V1299" s="153"/>
      <c r="W1299" s="153"/>
      <c r="X1299" s="153"/>
      <c r="Y1299" s="10"/>
      <c r="Z1299" s="9"/>
      <c r="AA1299" s="9"/>
      <c r="AB1299" s="9"/>
    </row>
    <row r="1300" spans="2:28" ht="28.5" outlineLevel="6" x14ac:dyDescent="0.15">
      <c r="B1300" s="197"/>
      <c r="C1300" s="198"/>
      <c r="D1300" s="114" t="s">
        <v>1355</v>
      </c>
      <c r="E1300" s="114"/>
      <c r="F1300" s="115"/>
      <c r="G1300" s="115" t="s">
        <v>1357</v>
      </c>
      <c r="H1300" s="115" t="s">
        <v>1356</v>
      </c>
      <c r="I1300" s="116" t="s">
        <v>1358</v>
      </c>
      <c r="J1300" s="117" t="s">
        <v>1275</v>
      </c>
      <c r="K1300" s="118">
        <v>1</v>
      </c>
      <c r="L1300" s="118">
        <v>0</v>
      </c>
      <c r="M1300" s="118">
        <v>1</v>
      </c>
      <c r="N1300" s="295"/>
      <c r="O1300" s="119">
        <f>M1300*N1300</f>
        <v>0</v>
      </c>
      <c r="P1300" s="117" t="s">
        <v>937</v>
      </c>
      <c r="Q1300" s="117" t="s">
        <v>1276</v>
      </c>
      <c r="R1300" s="118"/>
      <c r="S1300" s="118">
        <f>M1300*R1300</f>
        <v>0</v>
      </c>
      <c r="T1300" s="118"/>
      <c r="U1300" s="118">
        <f>M1300*T1300</f>
        <v>0</v>
      </c>
      <c r="V1300" s="119">
        <v>21</v>
      </c>
      <c r="W1300" s="119">
        <f>O1300*(V1300/100)</f>
        <v>0</v>
      </c>
      <c r="X1300" s="119">
        <f>O1300+W1300</f>
        <v>0</v>
      </c>
      <c r="Y1300" s="120">
        <v>8</v>
      </c>
      <c r="Z1300" s="9"/>
      <c r="AA1300" s="9"/>
      <c r="AB1300" s="9"/>
    </row>
    <row r="1301" spans="2:28" ht="4.5" customHeight="1" outlineLevel="6" x14ac:dyDescent="0.15">
      <c r="B1301" s="197"/>
      <c r="C1301" s="199"/>
      <c r="D1301" s="199"/>
      <c r="E1301" s="199"/>
      <c r="F1301" s="10"/>
      <c r="G1301" s="10"/>
      <c r="H1301" s="10"/>
      <c r="I1301" s="203"/>
      <c r="J1301" s="205"/>
      <c r="K1301" s="159"/>
      <c r="L1301" s="159"/>
      <c r="M1301" s="159"/>
      <c r="N1301" s="113"/>
      <c r="O1301" s="153"/>
      <c r="P1301" s="205"/>
      <c r="Q1301" s="205"/>
      <c r="R1301" s="159"/>
      <c r="S1301" s="159"/>
      <c r="T1301" s="159"/>
      <c r="U1301" s="159"/>
      <c r="V1301" s="153"/>
      <c r="W1301" s="153"/>
      <c r="X1301" s="153"/>
      <c r="Y1301" s="10"/>
      <c r="Z1301" s="9"/>
      <c r="AA1301" s="9"/>
      <c r="AB1301" s="9"/>
    </row>
    <row r="1302" spans="2:28" ht="28.5" outlineLevel="6" x14ac:dyDescent="0.15">
      <c r="B1302" s="197"/>
      <c r="C1302" s="198"/>
      <c r="D1302" s="114" t="s">
        <v>1359</v>
      </c>
      <c r="E1302" s="114"/>
      <c r="F1302" s="115"/>
      <c r="G1302" s="115" t="s">
        <v>1361</v>
      </c>
      <c r="H1302" s="115" t="s">
        <v>1360</v>
      </c>
      <c r="I1302" s="116" t="s">
        <v>1358</v>
      </c>
      <c r="J1302" s="117" t="s">
        <v>1275</v>
      </c>
      <c r="K1302" s="118">
        <v>2</v>
      </c>
      <c r="L1302" s="118">
        <v>0</v>
      </c>
      <c r="M1302" s="275">
        <v>2</v>
      </c>
      <c r="N1302" s="295"/>
      <c r="O1302" s="119">
        <f>M1302*N1302</f>
        <v>0</v>
      </c>
      <c r="P1302" s="117" t="s">
        <v>937</v>
      </c>
      <c r="Q1302" s="260" t="s">
        <v>1276</v>
      </c>
      <c r="R1302" s="118"/>
      <c r="S1302" s="118">
        <f>M1302*R1302</f>
        <v>0</v>
      </c>
      <c r="T1302" s="118"/>
      <c r="U1302" s="118">
        <f>M1302*T1302</f>
        <v>0</v>
      </c>
      <c r="V1302" s="119">
        <v>21</v>
      </c>
      <c r="W1302" s="119">
        <f>O1302*(V1302/100)</f>
        <v>0</v>
      </c>
      <c r="X1302" s="119">
        <f>O1302+W1302</f>
        <v>0</v>
      </c>
      <c r="Y1302" s="120">
        <v>12</v>
      </c>
      <c r="Z1302" s="9"/>
      <c r="AA1302" s="9"/>
      <c r="AB1302" s="9"/>
    </row>
    <row r="1303" spans="2:28" ht="4.5" customHeight="1" outlineLevel="6" x14ac:dyDescent="0.15">
      <c r="B1303" s="197"/>
      <c r="C1303" s="199"/>
      <c r="D1303" s="199"/>
      <c r="E1303" s="199"/>
      <c r="F1303" s="10"/>
      <c r="G1303" s="10"/>
      <c r="H1303" s="10"/>
      <c r="I1303" s="203"/>
      <c r="J1303" s="205"/>
      <c r="K1303" s="159"/>
      <c r="L1303" s="159"/>
      <c r="M1303" s="159"/>
      <c r="N1303" s="113"/>
      <c r="O1303" s="153"/>
      <c r="P1303" s="205"/>
      <c r="Q1303" s="205"/>
      <c r="R1303" s="159"/>
      <c r="S1303" s="159"/>
      <c r="T1303" s="159"/>
      <c r="U1303" s="159"/>
      <c r="V1303" s="153"/>
      <c r="W1303" s="153"/>
      <c r="X1303" s="153"/>
      <c r="Y1303" s="10"/>
      <c r="Z1303" s="9"/>
      <c r="AA1303" s="9"/>
      <c r="AB1303" s="9"/>
    </row>
    <row r="1304" spans="2:28" ht="28.5" outlineLevel="6" x14ac:dyDescent="0.15">
      <c r="B1304" s="197"/>
      <c r="C1304" s="198"/>
      <c r="D1304" s="114" t="s">
        <v>1362</v>
      </c>
      <c r="E1304" s="114"/>
      <c r="F1304" s="115"/>
      <c r="G1304" s="115" t="s">
        <v>1364</v>
      </c>
      <c r="H1304" s="115" t="s">
        <v>1363</v>
      </c>
      <c r="I1304" s="116" t="s">
        <v>1347</v>
      </c>
      <c r="J1304" s="117" t="s">
        <v>1275</v>
      </c>
      <c r="K1304" s="118">
        <v>2</v>
      </c>
      <c r="L1304" s="118">
        <v>0</v>
      </c>
      <c r="M1304" s="118">
        <v>2</v>
      </c>
      <c r="N1304" s="295"/>
      <c r="O1304" s="119">
        <f>M1304*N1304</f>
        <v>0</v>
      </c>
      <c r="P1304" s="117" t="s">
        <v>937</v>
      </c>
      <c r="Q1304" s="117" t="s">
        <v>1276</v>
      </c>
      <c r="R1304" s="118"/>
      <c r="S1304" s="118">
        <f>M1304*R1304</f>
        <v>0</v>
      </c>
      <c r="T1304" s="118"/>
      <c r="U1304" s="118">
        <f>M1304*T1304</f>
        <v>0</v>
      </c>
      <c r="V1304" s="119">
        <v>21</v>
      </c>
      <c r="W1304" s="119">
        <f>O1304*(V1304/100)</f>
        <v>0</v>
      </c>
      <c r="X1304" s="119">
        <f>O1304+W1304</f>
        <v>0</v>
      </c>
      <c r="Y1304" s="120">
        <v>8</v>
      </c>
      <c r="Z1304" s="9"/>
      <c r="AA1304" s="9"/>
      <c r="AB1304" s="9"/>
    </row>
    <row r="1305" spans="2:28" ht="4.5" customHeight="1" outlineLevel="6" x14ac:dyDescent="0.15">
      <c r="B1305" s="197"/>
      <c r="C1305" s="199"/>
      <c r="D1305" s="199"/>
      <c r="E1305" s="199"/>
      <c r="F1305" s="10"/>
      <c r="G1305" s="10"/>
      <c r="H1305" s="10"/>
      <c r="I1305" s="203"/>
      <c r="J1305" s="205"/>
      <c r="K1305" s="159"/>
      <c r="L1305" s="159"/>
      <c r="M1305" s="159"/>
      <c r="N1305" s="113"/>
      <c r="O1305" s="153"/>
      <c r="P1305" s="205"/>
      <c r="Q1305" s="205"/>
      <c r="R1305" s="159"/>
      <c r="S1305" s="159"/>
      <c r="T1305" s="159"/>
      <c r="U1305" s="159"/>
      <c r="V1305" s="153"/>
      <c r="W1305" s="153"/>
      <c r="X1305" s="153"/>
      <c r="Y1305" s="10"/>
      <c r="Z1305" s="9"/>
      <c r="AA1305" s="9"/>
      <c r="AB1305" s="9"/>
    </row>
    <row r="1306" spans="2:28" ht="28.5" outlineLevel="6" x14ac:dyDescent="0.15">
      <c r="B1306" s="197"/>
      <c r="C1306" s="198"/>
      <c r="D1306" s="114" t="s">
        <v>1365</v>
      </c>
      <c r="E1306" s="114"/>
      <c r="F1306" s="115"/>
      <c r="G1306" s="115" t="s">
        <v>1367</v>
      </c>
      <c r="H1306" s="115" t="s">
        <v>1366</v>
      </c>
      <c r="I1306" s="116" t="s">
        <v>1368</v>
      </c>
      <c r="J1306" s="117" t="s">
        <v>1275</v>
      </c>
      <c r="K1306" s="118">
        <v>1</v>
      </c>
      <c r="L1306" s="118">
        <v>0</v>
      </c>
      <c r="M1306" s="118">
        <v>1</v>
      </c>
      <c r="N1306" s="295"/>
      <c r="O1306" s="119">
        <f>M1306*N1306</f>
        <v>0</v>
      </c>
      <c r="P1306" s="117" t="s">
        <v>937</v>
      </c>
      <c r="Q1306" s="117" t="s">
        <v>1276</v>
      </c>
      <c r="R1306" s="118"/>
      <c r="S1306" s="118">
        <f>M1306*R1306</f>
        <v>0</v>
      </c>
      <c r="T1306" s="118"/>
      <c r="U1306" s="118">
        <f>M1306*T1306</f>
        <v>0</v>
      </c>
      <c r="V1306" s="119">
        <v>21</v>
      </c>
      <c r="W1306" s="119">
        <f>O1306*(V1306/100)</f>
        <v>0</v>
      </c>
      <c r="X1306" s="119">
        <f>O1306+W1306</f>
        <v>0</v>
      </c>
      <c r="Y1306" s="120">
        <v>8</v>
      </c>
      <c r="Z1306" s="9"/>
      <c r="AA1306" s="9"/>
      <c r="AB1306" s="9"/>
    </row>
    <row r="1307" spans="2:28" ht="4.5" customHeight="1" outlineLevel="6" x14ac:dyDescent="0.15">
      <c r="B1307" s="197"/>
      <c r="C1307" s="199"/>
      <c r="D1307" s="199"/>
      <c r="E1307" s="199"/>
      <c r="F1307" s="10"/>
      <c r="G1307" s="10"/>
      <c r="H1307" s="10"/>
      <c r="I1307" s="203"/>
      <c r="J1307" s="205"/>
      <c r="K1307" s="159"/>
      <c r="L1307" s="159"/>
      <c r="M1307" s="159"/>
      <c r="N1307" s="113"/>
      <c r="O1307" s="153"/>
      <c r="P1307" s="205"/>
      <c r="Q1307" s="205"/>
      <c r="R1307" s="159"/>
      <c r="S1307" s="159"/>
      <c r="T1307" s="159"/>
      <c r="U1307" s="159"/>
      <c r="V1307" s="153"/>
      <c r="W1307" s="153"/>
      <c r="X1307" s="153"/>
      <c r="Y1307" s="10"/>
      <c r="Z1307" s="9"/>
      <c r="AA1307" s="9"/>
      <c r="AB1307" s="9"/>
    </row>
    <row r="1308" spans="2:28" ht="28.5" outlineLevel="6" x14ac:dyDescent="0.15">
      <c r="B1308" s="197"/>
      <c r="C1308" s="198"/>
      <c r="D1308" s="114" t="s">
        <v>1369</v>
      </c>
      <c r="E1308" s="114"/>
      <c r="F1308" s="115"/>
      <c r="G1308" s="115" t="s">
        <v>1371</v>
      </c>
      <c r="H1308" s="115" t="s">
        <v>1370</v>
      </c>
      <c r="I1308" s="116" t="s">
        <v>1372</v>
      </c>
      <c r="J1308" s="117" t="s">
        <v>1275</v>
      </c>
      <c r="K1308" s="118">
        <v>1</v>
      </c>
      <c r="L1308" s="118">
        <v>0</v>
      </c>
      <c r="M1308" s="118">
        <v>1</v>
      </c>
      <c r="N1308" s="295"/>
      <c r="O1308" s="119">
        <f>M1308*N1308</f>
        <v>0</v>
      </c>
      <c r="P1308" s="117" t="s">
        <v>937</v>
      </c>
      <c r="Q1308" s="117" t="s">
        <v>1276</v>
      </c>
      <c r="R1308" s="118"/>
      <c r="S1308" s="118">
        <f>M1308*R1308</f>
        <v>0</v>
      </c>
      <c r="T1308" s="118"/>
      <c r="U1308" s="118">
        <f>M1308*T1308</f>
        <v>0</v>
      </c>
      <c r="V1308" s="119">
        <v>21</v>
      </c>
      <c r="W1308" s="119">
        <f>O1308*(V1308/100)</f>
        <v>0</v>
      </c>
      <c r="X1308" s="119">
        <f>O1308+W1308</f>
        <v>0</v>
      </c>
      <c r="Y1308" s="120">
        <v>10</v>
      </c>
      <c r="Z1308" s="9"/>
      <c r="AA1308" s="9"/>
      <c r="AB1308" s="9"/>
    </row>
    <row r="1309" spans="2:28" ht="4.5" customHeight="1" outlineLevel="6" x14ac:dyDescent="0.15">
      <c r="B1309" s="197"/>
      <c r="C1309" s="199"/>
      <c r="D1309" s="199"/>
      <c r="E1309" s="199"/>
      <c r="F1309" s="10"/>
      <c r="G1309" s="10"/>
      <c r="H1309" s="10"/>
      <c r="I1309" s="203"/>
      <c r="J1309" s="205"/>
      <c r="K1309" s="159"/>
      <c r="L1309" s="159"/>
      <c r="M1309" s="159"/>
      <c r="N1309" s="113"/>
      <c r="O1309" s="153"/>
      <c r="P1309" s="205"/>
      <c r="Q1309" s="205"/>
      <c r="R1309" s="159"/>
      <c r="S1309" s="159"/>
      <c r="T1309" s="159"/>
      <c r="U1309" s="159"/>
      <c r="V1309" s="153"/>
      <c r="W1309" s="153"/>
      <c r="X1309" s="153"/>
      <c r="Y1309" s="10"/>
      <c r="Z1309" s="9"/>
      <c r="AA1309" s="9"/>
      <c r="AB1309" s="9"/>
    </row>
    <row r="1310" spans="2:28" ht="28.5" outlineLevel="6" x14ac:dyDescent="0.15">
      <c r="B1310" s="197"/>
      <c r="C1310" s="198"/>
      <c r="D1310" s="114" t="s">
        <v>1373</v>
      </c>
      <c r="E1310" s="114"/>
      <c r="F1310" s="115"/>
      <c r="G1310" s="115" t="s">
        <v>1375</v>
      </c>
      <c r="H1310" s="115" t="s">
        <v>1374</v>
      </c>
      <c r="I1310" s="116" t="s">
        <v>1376</v>
      </c>
      <c r="J1310" s="117" t="s">
        <v>1275</v>
      </c>
      <c r="K1310" s="118">
        <v>1</v>
      </c>
      <c r="L1310" s="118">
        <v>0</v>
      </c>
      <c r="M1310" s="118">
        <v>1</v>
      </c>
      <c r="N1310" s="295"/>
      <c r="O1310" s="119">
        <f>M1310*N1310</f>
        <v>0</v>
      </c>
      <c r="P1310" s="117" t="s">
        <v>937</v>
      </c>
      <c r="Q1310" s="117" t="s">
        <v>1276</v>
      </c>
      <c r="R1310" s="118"/>
      <c r="S1310" s="118">
        <f>M1310*R1310</f>
        <v>0</v>
      </c>
      <c r="T1310" s="118"/>
      <c r="U1310" s="118">
        <f>M1310*T1310</f>
        <v>0</v>
      </c>
      <c r="V1310" s="119">
        <v>21</v>
      </c>
      <c r="W1310" s="119">
        <f>O1310*(V1310/100)</f>
        <v>0</v>
      </c>
      <c r="X1310" s="119">
        <f>O1310+W1310</f>
        <v>0</v>
      </c>
      <c r="Y1310" s="120">
        <v>8</v>
      </c>
      <c r="Z1310" s="9"/>
      <c r="AA1310" s="9"/>
      <c r="AB1310" s="9"/>
    </row>
    <row r="1311" spans="2:28" ht="4.5" customHeight="1" outlineLevel="6" x14ac:dyDescent="0.15">
      <c r="B1311" s="197"/>
      <c r="C1311" s="199"/>
      <c r="D1311" s="199"/>
      <c r="E1311" s="199"/>
      <c r="F1311" s="10"/>
      <c r="G1311" s="10"/>
      <c r="H1311" s="10"/>
      <c r="I1311" s="203"/>
      <c r="J1311" s="205"/>
      <c r="K1311" s="159"/>
      <c r="L1311" s="159"/>
      <c r="M1311" s="159"/>
      <c r="N1311" s="113"/>
      <c r="O1311" s="153"/>
      <c r="P1311" s="205"/>
      <c r="Q1311" s="205"/>
      <c r="R1311" s="159"/>
      <c r="S1311" s="159"/>
      <c r="T1311" s="159"/>
      <c r="U1311" s="159"/>
      <c r="V1311" s="153"/>
      <c r="W1311" s="153"/>
      <c r="X1311" s="153"/>
      <c r="Y1311" s="10"/>
      <c r="Z1311" s="9"/>
      <c r="AA1311" s="9"/>
      <c r="AB1311" s="9"/>
    </row>
    <row r="1312" spans="2:28" ht="28.5" outlineLevel="6" x14ac:dyDescent="0.15">
      <c r="B1312" s="197"/>
      <c r="C1312" s="198"/>
      <c r="D1312" s="114" t="s">
        <v>1377</v>
      </c>
      <c r="E1312" s="114"/>
      <c r="F1312" s="115"/>
      <c r="G1312" s="115" t="s">
        <v>1379</v>
      </c>
      <c r="H1312" s="115" t="s">
        <v>1378</v>
      </c>
      <c r="I1312" s="116" t="s">
        <v>1380</v>
      </c>
      <c r="J1312" s="117" t="s">
        <v>1275</v>
      </c>
      <c r="K1312" s="118">
        <v>1</v>
      </c>
      <c r="L1312" s="118">
        <v>0</v>
      </c>
      <c r="M1312" s="118">
        <v>1</v>
      </c>
      <c r="N1312" s="295"/>
      <c r="O1312" s="119">
        <f>M1312*N1312</f>
        <v>0</v>
      </c>
      <c r="P1312" s="117" t="s">
        <v>937</v>
      </c>
      <c r="Q1312" s="117" t="s">
        <v>1276</v>
      </c>
      <c r="R1312" s="118"/>
      <c r="S1312" s="118">
        <f>M1312*R1312</f>
        <v>0</v>
      </c>
      <c r="T1312" s="118"/>
      <c r="U1312" s="118">
        <f>M1312*T1312</f>
        <v>0</v>
      </c>
      <c r="V1312" s="119">
        <v>21</v>
      </c>
      <c r="W1312" s="119">
        <f>O1312*(V1312/100)</f>
        <v>0</v>
      </c>
      <c r="X1312" s="119">
        <f>O1312+W1312</f>
        <v>0</v>
      </c>
      <c r="Y1312" s="120">
        <v>8</v>
      </c>
      <c r="Z1312" s="9"/>
      <c r="AA1312" s="9"/>
      <c r="AB1312" s="9"/>
    </row>
    <row r="1313" spans="2:28" ht="4.5" customHeight="1" outlineLevel="6" x14ac:dyDescent="0.15">
      <c r="B1313" s="197"/>
      <c r="C1313" s="199"/>
      <c r="D1313" s="199"/>
      <c r="E1313" s="199"/>
      <c r="F1313" s="10"/>
      <c r="G1313" s="10"/>
      <c r="H1313" s="10"/>
      <c r="I1313" s="203"/>
      <c r="J1313" s="205"/>
      <c r="K1313" s="159"/>
      <c r="L1313" s="159"/>
      <c r="M1313" s="159"/>
      <c r="N1313" s="113"/>
      <c r="O1313" s="153"/>
      <c r="P1313" s="205"/>
      <c r="Q1313" s="205"/>
      <c r="R1313" s="159"/>
      <c r="S1313" s="159"/>
      <c r="T1313" s="159"/>
      <c r="U1313" s="159"/>
      <c r="V1313" s="153"/>
      <c r="W1313" s="153"/>
      <c r="X1313" s="153"/>
      <c r="Y1313" s="10"/>
      <c r="Z1313" s="9"/>
      <c r="AA1313" s="9"/>
      <c r="AB1313" s="9"/>
    </row>
    <row r="1314" spans="2:28" ht="28.5" outlineLevel="6" x14ac:dyDescent="0.15">
      <c r="B1314" s="197"/>
      <c r="C1314" s="198"/>
      <c r="D1314" s="114" t="s">
        <v>1381</v>
      </c>
      <c r="E1314" s="114"/>
      <c r="F1314" s="115"/>
      <c r="G1314" s="115" t="s">
        <v>1383</v>
      </c>
      <c r="H1314" s="115" t="s">
        <v>1382</v>
      </c>
      <c r="I1314" s="116" t="s">
        <v>1384</v>
      </c>
      <c r="J1314" s="117" t="s">
        <v>1275</v>
      </c>
      <c r="K1314" s="118">
        <v>1</v>
      </c>
      <c r="L1314" s="118">
        <v>0</v>
      </c>
      <c r="M1314" s="118">
        <v>1</v>
      </c>
      <c r="N1314" s="295"/>
      <c r="O1314" s="119">
        <f>M1314*N1314</f>
        <v>0</v>
      </c>
      <c r="P1314" s="117" t="s">
        <v>937</v>
      </c>
      <c r="Q1314" s="117" t="s">
        <v>1276</v>
      </c>
      <c r="R1314" s="118"/>
      <c r="S1314" s="118">
        <f>M1314*R1314</f>
        <v>0</v>
      </c>
      <c r="T1314" s="118"/>
      <c r="U1314" s="118">
        <f>M1314*T1314</f>
        <v>0</v>
      </c>
      <c r="V1314" s="119">
        <v>21</v>
      </c>
      <c r="W1314" s="119">
        <f>O1314*(V1314/100)</f>
        <v>0</v>
      </c>
      <c r="X1314" s="119">
        <f>O1314+W1314</f>
        <v>0</v>
      </c>
      <c r="Y1314" s="120">
        <v>8</v>
      </c>
      <c r="Z1314" s="9"/>
      <c r="AA1314" s="9"/>
      <c r="AB1314" s="9"/>
    </row>
    <row r="1315" spans="2:28" ht="4.5" customHeight="1" outlineLevel="6" x14ac:dyDescent="0.15">
      <c r="B1315" s="197"/>
      <c r="C1315" s="199"/>
      <c r="D1315" s="199"/>
      <c r="E1315" s="199"/>
      <c r="F1315" s="10"/>
      <c r="G1315" s="10"/>
      <c r="H1315" s="10"/>
      <c r="I1315" s="203"/>
      <c r="J1315" s="205"/>
      <c r="K1315" s="159"/>
      <c r="L1315" s="159"/>
      <c r="M1315" s="159"/>
      <c r="N1315" s="113"/>
      <c r="O1315" s="153"/>
      <c r="P1315" s="205"/>
      <c r="Q1315" s="205"/>
      <c r="R1315" s="159"/>
      <c r="S1315" s="159"/>
      <c r="T1315" s="159"/>
      <c r="U1315" s="159"/>
      <c r="V1315" s="153"/>
      <c r="W1315" s="153"/>
      <c r="X1315" s="153"/>
      <c r="Y1315" s="10"/>
      <c r="Z1315" s="9"/>
      <c r="AA1315" s="9"/>
      <c r="AB1315" s="9"/>
    </row>
    <row r="1316" spans="2:28" ht="28.5" outlineLevel="6" x14ac:dyDescent="0.15">
      <c r="B1316" s="197"/>
      <c r="C1316" s="198"/>
      <c r="D1316" s="114" t="s">
        <v>1385</v>
      </c>
      <c r="E1316" s="114"/>
      <c r="F1316" s="115"/>
      <c r="G1316" s="115" t="s">
        <v>1387</v>
      </c>
      <c r="H1316" s="115" t="s">
        <v>1386</v>
      </c>
      <c r="I1316" s="116" t="s">
        <v>1380</v>
      </c>
      <c r="J1316" s="117" t="s">
        <v>1275</v>
      </c>
      <c r="K1316" s="118">
        <v>2</v>
      </c>
      <c r="L1316" s="118">
        <v>0</v>
      </c>
      <c r="M1316" s="118">
        <v>2</v>
      </c>
      <c r="N1316" s="295"/>
      <c r="O1316" s="119">
        <f>M1316*N1316</f>
        <v>0</v>
      </c>
      <c r="P1316" s="117" t="s">
        <v>937</v>
      </c>
      <c r="Q1316" s="117" t="s">
        <v>1276</v>
      </c>
      <c r="R1316" s="118"/>
      <c r="S1316" s="118">
        <f>M1316*R1316</f>
        <v>0</v>
      </c>
      <c r="T1316" s="118"/>
      <c r="U1316" s="118">
        <f>M1316*T1316</f>
        <v>0</v>
      </c>
      <c r="V1316" s="119">
        <v>21</v>
      </c>
      <c r="W1316" s="119">
        <f>O1316*(V1316/100)</f>
        <v>0</v>
      </c>
      <c r="X1316" s="119">
        <f>O1316+W1316</f>
        <v>0</v>
      </c>
      <c r="Y1316" s="120">
        <v>8</v>
      </c>
      <c r="Z1316" s="9"/>
      <c r="AA1316" s="9"/>
      <c r="AB1316" s="9"/>
    </row>
    <row r="1317" spans="2:28" ht="4.5" customHeight="1" outlineLevel="6" x14ac:dyDescent="0.15">
      <c r="B1317" s="197"/>
      <c r="C1317" s="199"/>
      <c r="D1317" s="199"/>
      <c r="E1317" s="199"/>
      <c r="F1317" s="10"/>
      <c r="G1317" s="10"/>
      <c r="H1317" s="10"/>
      <c r="I1317" s="203"/>
      <c r="J1317" s="205"/>
      <c r="K1317" s="159"/>
      <c r="L1317" s="159"/>
      <c r="M1317" s="159"/>
      <c r="N1317" s="113"/>
      <c r="O1317" s="153"/>
      <c r="P1317" s="205"/>
      <c r="Q1317" s="205"/>
      <c r="R1317" s="159"/>
      <c r="S1317" s="159"/>
      <c r="T1317" s="159"/>
      <c r="U1317" s="159"/>
      <c r="V1317" s="153"/>
      <c r="W1317" s="153"/>
      <c r="X1317" s="153"/>
      <c r="Y1317" s="10"/>
      <c r="Z1317" s="9"/>
      <c r="AA1317" s="9"/>
      <c r="AB1317" s="9"/>
    </row>
    <row r="1318" spans="2:28" ht="28.5" outlineLevel="6" x14ac:dyDescent="0.15">
      <c r="B1318" s="197"/>
      <c r="C1318" s="198"/>
      <c r="D1318" s="114" t="s">
        <v>1388</v>
      </c>
      <c r="E1318" s="114"/>
      <c r="F1318" s="115"/>
      <c r="G1318" s="115" t="s">
        <v>1390</v>
      </c>
      <c r="H1318" s="115" t="s">
        <v>1389</v>
      </c>
      <c r="I1318" s="116" t="s">
        <v>1391</v>
      </c>
      <c r="J1318" s="117" t="s">
        <v>1275</v>
      </c>
      <c r="K1318" s="118">
        <v>1</v>
      </c>
      <c r="L1318" s="118">
        <v>0</v>
      </c>
      <c r="M1318" s="118">
        <v>1</v>
      </c>
      <c r="N1318" s="295"/>
      <c r="O1318" s="119">
        <f>M1318*N1318</f>
        <v>0</v>
      </c>
      <c r="P1318" s="117" t="s">
        <v>937</v>
      </c>
      <c r="Q1318" s="117" t="s">
        <v>1276</v>
      </c>
      <c r="R1318" s="118"/>
      <c r="S1318" s="118">
        <f>M1318*R1318</f>
        <v>0</v>
      </c>
      <c r="T1318" s="118"/>
      <c r="U1318" s="118">
        <f>M1318*T1318</f>
        <v>0</v>
      </c>
      <c r="V1318" s="119">
        <v>21</v>
      </c>
      <c r="W1318" s="119">
        <f>O1318*(V1318/100)</f>
        <v>0</v>
      </c>
      <c r="X1318" s="119">
        <f>O1318+W1318</f>
        <v>0</v>
      </c>
      <c r="Y1318" s="120">
        <v>8</v>
      </c>
      <c r="Z1318" s="9"/>
      <c r="AA1318" s="9"/>
      <c r="AB1318" s="9"/>
    </row>
    <row r="1319" spans="2:28" ht="4.5" customHeight="1" outlineLevel="6" x14ac:dyDescent="0.15">
      <c r="B1319" s="197"/>
      <c r="C1319" s="199"/>
      <c r="D1319" s="199"/>
      <c r="E1319" s="199"/>
      <c r="F1319" s="10"/>
      <c r="G1319" s="10"/>
      <c r="H1319" s="10"/>
      <c r="I1319" s="203"/>
      <c r="J1319" s="205"/>
      <c r="K1319" s="159"/>
      <c r="L1319" s="159"/>
      <c r="M1319" s="159"/>
      <c r="N1319" s="113"/>
      <c r="O1319" s="153"/>
      <c r="P1319" s="205"/>
      <c r="Q1319" s="205"/>
      <c r="R1319" s="159"/>
      <c r="S1319" s="159"/>
      <c r="T1319" s="159"/>
      <c r="U1319" s="159"/>
      <c r="V1319" s="153"/>
      <c r="W1319" s="153"/>
      <c r="X1319" s="153"/>
      <c r="Y1319" s="10"/>
      <c r="Z1319" s="9"/>
      <c r="AA1319" s="9"/>
      <c r="AB1319" s="9"/>
    </row>
    <row r="1320" spans="2:28" ht="28.5" outlineLevel="6" x14ac:dyDescent="0.15">
      <c r="B1320" s="197"/>
      <c r="C1320" s="198"/>
      <c r="D1320" s="114" t="s">
        <v>1392</v>
      </c>
      <c r="E1320" s="114"/>
      <c r="F1320" s="115"/>
      <c r="G1320" s="115" t="s">
        <v>1394</v>
      </c>
      <c r="H1320" s="115" t="s">
        <v>1393</v>
      </c>
      <c r="I1320" s="116" t="s">
        <v>1391</v>
      </c>
      <c r="J1320" s="117" t="s">
        <v>1275</v>
      </c>
      <c r="K1320" s="118">
        <v>3</v>
      </c>
      <c r="L1320" s="118">
        <v>0</v>
      </c>
      <c r="M1320" s="118">
        <v>3</v>
      </c>
      <c r="N1320" s="295"/>
      <c r="O1320" s="119">
        <f>M1320*N1320</f>
        <v>0</v>
      </c>
      <c r="P1320" s="117" t="s">
        <v>937</v>
      </c>
      <c r="Q1320" s="117" t="s">
        <v>1276</v>
      </c>
      <c r="R1320" s="118"/>
      <c r="S1320" s="118">
        <f>M1320*R1320</f>
        <v>0</v>
      </c>
      <c r="T1320" s="118"/>
      <c r="U1320" s="118">
        <f>M1320*T1320</f>
        <v>0</v>
      </c>
      <c r="V1320" s="119">
        <v>21</v>
      </c>
      <c r="W1320" s="119">
        <f>O1320*(V1320/100)</f>
        <v>0</v>
      </c>
      <c r="X1320" s="119">
        <f>O1320+W1320</f>
        <v>0</v>
      </c>
      <c r="Y1320" s="120">
        <v>8</v>
      </c>
      <c r="Z1320" s="9"/>
      <c r="AA1320" s="9"/>
      <c r="AB1320" s="9"/>
    </row>
    <row r="1321" spans="2:28" ht="4.5" customHeight="1" outlineLevel="6" x14ac:dyDescent="0.15">
      <c r="B1321" s="197"/>
      <c r="C1321" s="199"/>
      <c r="D1321" s="199"/>
      <c r="E1321" s="199"/>
      <c r="F1321" s="10"/>
      <c r="G1321" s="10"/>
      <c r="H1321" s="10"/>
      <c r="I1321" s="203"/>
      <c r="J1321" s="205"/>
      <c r="K1321" s="159"/>
      <c r="L1321" s="159"/>
      <c r="M1321" s="159"/>
      <c r="N1321" s="113"/>
      <c r="O1321" s="153"/>
      <c r="P1321" s="205"/>
      <c r="Q1321" s="205"/>
      <c r="R1321" s="159"/>
      <c r="S1321" s="159"/>
      <c r="T1321" s="159"/>
      <c r="U1321" s="159"/>
      <c r="V1321" s="153"/>
      <c r="W1321" s="153"/>
      <c r="X1321" s="153"/>
      <c r="Y1321" s="10"/>
      <c r="Z1321" s="9"/>
      <c r="AA1321" s="9"/>
      <c r="AB1321" s="9"/>
    </row>
    <row r="1322" spans="2:28" ht="28.5" outlineLevel="6" x14ac:dyDescent="0.15">
      <c r="B1322" s="197"/>
      <c r="C1322" s="198"/>
      <c r="D1322" s="114" t="s">
        <v>1395</v>
      </c>
      <c r="E1322" s="114"/>
      <c r="F1322" s="115"/>
      <c r="G1322" s="115" t="s">
        <v>1397</v>
      </c>
      <c r="H1322" s="115" t="s">
        <v>1396</v>
      </c>
      <c r="I1322" s="116" t="s">
        <v>1398</v>
      </c>
      <c r="J1322" s="117" t="s">
        <v>1275</v>
      </c>
      <c r="K1322" s="118">
        <v>1</v>
      </c>
      <c r="L1322" s="118">
        <v>0</v>
      </c>
      <c r="M1322" s="118">
        <v>1</v>
      </c>
      <c r="N1322" s="295"/>
      <c r="O1322" s="119">
        <f>M1322*N1322</f>
        <v>0</v>
      </c>
      <c r="P1322" s="117" t="s">
        <v>937</v>
      </c>
      <c r="Q1322" s="117" t="s">
        <v>1276</v>
      </c>
      <c r="R1322" s="118"/>
      <c r="S1322" s="118">
        <f>M1322*R1322</f>
        <v>0</v>
      </c>
      <c r="T1322" s="118"/>
      <c r="U1322" s="118">
        <f>M1322*T1322</f>
        <v>0</v>
      </c>
      <c r="V1322" s="119">
        <v>21</v>
      </c>
      <c r="W1322" s="119">
        <f>O1322*(V1322/100)</f>
        <v>0</v>
      </c>
      <c r="X1322" s="119">
        <f>O1322+W1322</f>
        <v>0</v>
      </c>
      <c r="Y1322" s="120">
        <v>8</v>
      </c>
      <c r="Z1322" s="9"/>
      <c r="AA1322" s="9"/>
      <c r="AB1322" s="9"/>
    </row>
    <row r="1323" spans="2:28" ht="4.5" customHeight="1" outlineLevel="6" x14ac:dyDescent="0.15">
      <c r="B1323" s="197"/>
      <c r="C1323" s="199"/>
      <c r="D1323" s="199"/>
      <c r="E1323" s="199"/>
      <c r="F1323" s="10"/>
      <c r="G1323" s="10"/>
      <c r="H1323" s="10"/>
      <c r="I1323" s="203"/>
      <c r="J1323" s="205"/>
      <c r="K1323" s="159"/>
      <c r="L1323" s="159"/>
      <c r="M1323" s="159"/>
      <c r="N1323" s="113"/>
      <c r="O1323" s="153"/>
      <c r="P1323" s="205"/>
      <c r="Q1323" s="205"/>
      <c r="R1323" s="159"/>
      <c r="S1323" s="159"/>
      <c r="T1323" s="159"/>
      <c r="U1323" s="159"/>
      <c r="V1323" s="153"/>
      <c r="W1323" s="153"/>
      <c r="X1323" s="153"/>
      <c r="Y1323" s="10"/>
      <c r="Z1323" s="9"/>
      <c r="AA1323" s="9"/>
      <c r="AB1323" s="9"/>
    </row>
    <row r="1324" spans="2:28" ht="28.5" outlineLevel="6" x14ac:dyDescent="0.15">
      <c r="B1324" s="197"/>
      <c r="C1324" s="198"/>
      <c r="D1324" s="114" t="s">
        <v>1399</v>
      </c>
      <c r="E1324" s="114"/>
      <c r="F1324" s="115"/>
      <c r="G1324" s="115" t="s">
        <v>1401</v>
      </c>
      <c r="H1324" s="115" t="s">
        <v>1400</v>
      </c>
      <c r="I1324" s="116" t="s">
        <v>1372</v>
      </c>
      <c r="J1324" s="117" t="s">
        <v>1275</v>
      </c>
      <c r="K1324" s="118">
        <v>1</v>
      </c>
      <c r="L1324" s="118">
        <v>0</v>
      </c>
      <c r="M1324" s="118">
        <v>1</v>
      </c>
      <c r="N1324" s="295"/>
      <c r="O1324" s="119">
        <f>M1324*N1324</f>
        <v>0</v>
      </c>
      <c r="P1324" s="117" t="s">
        <v>937</v>
      </c>
      <c r="Q1324" s="117" t="s">
        <v>1276</v>
      </c>
      <c r="R1324" s="118"/>
      <c r="S1324" s="118">
        <f>M1324*R1324</f>
        <v>0</v>
      </c>
      <c r="T1324" s="118"/>
      <c r="U1324" s="118">
        <f>M1324*T1324</f>
        <v>0</v>
      </c>
      <c r="V1324" s="119">
        <v>21</v>
      </c>
      <c r="W1324" s="119">
        <f>O1324*(V1324/100)</f>
        <v>0</v>
      </c>
      <c r="X1324" s="119">
        <f>O1324+W1324</f>
        <v>0</v>
      </c>
      <c r="Y1324" s="120">
        <v>8</v>
      </c>
      <c r="Z1324" s="9"/>
      <c r="AA1324" s="9"/>
      <c r="AB1324" s="9"/>
    </row>
    <row r="1325" spans="2:28" ht="4.5" customHeight="1" outlineLevel="6" x14ac:dyDescent="0.15">
      <c r="B1325" s="197"/>
      <c r="C1325" s="199"/>
      <c r="D1325" s="199"/>
      <c r="E1325" s="199"/>
      <c r="F1325" s="10"/>
      <c r="G1325" s="10"/>
      <c r="H1325" s="10"/>
      <c r="I1325" s="203"/>
      <c r="J1325" s="205"/>
      <c r="K1325" s="159"/>
      <c r="L1325" s="159"/>
      <c r="M1325" s="159"/>
      <c r="N1325" s="113"/>
      <c r="O1325" s="153"/>
      <c r="P1325" s="205"/>
      <c r="Q1325" s="205"/>
      <c r="R1325" s="159"/>
      <c r="S1325" s="159"/>
      <c r="T1325" s="159"/>
      <c r="U1325" s="159"/>
      <c r="V1325" s="153"/>
      <c r="W1325" s="153"/>
      <c r="X1325" s="153"/>
      <c r="Y1325" s="10"/>
      <c r="Z1325" s="9"/>
      <c r="AA1325" s="9"/>
      <c r="AB1325" s="9"/>
    </row>
    <row r="1326" spans="2:28" ht="28.5" outlineLevel="6" x14ac:dyDescent="0.15">
      <c r="B1326" s="197"/>
      <c r="C1326" s="198"/>
      <c r="D1326" s="114" t="s">
        <v>1402</v>
      </c>
      <c r="E1326" s="114"/>
      <c r="F1326" s="115"/>
      <c r="G1326" s="115" t="s">
        <v>1404</v>
      </c>
      <c r="H1326" s="115" t="s">
        <v>1403</v>
      </c>
      <c r="I1326" s="116" t="s">
        <v>1309</v>
      </c>
      <c r="J1326" s="117" t="s">
        <v>1275</v>
      </c>
      <c r="K1326" s="118">
        <v>1</v>
      </c>
      <c r="L1326" s="118">
        <v>0</v>
      </c>
      <c r="M1326" s="118">
        <v>1</v>
      </c>
      <c r="N1326" s="295"/>
      <c r="O1326" s="119">
        <f>M1326*N1326</f>
        <v>0</v>
      </c>
      <c r="P1326" s="117" t="s">
        <v>937</v>
      </c>
      <c r="Q1326" s="117" t="s">
        <v>1276</v>
      </c>
      <c r="R1326" s="118"/>
      <c r="S1326" s="118">
        <f>M1326*R1326</f>
        <v>0</v>
      </c>
      <c r="T1326" s="118"/>
      <c r="U1326" s="118">
        <f>M1326*T1326</f>
        <v>0</v>
      </c>
      <c r="V1326" s="119">
        <v>21</v>
      </c>
      <c r="W1326" s="119">
        <f>O1326*(V1326/100)</f>
        <v>0</v>
      </c>
      <c r="X1326" s="119">
        <f>O1326+W1326</f>
        <v>0</v>
      </c>
      <c r="Y1326" s="120">
        <v>8</v>
      </c>
      <c r="Z1326" s="9"/>
      <c r="AA1326" s="9"/>
      <c r="AB1326" s="9"/>
    </row>
    <row r="1327" spans="2:28" ht="4.5" customHeight="1" outlineLevel="6" x14ac:dyDescent="0.15">
      <c r="B1327" s="197"/>
      <c r="C1327" s="199"/>
      <c r="D1327" s="199"/>
      <c r="E1327" s="199"/>
      <c r="F1327" s="10"/>
      <c r="G1327" s="10"/>
      <c r="H1327" s="10"/>
      <c r="I1327" s="203"/>
      <c r="J1327" s="205"/>
      <c r="K1327" s="159"/>
      <c r="L1327" s="159"/>
      <c r="M1327" s="159"/>
      <c r="N1327" s="113"/>
      <c r="O1327" s="153"/>
      <c r="P1327" s="205"/>
      <c r="Q1327" s="205"/>
      <c r="R1327" s="159"/>
      <c r="S1327" s="159"/>
      <c r="T1327" s="159"/>
      <c r="U1327" s="159"/>
      <c r="V1327" s="153"/>
      <c r="W1327" s="153"/>
      <c r="X1327" s="153"/>
      <c r="Y1327" s="10"/>
      <c r="Z1327" s="9"/>
      <c r="AA1327" s="9"/>
      <c r="AB1327" s="9"/>
    </row>
    <row r="1328" spans="2:28" ht="28.5" outlineLevel="6" x14ac:dyDescent="0.15">
      <c r="B1328" s="197"/>
      <c r="C1328" s="198"/>
      <c r="D1328" s="257" t="s">
        <v>1405</v>
      </c>
      <c r="E1328" s="114"/>
      <c r="F1328" s="115"/>
      <c r="G1328" s="258" t="s">
        <v>1407</v>
      </c>
      <c r="H1328" s="258" t="s">
        <v>1406</v>
      </c>
      <c r="I1328" s="274" t="s">
        <v>1825</v>
      </c>
      <c r="J1328" s="260" t="s">
        <v>1275</v>
      </c>
      <c r="K1328" s="118">
        <v>1</v>
      </c>
      <c r="L1328" s="118">
        <v>0</v>
      </c>
      <c r="M1328" s="262">
        <v>1</v>
      </c>
      <c r="N1328" s="295"/>
      <c r="O1328" s="261">
        <f>M1328*N1328</f>
        <v>0</v>
      </c>
      <c r="P1328" s="117" t="s">
        <v>937</v>
      </c>
      <c r="Q1328" s="260" t="s">
        <v>1276</v>
      </c>
      <c r="R1328" s="118"/>
      <c r="S1328" s="118">
        <f>M1328*R1328</f>
        <v>0</v>
      </c>
      <c r="T1328" s="118"/>
      <c r="U1328" s="118">
        <f>M1328*T1328</f>
        <v>0</v>
      </c>
      <c r="V1328" s="119">
        <v>21</v>
      </c>
      <c r="W1328" s="119">
        <f>O1328*(V1328/100)</f>
        <v>0</v>
      </c>
      <c r="X1328" s="119">
        <f>O1328+W1328</f>
        <v>0</v>
      </c>
      <c r="Y1328" s="120">
        <v>13</v>
      </c>
      <c r="Z1328" s="9"/>
      <c r="AA1328" s="9"/>
      <c r="AB1328" s="9"/>
    </row>
    <row r="1329" spans="2:28" ht="4.5" customHeight="1" outlineLevel="6" x14ac:dyDescent="0.15">
      <c r="B1329" s="197"/>
      <c r="C1329" s="199"/>
      <c r="D1329" s="199"/>
      <c r="E1329" s="199"/>
      <c r="F1329" s="10"/>
      <c r="G1329" s="10"/>
      <c r="H1329" s="10"/>
      <c r="I1329" s="203"/>
      <c r="J1329" s="205"/>
      <c r="K1329" s="159"/>
      <c r="L1329" s="159"/>
      <c r="M1329" s="159"/>
      <c r="N1329" s="113"/>
      <c r="O1329" s="153"/>
      <c r="P1329" s="205"/>
      <c r="Q1329" s="205"/>
      <c r="R1329" s="159"/>
      <c r="S1329" s="159"/>
      <c r="T1329" s="159"/>
      <c r="U1329" s="159"/>
      <c r="V1329" s="153"/>
      <c r="W1329" s="153"/>
      <c r="X1329" s="153"/>
      <c r="Y1329" s="10"/>
      <c r="Z1329" s="9"/>
      <c r="AA1329" s="9"/>
      <c r="AB1329" s="9"/>
    </row>
    <row r="1330" spans="2:28" ht="28.5" outlineLevel="6" x14ac:dyDescent="0.15">
      <c r="B1330" s="197"/>
      <c r="C1330" s="198"/>
      <c r="D1330" s="114" t="s">
        <v>1408</v>
      </c>
      <c r="E1330" s="114"/>
      <c r="F1330" s="115"/>
      <c r="G1330" s="115" t="s">
        <v>1410</v>
      </c>
      <c r="H1330" s="115" t="s">
        <v>1409</v>
      </c>
      <c r="I1330" s="116" t="s">
        <v>1411</v>
      </c>
      <c r="J1330" s="117" t="s">
        <v>1275</v>
      </c>
      <c r="K1330" s="118">
        <v>1</v>
      </c>
      <c r="L1330" s="118">
        <v>0</v>
      </c>
      <c r="M1330" s="118">
        <v>1</v>
      </c>
      <c r="N1330" s="295"/>
      <c r="O1330" s="119">
        <f>M1330*N1330</f>
        <v>0</v>
      </c>
      <c r="P1330" s="117" t="s">
        <v>937</v>
      </c>
      <c r="Q1330" s="117" t="s">
        <v>1276</v>
      </c>
      <c r="R1330" s="118"/>
      <c r="S1330" s="118">
        <f>M1330*R1330</f>
        <v>0</v>
      </c>
      <c r="T1330" s="118"/>
      <c r="U1330" s="118">
        <f>M1330*T1330</f>
        <v>0</v>
      </c>
      <c r="V1330" s="119">
        <v>21</v>
      </c>
      <c r="W1330" s="119">
        <f>O1330*(V1330/100)</f>
        <v>0</v>
      </c>
      <c r="X1330" s="119">
        <f>O1330+W1330</f>
        <v>0</v>
      </c>
      <c r="Y1330" s="120">
        <v>8</v>
      </c>
      <c r="Z1330" s="9"/>
      <c r="AA1330" s="9"/>
      <c r="AB1330" s="9"/>
    </row>
    <row r="1331" spans="2:28" ht="4.5" customHeight="1" outlineLevel="6" x14ac:dyDescent="0.15">
      <c r="B1331" s="197"/>
      <c r="C1331" s="199"/>
      <c r="D1331" s="199"/>
      <c r="E1331" s="199"/>
      <c r="F1331" s="10"/>
      <c r="G1331" s="10"/>
      <c r="H1331" s="10"/>
      <c r="I1331" s="203"/>
      <c r="J1331" s="205"/>
      <c r="K1331" s="159"/>
      <c r="L1331" s="159"/>
      <c r="M1331" s="159"/>
      <c r="N1331" s="113"/>
      <c r="O1331" s="153"/>
      <c r="P1331" s="205"/>
      <c r="Q1331" s="205"/>
      <c r="R1331" s="159"/>
      <c r="S1331" s="159"/>
      <c r="T1331" s="159"/>
      <c r="U1331" s="159"/>
      <c r="V1331" s="153"/>
      <c r="W1331" s="153"/>
      <c r="X1331" s="153"/>
      <c r="Y1331" s="10"/>
      <c r="Z1331" s="9"/>
      <c r="AA1331" s="9"/>
      <c r="AB1331" s="9"/>
    </row>
    <row r="1332" spans="2:28" ht="28.5" outlineLevel="6" x14ac:dyDescent="0.15">
      <c r="B1332" s="197"/>
      <c r="C1332" s="198"/>
      <c r="D1332" s="114" t="s">
        <v>1412</v>
      </c>
      <c r="E1332" s="114"/>
      <c r="F1332" s="115"/>
      <c r="G1332" s="115" t="s">
        <v>1414</v>
      </c>
      <c r="H1332" s="115" t="s">
        <v>1413</v>
      </c>
      <c r="I1332" s="116" t="s">
        <v>1415</v>
      </c>
      <c r="J1332" s="117" t="s">
        <v>1275</v>
      </c>
      <c r="K1332" s="118">
        <v>1</v>
      </c>
      <c r="L1332" s="118">
        <v>0</v>
      </c>
      <c r="M1332" s="118">
        <v>1</v>
      </c>
      <c r="N1332" s="295"/>
      <c r="O1332" s="119">
        <f>M1332*N1332</f>
        <v>0</v>
      </c>
      <c r="P1332" s="117" t="s">
        <v>937</v>
      </c>
      <c r="Q1332" s="117" t="s">
        <v>1276</v>
      </c>
      <c r="R1332" s="118"/>
      <c r="S1332" s="118">
        <f>M1332*R1332</f>
        <v>0</v>
      </c>
      <c r="T1332" s="118"/>
      <c r="U1332" s="118">
        <f>M1332*T1332</f>
        <v>0</v>
      </c>
      <c r="V1332" s="119">
        <v>21</v>
      </c>
      <c r="W1332" s="119">
        <f>O1332*(V1332/100)</f>
        <v>0</v>
      </c>
      <c r="X1332" s="119">
        <f>O1332+W1332</f>
        <v>0</v>
      </c>
      <c r="Y1332" s="120">
        <v>8</v>
      </c>
      <c r="Z1332" s="9"/>
      <c r="AA1332" s="9"/>
      <c r="AB1332" s="9"/>
    </row>
    <row r="1333" spans="2:28" ht="4.5" customHeight="1" outlineLevel="6" x14ac:dyDescent="0.15">
      <c r="B1333" s="197"/>
      <c r="C1333" s="199"/>
      <c r="D1333" s="199"/>
      <c r="E1333" s="199"/>
      <c r="F1333" s="10"/>
      <c r="G1333" s="10"/>
      <c r="H1333" s="10"/>
      <c r="I1333" s="203"/>
      <c r="J1333" s="205"/>
      <c r="K1333" s="159"/>
      <c r="L1333" s="159"/>
      <c r="M1333" s="159"/>
      <c r="N1333" s="113"/>
      <c r="O1333" s="153"/>
      <c r="P1333" s="205"/>
      <c r="Q1333" s="205"/>
      <c r="R1333" s="159"/>
      <c r="S1333" s="159"/>
      <c r="T1333" s="159"/>
      <c r="U1333" s="159"/>
      <c r="V1333" s="153"/>
      <c r="W1333" s="153"/>
      <c r="X1333" s="153"/>
      <c r="Y1333" s="10"/>
      <c r="Z1333" s="9"/>
      <c r="AA1333" s="9"/>
      <c r="AB1333" s="9"/>
    </row>
    <row r="1334" spans="2:28" ht="28.5" outlineLevel="6" x14ac:dyDescent="0.15">
      <c r="B1334" s="197"/>
      <c r="C1334" s="198"/>
      <c r="D1334" s="114" t="s">
        <v>1416</v>
      </c>
      <c r="E1334" s="114"/>
      <c r="F1334" s="115"/>
      <c r="G1334" s="115" t="s">
        <v>1418</v>
      </c>
      <c r="H1334" s="115" t="s">
        <v>1417</v>
      </c>
      <c r="I1334" s="116" t="s">
        <v>1419</v>
      </c>
      <c r="J1334" s="117" t="s">
        <v>1275</v>
      </c>
      <c r="K1334" s="118">
        <v>2</v>
      </c>
      <c r="L1334" s="118">
        <v>0</v>
      </c>
      <c r="M1334" s="118">
        <v>2</v>
      </c>
      <c r="N1334" s="295"/>
      <c r="O1334" s="119">
        <f>M1334*N1334</f>
        <v>0</v>
      </c>
      <c r="P1334" s="117" t="s">
        <v>937</v>
      </c>
      <c r="Q1334" s="117" t="s">
        <v>1276</v>
      </c>
      <c r="R1334" s="118"/>
      <c r="S1334" s="118">
        <f>M1334*R1334</f>
        <v>0</v>
      </c>
      <c r="T1334" s="118"/>
      <c r="U1334" s="118">
        <f>M1334*T1334</f>
        <v>0</v>
      </c>
      <c r="V1334" s="119">
        <v>21</v>
      </c>
      <c r="W1334" s="119">
        <f>O1334*(V1334/100)</f>
        <v>0</v>
      </c>
      <c r="X1334" s="119">
        <f>O1334+W1334</f>
        <v>0</v>
      </c>
      <c r="Y1334" s="120">
        <v>8</v>
      </c>
      <c r="Z1334" s="9"/>
      <c r="AA1334" s="9"/>
      <c r="AB1334" s="9"/>
    </row>
    <row r="1335" spans="2:28" ht="4.5" customHeight="1" outlineLevel="6" x14ac:dyDescent="0.15">
      <c r="B1335" s="197"/>
      <c r="C1335" s="199"/>
      <c r="D1335" s="199"/>
      <c r="E1335" s="199"/>
      <c r="F1335" s="10"/>
      <c r="G1335" s="10"/>
      <c r="H1335" s="10"/>
      <c r="I1335" s="203"/>
      <c r="J1335" s="205"/>
      <c r="K1335" s="159"/>
      <c r="L1335" s="159"/>
      <c r="M1335" s="159"/>
      <c r="N1335" s="113"/>
      <c r="O1335" s="153"/>
      <c r="P1335" s="205"/>
      <c r="Q1335" s="205"/>
      <c r="R1335" s="159"/>
      <c r="S1335" s="159"/>
      <c r="T1335" s="159"/>
      <c r="U1335" s="159"/>
      <c r="V1335" s="153"/>
      <c r="W1335" s="153"/>
      <c r="X1335" s="153"/>
      <c r="Y1335" s="10"/>
      <c r="Z1335" s="9"/>
      <c r="AA1335" s="9"/>
      <c r="AB1335" s="9"/>
    </row>
    <row r="1336" spans="2:28" ht="28.5" outlineLevel="6" x14ac:dyDescent="0.15">
      <c r="B1336" s="197"/>
      <c r="C1336" s="198"/>
      <c r="D1336" s="114" t="s">
        <v>1420</v>
      </c>
      <c r="E1336" s="114"/>
      <c r="F1336" s="115"/>
      <c r="G1336" s="115" t="s">
        <v>1422</v>
      </c>
      <c r="H1336" s="115" t="s">
        <v>1421</v>
      </c>
      <c r="I1336" s="116" t="s">
        <v>1415</v>
      </c>
      <c r="J1336" s="117" t="s">
        <v>1275</v>
      </c>
      <c r="K1336" s="118">
        <v>1</v>
      </c>
      <c r="L1336" s="118">
        <v>0</v>
      </c>
      <c r="M1336" s="118">
        <v>1</v>
      </c>
      <c r="N1336" s="295"/>
      <c r="O1336" s="119">
        <f>M1336*N1336</f>
        <v>0</v>
      </c>
      <c r="P1336" s="117" t="s">
        <v>937</v>
      </c>
      <c r="Q1336" s="117" t="s">
        <v>1276</v>
      </c>
      <c r="R1336" s="118"/>
      <c r="S1336" s="118">
        <f>M1336*R1336</f>
        <v>0</v>
      </c>
      <c r="T1336" s="118"/>
      <c r="U1336" s="118">
        <f>M1336*T1336</f>
        <v>0</v>
      </c>
      <c r="V1336" s="119">
        <v>21</v>
      </c>
      <c r="W1336" s="119">
        <f>O1336*(V1336/100)</f>
        <v>0</v>
      </c>
      <c r="X1336" s="119">
        <f>O1336+W1336</f>
        <v>0</v>
      </c>
      <c r="Y1336" s="120">
        <v>8</v>
      </c>
      <c r="Z1336" s="9"/>
      <c r="AA1336" s="9"/>
      <c r="AB1336" s="9"/>
    </row>
    <row r="1337" spans="2:28" ht="4.5" customHeight="1" outlineLevel="6" x14ac:dyDescent="0.15">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2:28" ht="28.5" outlineLevel="6" x14ac:dyDescent="0.15">
      <c r="B1338" s="197"/>
      <c r="C1338" s="198"/>
      <c r="D1338" s="114" t="s">
        <v>1423</v>
      </c>
      <c r="E1338" s="114"/>
      <c r="F1338" s="115"/>
      <c r="G1338" s="115" t="s">
        <v>1425</v>
      </c>
      <c r="H1338" s="115" t="s">
        <v>1424</v>
      </c>
      <c r="I1338" s="116" t="s">
        <v>1372</v>
      </c>
      <c r="J1338" s="117" t="s">
        <v>1275</v>
      </c>
      <c r="K1338" s="118">
        <v>1</v>
      </c>
      <c r="L1338" s="118">
        <v>0</v>
      </c>
      <c r="M1338" s="275">
        <v>1</v>
      </c>
      <c r="N1338" s="295"/>
      <c r="O1338" s="119">
        <f>M1338*N1338</f>
        <v>0</v>
      </c>
      <c r="P1338" s="117" t="s">
        <v>937</v>
      </c>
      <c r="Q1338" s="260" t="s">
        <v>1276</v>
      </c>
      <c r="R1338" s="118"/>
      <c r="S1338" s="118">
        <f>M1338*R1338</f>
        <v>0</v>
      </c>
      <c r="T1338" s="118"/>
      <c r="U1338" s="118">
        <f>M1338*T1338</f>
        <v>0</v>
      </c>
      <c r="V1338" s="119">
        <v>21</v>
      </c>
      <c r="W1338" s="119">
        <f>O1338*(V1338/100)</f>
        <v>0</v>
      </c>
      <c r="X1338" s="119">
        <f>O1338+W1338</f>
        <v>0</v>
      </c>
      <c r="Y1338" s="120">
        <v>12</v>
      </c>
      <c r="Z1338" s="9"/>
      <c r="AA1338" s="9"/>
      <c r="AB1338" s="9"/>
    </row>
    <row r="1339" spans="2:28" ht="4.5" customHeight="1" outlineLevel="6" x14ac:dyDescent="0.15">
      <c r="B1339" s="197"/>
      <c r="C1339" s="199"/>
      <c r="D1339" s="199"/>
      <c r="E1339" s="199"/>
      <c r="F1339" s="10"/>
      <c r="G1339" s="10"/>
      <c r="H1339" s="10"/>
      <c r="I1339" s="203"/>
      <c r="J1339" s="205"/>
      <c r="K1339" s="159"/>
      <c r="L1339" s="159"/>
      <c r="M1339" s="159"/>
      <c r="N1339" s="113"/>
      <c r="O1339" s="153"/>
      <c r="P1339" s="205"/>
      <c r="Q1339" s="205"/>
      <c r="R1339" s="159"/>
      <c r="S1339" s="159"/>
      <c r="T1339" s="159"/>
      <c r="U1339" s="159"/>
      <c r="V1339" s="153"/>
      <c r="W1339" s="153"/>
      <c r="X1339" s="153"/>
      <c r="Y1339" s="10"/>
      <c r="Z1339" s="9"/>
      <c r="AA1339" s="9"/>
      <c r="AB1339" s="9"/>
    </row>
    <row r="1340" spans="2:28" ht="28.5" outlineLevel="6" x14ac:dyDescent="0.15">
      <c r="B1340" s="197"/>
      <c r="C1340" s="198"/>
      <c r="D1340" s="257" t="s">
        <v>1426</v>
      </c>
      <c r="E1340" s="114"/>
      <c r="F1340" s="115"/>
      <c r="G1340" s="258" t="s">
        <v>1428</v>
      </c>
      <c r="H1340" s="258" t="s">
        <v>1427</v>
      </c>
      <c r="I1340" s="259" t="s">
        <v>1826</v>
      </c>
      <c r="J1340" s="260" t="s">
        <v>1275</v>
      </c>
      <c r="K1340" s="118">
        <v>1</v>
      </c>
      <c r="L1340" s="118">
        <v>0</v>
      </c>
      <c r="M1340" s="262">
        <v>1</v>
      </c>
      <c r="N1340" s="295"/>
      <c r="O1340" s="261">
        <f>M1340*N1340</f>
        <v>0</v>
      </c>
      <c r="P1340" s="117" t="s">
        <v>937</v>
      </c>
      <c r="Q1340" s="260" t="s">
        <v>1276</v>
      </c>
      <c r="R1340" s="118"/>
      <c r="S1340" s="118">
        <f>M1340*R1340</f>
        <v>0</v>
      </c>
      <c r="T1340" s="118"/>
      <c r="U1340" s="118">
        <f>M1340*T1340</f>
        <v>0</v>
      </c>
      <c r="V1340" s="119">
        <v>21</v>
      </c>
      <c r="W1340" s="119">
        <f>O1340*(V1340/100)</f>
        <v>0</v>
      </c>
      <c r="X1340" s="119">
        <f>O1340+W1340</f>
        <v>0</v>
      </c>
      <c r="Y1340" s="120">
        <v>13</v>
      </c>
      <c r="Z1340" s="9"/>
      <c r="AA1340" s="9"/>
      <c r="AB1340" s="9"/>
    </row>
    <row r="1341" spans="2:28" ht="4.5" customHeight="1" outlineLevel="6" x14ac:dyDescent="0.15">
      <c r="B1341" s="197"/>
      <c r="C1341" s="199"/>
      <c r="D1341" s="199"/>
      <c r="E1341" s="199"/>
      <c r="F1341" s="10"/>
      <c r="G1341" s="10"/>
      <c r="H1341" s="10"/>
      <c r="I1341" s="203"/>
      <c r="J1341" s="205"/>
      <c r="K1341" s="159"/>
      <c r="L1341" s="159"/>
      <c r="M1341" s="159"/>
      <c r="N1341" s="113"/>
      <c r="O1341" s="153"/>
      <c r="P1341" s="205"/>
      <c r="Q1341" s="205"/>
      <c r="R1341" s="159"/>
      <c r="S1341" s="159"/>
      <c r="T1341" s="159"/>
      <c r="U1341" s="159"/>
      <c r="V1341" s="153"/>
      <c r="W1341" s="153"/>
      <c r="X1341" s="153"/>
      <c r="Y1341" s="10"/>
      <c r="Z1341" s="9"/>
      <c r="AA1341" s="9"/>
      <c r="AB1341" s="9"/>
    </row>
    <row r="1342" spans="2:28" ht="28.5" outlineLevel="6" x14ac:dyDescent="0.15">
      <c r="B1342" s="197"/>
      <c r="C1342" s="198"/>
      <c r="D1342" s="114" t="s">
        <v>1429</v>
      </c>
      <c r="E1342" s="114"/>
      <c r="F1342" s="115"/>
      <c r="G1342" s="115" t="s">
        <v>1431</v>
      </c>
      <c r="H1342" s="115" t="s">
        <v>1430</v>
      </c>
      <c r="I1342" s="116" t="s">
        <v>1419</v>
      </c>
      <c r="J1342" s="117" t="s">
        <v>1275</v>
      </c>
      <c r="K1342" s="118">
        <v>3</v>
      </c>
      <c r="L1342" s="118">
        <v>0</v>
      </c>
      <c r="M1342" s="275">
        <v>3</v>
      </c>
      <c r="N1342" s="295"/>
      <c r="O1342" s="119">
        <f>M1342*N1342</f>
        <v>0</v>
      </c>
      <c r="P1342" s="117" t="s">
        <v>937</v>
      </c>
      <c r="Q1342" s="260" t="s">
        <v>1276</v>
      </c>
      <c r="R1342" s="118"/>
      <c r="S1342" s="118">
        <f>M1342*R1342</f>
        <v>0</v>
      </c>
      <c r="T1342" s="118"/>
      <c r="U1342" s="118">
        <f>M1342*T1342</f>
        <v>0</v>
      </c>
      <c r="V1342" s="119">
        <v>21</v>
      </c>
      <c r="W1342" s="119">
        <f>O1342*(V1342/100)</f>
        <v>0</v>
      </c>
      <c r="X1342" s="119">
        <f>O1342+W1342</f>
        <v>0</v>
      </c>
      <c r="Y1342" s="120">
        <v>12</v>
      </c>
      <c r="Z1342" s="9"/>
      <c r="AA1342" s="9"/>
      <c r="AB1342" s="9"/>
    </row>
    <row r="1343" spans="2:28" ht="4.5" customHeight="1" outlineLevel="6" x14ac:dyDescent="0.15">
      <c r="B1343" s="197"/>
      <c r="C1343" s="199"/>
      <c r="D1343" s="199"/>
      <c r="E1343" s="199"/>
      <c r="F1343" s="10"/>
      <c r="G1343" s="10"/>
      <c r="H1343" s="10"/>
      <c r="I1343" s="203"/>
      <c r="J1343" s="205"/>
      <c r="K1343" s="159"/>
      <c r="L1343" s="159"/>
      <c r="M1343" s="159"/>
      <c r="N1343" s="113"/>
      <c r="O1343" s="153"/>
      <c r="P1343" s="205"/>
      <c r="Q1343" s="205"/>
      <c r="R1343" s="159"/>
      <c r="S1343" s="159"/>
      <c r="T1343" s="159"/>
      <c r="U1343" s="159"/>
      <c r="V1343" s="153"/>
      <c r="W1343" s="153"/>
      <c r="X1343" s="153"/>
      <c r="Y1343" s="10"/>
      <c r="Z1343" s="9"/>
      <c r="AA1343" s="9"/>
      <c r="AB1343" s="9"/>
    </row>
    <row r="1344" spans="2:28" ht="28.5" outlineLevel="6" x14ac:dyDescent="0.15">
      <c r="B1344" s="197"/>
      <c r="C1344" s="198"/>
      <c r="D1344" s="257" t="s">
        <v>1432</v>
      </c>
      <c r="E1344" s="114"/>
      <c r="F1344" s="115"/>
      <c r="G1344" s="258" t="s">
        <v>1434</v>
      </c>
      <c r="H1344" s="258" t="s">
        <v>1433</v>
      </c>
      <c r="I1344" s="259" t="s">
        <v>1827</v>
      </c>
      <c r="J1344" s="260" t="s">
        <v>1275</v>
      </c>
      <c r="K1344" s="118">
        <v>1</v>
      </c>
      <c r="L1344" s="118">
        <v>0</v>
      </c>
      <c r="M1344" s="262">
        <v>1</v>
      </c>
      <c r="N1344" s="295"/>
      <c r="O1344" s="261">
        <f>M1344*N1344</f>
        <v>0</v>
      </c>
      <c r="P1344" s="117" t="s">
        <v>937</v>
      </c>
      <c r="Q1344" s="260" t="s">
        <v>1276</v>
      </c>
      <c r="R1344" s="118"/>
      <c r="S1344" s="118">
        <f>M1344*R1344</f>
        <v>0</v>
      </c>
      <c r="T1344" s="118"/>
      <c r="U1344" s="118">
        <f>M1344*T1344</f>
        <v>0</v>
      </c>
      <c r="V1344" s="119">
        <v>21</v>
      </c>
      <c r="W1344" s="119">
        <f>O1344*(V1344/100)</f>
        <v>0</v>
      </c>
      <c r="X1344" s="119">
        <f>O1344+W1344</f>
        <v>0</v>
      </c>
      <c r="Y1344" s="120">
        <v>13</v>
      </c>
      <c r="Z1344" s="9"/>
      <c r="AA1344" s="9"/>
      <c r="AB1344" s="9"/>
    </row>
    <row r="1345" spans="2:28" ht="4.5" customHeight="1" outlineLevel="6" x14ac:dyDescent="0.15">
      <c r="B1345" s="197"/>
      <c r="C1345" s="199"/>
      <c r="D1345" s="199"/>
      <c r="E1345" s="199"/>
      <c r="F1345" s="10"/>
      <c r="G1345" s="10"/>
      <c r="H1345" s="10"/>
      <c r="I1345" s="203"/>
      <c r="J1345" s="205"/>
      <c r="K1345" s="159"/>
      <c r="L1345" s="159"/>
      <c r="M1345" s="159"/>
      <c r="N1345" s="113"/>
      <c r="O1345" s="153"/>
      <c r="P1345" s="205"/>
      <c r="Q1345" s="205"/>
      <c r="R1345" s="159"/>
      <c r="S1345" s="159"/>
      <c r="T1345" s="159"/>
      <c r="U1345" s="159"/>
      <c r="V1345" s="153"/>
      <c r="W1345" s="153"/>
      <c r="X1345" s="153"/>
      <c r="Y1345" s="10"/>
      <c r="Z1345" s="9"/>
      <c r="AA1345" s="9"/>
      <c r="AB1345" s="9"/>
    </row>
    <row r="1346" spans="2:28" ht="28.5" outlineLevel="6" x14ac:dyDescent="0.15">
      <c r="B1346" s="197"/>
      <c r="C1346" s="198"/>
      <c r="D1346" s="114" t="s">
        <v>1436</v>
      </c>
      <c r="E1346" s="114"/>
      <c r="F1346" s="115"/>
      <c r="G1346" s="115" t="s">
        <v>1438</v>
      </c>
      <c r="H1346" s="115" t="s">
        <v>1437</v>
      </c>
      <c r="I1346" s="116" t="s">
        <v>1439</v>
      </c>
      <c r="J1346" s="117" t="s">
        <v>1275</v>
      </c>
      <c r="K1346" s="118">
        <v>1</v>
      </c>
      <c r="L1346" s="118">
        <v>0</v>
      </c>
      <c r="M1346" s="118">
        <v>1</v>
      </c>
      <c r="N1346" s="295"/>
      <c r="O1346" s="119">
        <f>M1346*N1346</f>
        <v>0</v>
      </c>
      <c r="P1346" s="117" t="s">
        <v>937</v>
      </c>
      <c r="Q1346" s="117" t="s">
        <v>1276</v>
      </c>
      <c r="R1346" s="118"/>
      <c r="S1346" s="118">
        <f>M1346*R1346</f>
        <v>0</v>
      </c>
      <c r="T1346" s="118"/>
      <c r="U1346" s="118">
        <f>M1346*T1346</f>
        <v>0</v>
      </c>
      <c r="V1346" s="119">
        <v>21</v>
      </c>
      <c r="W1346" s="119">
        <f>O1346*(V1346/100)</f>
        <v>0</v>
      </c>
      <c r="X1346" s="119">
        <f>O1346+W1346</f>
        <v>0</v>
      </c>
      <c r="Y1346" s="120">
        <v>8</v>
      </c>
      <c r="Z1346" s="9"/>
      <c r="AA1346" s="9"/>
      <c r="AB1346" s="9"/>
    </row>
    <row r="1347" spans="2:28" ht="4.5" customHeight="1" outlineLevel="6" x14ac:dyDescent="0.15">
      <c r="B1347" s="197"/>
      <c r="C1347" s="199"/>
      <c r="D1347" s="199"/>
      <c r="E1347" s="199"/>
      <c r="F1347" s="10"/>
      <c r="G1347" s="10"/>
      <c r="H1347" s="10"/>
      <c r="I1347" s="203"/>
      <c r="J1347" s="205"/>
      <c r="K1347" s="159"/>
      <c r="L1347" s="159"/>
      <c r="M1347" s="159"/>
      <c r="N1347" s="113"/>
      <c r="O1347" s="153"/>
      <c r="P1347" s="205"/>
      <c r="Q1347" s="205"/>
      <c r="R1347" s="159"/>
      <c r="S1347" s="159"/>
      <c r="T1347" s="159"/>
      <c r="U1347" s="159"/>
      <c r="V1347" s="153"/>
      <c r="W1347" s="153"/>
      <c r="X1347" s="153"/>
      <c r="Y1347" s="10"/>
      <c r="Z1347" s="9"/>
      <c r="AA1347" s="9"/>
      <c r="AB1347" s="9"/>
    </row>
    <row r="1348" spans="2:28" ht="28.5" outlineLevel="6" x14ac:dyDescent="0.15">
      <c r="B1348" s="197"/>
      <c r="C1348" s="198"/>
      <c r="D1348" s="114" t="s">
        <v>1440</v>
      </c>
      <c r="E1348" s="114"/>
      <c r="F1348" s="115"/>
      <c r="G1348" s="115" t="s">
        <v>1442</v>
      </c>
      <c r="H1348" s="115" t="s">
        <v>1441</v>
      </c>
      <c r="I1348" s="116" t="s">
        <v>1415</v>
      </c>
      <c r="J1348" s="117" t="s">
        <v>1275</v>
      </c>
      <c r="K1348" s="118">
        <v>1</v>
      </c>
      <c r="L1348" s="118">
        <v>0</v>
      </c>
      <c r="M1348" s="118">
        <v>1</v>
      </c>
      <c r="N1348" s="295"/>
      <c r="O1348" s="119">
        <f>M1348*N1348</f>
        <v>0</v>
      </c>
      <c r="P1348" s="117" t="s">
        <v>937</v>
      </c>
      <c r="Q1348" s="117" t="s">
        <v>1276</v>
      </c>
      <c r="R1348" s="118"/>
      <c r="S1348" s="118">
        <f>M1348*R1348</f>
        <v>0</v>
      </c>
      <c r="T1348" s="118"/>
      <c r="U1348" s="118">
        <f>M1348*T1348</f>
        <v>0</v>
      </c>
      <c r="V1348" s="119">
        <v>21</v>
      </c>
      <c r="W1348" s="119">
        <f>O1348*(V1348/100)</f>
        <v>0</v>
      </c>
      <c r="X1348" s="119">
        <f>O1348+W1348</f>
        <v>0</v>
      </c>
      <c r="Y1348" s="120">
        <v>8</v>
      </c>
      <c r="Z1348" s="9"/>
      <c r="AA1348" s="9"/>
      <c r="AB1348" s="9"/>
    </row>
    <row r="1349" spans="2:28" ht="4.5" customHeight="1" outlineLevel="6" x14ac:dyDescent="0.15">
      <c r="B1349" s="197"/>
      <c r="C1349" s="199"/>
      <c r="D1349" s="199"/>
      <c r="E1349" s="199"/>
      <c r="F1349" s="10"/>
      <c r="G1349" s="10"/>
      <c r="H1349" s="10"/>
      <c r="I1349" s="203"/>
      <c r="J1349" s="205"/>
      <c r="K1349" s="159"/>
      <c r="L1349" s="159"/>
      <c r="M1349" s="159"/>
      <c r="N1349" s="113"/>
      <c r="O1349" s="153"/>
      <c r="P1349" s="205"/>
      <c r="Q1349" s="205"/>
      <c r="R1349" s="159"/>
      <c r="S1349" s="159"/>
      <c r="T1349" s="159"/>
      <c r="U1349" s="159"/>
      <c r="V1349" s="153"/>
      <c r="W1349" s="153"/>
      <c r="X1349" s="153"/>
      <c r="Y1349" s="10"/>
      <c r="Z1349" s="9"/>
      <c r="AA1349" s="9"/>
      <c r="AB1349" s="9"/>
    </row>
    <row r="1350" spans="2:28" ht="28.5" outlineLevel="6" x14ac:dyDescent="0.15">
      <c r="B1350" s="197"/>
      <c r="C1350" s="198"/>
      <c r="D1350" s="114" t="s">
        <v>1443</v>
      </c>
      <c r="E1350" s="114"/>
      <c r="F1350" s="115"/>
      <c r="G1350" s="115" t="s">
        <v>1445</v>
      </c>
      <c r="H1350" s="115" t="s">
        <v>1444</v>
      </c>
      <c r="I1350" s="116" t="s">
        <v>1415</v>
      </c>
      <c r="J1350" s="117" t="s">
        <v>1275</v>
      </c>
      <c r="K1350" s="118">
        <v>1</v>
      </c>
      <c r="L1350" s="118">
        <v>0</v>
      </c>
      <c r="M1350" s="118">
        <v>1</v>
      </c>
      <c r="N1350" s="295"/>
      <c r="O1350" s="119">
        <f>M1350*N1350</f>
        <v>0</v>
      </c>
      <c r="P1350" s="117" t="s">
        <v>937</v>
      </c>
      <c r="Q1350" s="117" t="s">
        <v>1276</v>
      </c>
      <c r="R1350" s="118"/>
      <c r="S1350" s="118">
        <f>M1350*R1350</f>
        <v>0</v>
      </c>
      <c r="T1350" s="118"/>
      <c r="U1350" s="118">
        <f>M1350*T1350</f>
        <v>0</v>
      </c>
      <c r="V1350" s="119">
        <v>21</v>
      </c>
      <c r="W1350" s="119">
        <f>O1350*(V1350/100)</f>
        <v>0</v>
      </c>
      <c r="X1350" s="119">
        <f>O1350+W1350</f>
        <v>0</v>
      </c>
      <c r="Y1350" s="120">
        <v>8</v>
      </c>
      <c r="Z1350" s="9"/>
      <c r="AA1350" s="9"/>
      <c r="AB1350" s="9"/>
    </row>
    <row r="1351" spans="2:28" ht="4.5" customHeight="1" outlineLevel="6" x14ac:dyDescent="0.15">
      <c r="B1351" s="197"/>
      <c r="C1351" s="199"/>
      <c r="D1351" s="199"/>
      <c r="E1351" s="199"/>
      <c r="F1351" s="10"/>
      <c r="G1351" s="10"/>
      <c r="H1351" s="10"/>
      <c r="I1351" s="203"/>
      <c r="J1351" s="205"/>
      <c r="K1351" s="159"/>
      <c r="L1351" s="159"/>
      <c r="M1351" s="159"/>
      <c r="N1351" s="113"/>
      <c r="O1351" s="153"/>
      <c r="P1351" s="205"/>
      <c r="Q1351" s="205"/>
      <c r="R1351" s="159"/>
      <c r="S1351" s="159"/>
      <c r="T1351" s="159"/>
      <c r="U1351" s="159"/>
      <c r="V1351" s="153"/>
      <c r="W1351" s="153"/>
      <c r="X1351" s="153"/>
      <c r="Y1351" s="10"/>
      <c r="Z1351" s="9"/>
      <c r="AA1351" s="9"/>
      <c r="AB1351" s="9"/>
    </row>
    <row r="1352" spans="2:28" ht="28.5" outlineLevel="6" x14ac:dyDescent="0.15">
      <c r="B1352" s="197"/>
      <c r="C1352" s="198"/>
      <c r="D1352" s="114" t="s">
        <v>1446</v>
      </c>
      <c r="E1352" s="114"/>
      <c r="F1352" s="115"/>
      <c r="G1352" s="115" t="s">
        <v>1448</v>
      </c>
      <c r="H1352" s="115" t="s">
        <v>1447</v>
      </c>
      <c r="I1352" s="116" t="s">
        <v>1449</v>
      </c>
      <c r="J1352" s="117" t="s">
        <v>1275</v>
      </c>
      <c r="K1352" s="118">
        <v>1</v>
      </c>
      <c r="L1352" s="118">
        <v>0</v>
      </c>
      <c r="M1352" s="118">
        <v>1</v>
      </c>
      <c r="N1352" s="295"/>
      <c r="O1352" s="119">
        <f>M1352*N1352</f>
        <v>0</v>
      </c>
      <c r="P1352" s="117" t="s">
        <v>937</v>
      </c>
      <c r="Q1352" s="117" t="s">
        <v>1276</v>
      </c>
      <c r="R1352" s="118"/>
      <c r="S1352" s="118">
        <f>M1352*R1352</f>
        <v>0</v>
      </c>
      <c r="T1352" s="118"/>
      <c r="U1352" s="118">
        <f>M1352*T1352</f>
        <v>0</v>
      </c>
      <c r="V1352" s="119">
        <v>21</v>
      </c>
      <c r="W1352" s="119">
        <f>O1352*(V1352/100)</f>
        <v>0</v>
      </c>
      <c r="X1352" s="119">
        <f>O1352+W1352</f>
        <v>0</v>
      </c>
      <c r="Y1352" s="120">
        <v>8</v>
      </c>
      <c r="Z1352" s="9"/>
      <c r="AA1352" s="9"/>
      <c r="AB1352" s="9"/>
    </row>
    <row r="1353" spans="2:28" ht="4.5" customHeight="1" outlineLevel="6" x14ac:dyDescent="0.15">
      <c r="B1353" s="197"/>
      <c r="C1353" s="199"/>
      <c r="D1353" s="199"/>
      <c r="E1353" s="199"/>
      <c r="F1353" s="10"/>
      <c r="G1353" s="10"/>
      <c r="H1353" s="10"/>
      <c r="I1353" s="203"/>
      <c r="J1353" s="205"/>
      <c r="K1353" s="159"/>
      <c r="L1353" s="159"/>
      <c r="M1353" s="159"/>
      <c r="N1353" s="113"/>
      <c r="O1353" s="153"/>
      <c r="P1353" s="205"/>
      <c r="Q1353" s="205"/>
      <c r="R1353" s="159"/>
      <c r="S1353" s="159"/>
      <c r="T1353" s="159"/>
      <c r="U1353" s="159"/>
      <c r="V1353" s="153"/>
      <c r="W1353" s="153"/>
      <c r="X1353" s="153"/>
      <c r="Y1353" s="10"/>
      <c r="Z1353" s="9"/>
      <c r="AA1353" s="9"/>
      <c r="AB1353" s="9"/>
    </row>
    <row r="1354" spans="2:28" ht="28.5" outlineLevel="6" x14ac:dyDescent="0.15">
      <c r="B1354" s="197"/>
      <c r="C1354" s="198"/>
      <c r="D1354" s="114" t="s">
        <v>1450</v>
      </c>
      <c r="E1354" s="114"/>
      <c r="F1354" s="115"/>
      <c r="G1354" s="115" t="s">
        <v>1452</v>
      </c>
      <c r="H1354" s="115" t="s">
        <v>1451</v>
      </c>
      <c r="I1354" s="116" t="s">
        <v>1449</v>
      </c>
      <c r="J1354" s="117" t="s">
        <v>1275</v>
      </c>
      <c r="K1354" s="118">
        <v>1</v>
      </c>
      <c r="L1354" s="118">
        <v>0</v>
      </c>
      <c r="M1354" s="118">
        <v>1</v>
      </c>
      <c r="N1354" s="295"/>
      <c r="O1354" s="119">
        <f>M1354*N1354</f>
        <v>0</v>
      </c>
      <c r="P1354" s="117" t="s">
        <v>937</v>
      </c>
      <c r="Q1354" s="117" t="s">
        <v>1276</v>
      </c>
      <c r="R1354" s="118"/>
      <c r="S1354" s="118">
        <f>M1354*R1354</f>
        <v>0</v>
      </c>
      <c r="T1354" s="118"/>
      <c r="U1354" s="118">
        <f>M1354*T1354</f>
        <v>0</v>
      </c>
      <c r="V1354" s="119">
        <v>21</v>
      </c>
      <c r="W1354" s="119">
        <f>O1354*(V1354/100)</f>
        <v>0</v>
      </c>
      <c r="X1354" s="119">
        <f>O1354+W1354</f>
        <v>0</v>
      </c>
      <c r="Y1354" s="120">
        <v>8</v>
      </c>
      <c r="Z1354" s="9"/>
      <c r="AA1354" s="9"/>
      <c r="AB1354" s="9"/>
    </row>
    <row r="1355" spans="2:28" ht="4.5" customHeight="1" outlineLevel="6" x14ac:dyDescent="0.15">
      <c r="B1355" s="197"/>
      <c r="C1355" s="199"/>
      <c r="D1355" s="199"/>
      <c r="E1355" s="199"/>
      <c r="F1355" s="10"/>
      <c r="G1355" s="10"/>
      <c r="H1355" s="10"/>
      <c r="I1355" s="203"/>
      <c r="J1355" s="205"/>
      <c r="K1355" s="159"/>
      <c r="L1355" s="159"/>
      <c r="M1355" s="159"/>
      <c r="N1355" s="113"/>
      <c r="O1355" s="153"/>
      <c r="P1355" s="205"/>
      <c r="Q1355" s="205"/>
      <c r="R1355" s="159"/>
      <c r="S1355" s="159"/>
      <c r="T1355" s="159"/>
      <c r="U1355" s="159"/>
      <c r="V1355" s="153"/>
      <c r="W1355" s="153"/>
      <c r="X1355" s="153"/>
      <c r="Y1355" s="10"/>
      <c r="Z1355" s="9"/>
      <c r="AA1355" s="9"/>
      <c r="AB1355" s="9"/>
    </row>
    <row r="1356" spans="2:28" ht="28.5" outlineLevel="6" x14ac:dyDescent="0.15">
      <c r="B1356" s="197"/>
      <c r="C1356" s="198"/>
      <c r="D1356" s="114" t="s">
        <v>1453</v>
      </c>
      <c r="E1356" s="114"/>
      <c r="F1356" s="115"/>
      <c r="G1356" s="115" t="s">
        <v>1455</v>
      </c>
      <c r="H1356" s="115" t="s">
        <v>1454</v>
      </c>
      <c r="I1356" s="116" t="s">
        <v>1456</v>
      </c>
      <c r="J1356" s="117" t="s">
        <v>1275</v>
      </c>
      <c r="K1356" s="118">
        <v>1</v>
      </c>
      <c r="L1356" s="118">
        <v>0</v>
      </c>
      <c r="M1356" s="118">
        <v>1</v>
      </c>
      <c r="N1356" s="295"/>
      <c r="O1356" s="119">
        <f>M1356*N1356</f>
        <v>0</v>
      </c>
      <c r="P1356" s="117" t="s">
        <v>937</v>
      </c>
      <c r="Q1356" s="117" t="s">
        <v>1276</v>
      </c>
      <c r="R1356" s="118"/>
      <c r="S1356" s="118">
        <f>M1356*R1356</f>
        <v>0</v>
      </c>
      <c r="T1356" s="118"/>
      <c r="U1356" s="118">
        <f>M1356*T1356</f>
        <v>0</v>
      </c>
      <c r="V1356" s="119">
        <v>21</v>
      </c>
      <c r="W1356" s="119">
        <f>O1356*(V1356/100)</f>
        <v>0</v>
      </c>
      <c r="X1356" s="119">
        <f>O1356+W1356</f>
        <v>0</v>
      </c>
      <c r="Y1356" s="120">
        <v>8</v>
      </c>
      <c r="Z1356" s="9"/>
      <c r="AA1356" s="9"/>
      <c r="AB1356" s="9"/>
    </row>
    <row r="1357" spans="2:28" ht="4.5" customHeight="1" outlineLevel="6" x14ac:dyDescent="0.15">
      <c r="B1357" s="197"/>
      <c r="C1357" s="199"/>
      <c r="D1357" s="199"/>
      <c r="E1357" s="199"/>
      <c r="F1357" s="10"/>
      <c r="G1357" s="10"/>
      <c r="H1357" s="10"/>
      <c r="I1357" s="203"/>
      <c r="J1357" s="205"/>
      <c r="K1357" s="159"/>
      <c r="L1357" s="159"/>
      <c r="M1357" s="159"/>
      <c r="N1357" s="113"/>
      <c r="O1357" s="153"/>
      <c r="P1357" s="205"/>
      <c r="Q1357" s="205"/>
      <c r="R1357" s="159"/>
      <c r="S1357" s="159"/>
      <c r="T1357" s="159"/>
      <c r="U1357" s="159"/>
      <c r="V1357" s="153"/>
      <c r="W1357" s="153"/>
      <c r="X1357" s="153"/>
      <c r="Y1357" s="10"/>
      <c r="Z1357" s="9"/>
      <c r="AA1357" s="9"/>
      <c r="AB1357" s="9"/>
    </row>
    <row r="1358" spans="2:28" ht="28.5" outlineLevel="6" x14ac:dyDescent="0.15">
      <c r="B1358" s="197"/>
      <c r="C1358" s="198"/>
      <c r="D1358" s="114" t="s">
        <v>1457</v>
      </c>
      <c r="E1358" s="114"/>
      <c r="F1358" s="115"/>
      <c r="G1358" s="115" t="s">
        <v>1459</v>
      </c>
      <c r="H1358" s="115" t="s">
        <v>1458</v>
      </c>
      <c r="I1358" s="116" t="s">
        <v>1372</v>
      </c>
      <c r="J1358" s="117" t="s">
        <v>1275</v>
      </c>
      <c r="K1358" s="118">
        <v>1</v>
      </c>
      <c r="L1358" s="118">
        <v>0</v>
      </c>
      <c r="M1358" s="118">
        <v>1</v>
      </c>
      <c r="N1358" s="295"/>
      <c r="O1358" s="119">
        <f>M1358*N1358</f>
        <v>0</v>
      </c>
      <c r="P1358" s="117" t="s">
        <v>937</v>
      </c>
      <c r="Q1358" s="117" t="s">
        <v>1276</v>
      </c>
      <c r="R1358" s="118"/>
      <c r="S1358" s="118">
        <f>M1358*R1358</f>
        <v>0</v>
      </c>
      <c r="T1358" s="118"/>
      <c r="U1358" s="118">
        <f>M1358*T1358</f>
        <v>0</v>
      </c>
      <c r="V1358" s="119">
        <v>21</v>
      </c>
      <c r="W1358" s="119">
        <f>O1358*(V1358/100)</f>
        <v>0</v>
      </c>
      <c r="X1358" s="119">
        <f>O1358+W1358</f>
        <v>0</v>
      </c>
      <c r="Y1358" s="120">
        <v>8</v>
      </c>
      <c r="Z1358" s="9"/>
      <c r="AA1358" s="9"/>
      <c r="AB1358" s="9"/>
    </row>
    <row r="1359" spans="2:28" ht="4.5" customHeight="1" outlineLevel="6" x14ac:dyDescent="0.15">
      <c r="B1359" s="197"/>
      <c r="C1359" s="199"/>
      <c r="D1359" s="199"/>
      <c r="E1359" s="199"/>
      <c r="F1359" s="10"/>
      <c r="G1359" s="10"/>
      <c r="H1359" s="10"/>
      <c r="I1359" s="203"/>
      <c r="J1359" s="205"/>
      <c r="K1359" s="159"/>
      <c r="L1359" s="159"/>
      <c r="M1359" s="159"/>
      <c r="N1359" s="113"/>
      <c r="O1359" s="153"/>
      <c r="P1359" s="205"/>
      <c r="Q1359" s="205"/>
      <c r="R1359" s="159"/>
      <c r="S1359" s="159"/>
      <c r="T1359" s="159"/>
      <c r="U1359" s="159"/>
      <c r="V1359" s="153"/>
      <c r="W1359" s="153"/>
      <c r="X1359" s="153"/>
      <c r="Y1359" s="10"/>
      <c r="Z1359" s="9"/>
      <c r="AA1359" s="9"/>
      <c r="AB1359" s="9"/>
    </row>
    <row r="1360" spans="2:28" ht="28.5" outlineLevel="6" x14ac:dyDescent="0.15">
      <c r="B1360" s="197"/>
      <c r="C1360" s="198"/>
      <c r="D1360" s="114" t="s">
        <v>1460</v>
      </c>
      <c r="E1360" s="114"/>
      <c r="F1360" s="115"/>
      <c r="G1360" s="115" t="s">
        <v>1462</v>
      </c>
      <c r="H1360" s="115" t="s">
        <v>1461</v>
      </c>
      <c r="I1360" s="116" t="s">
        <v>1336</v>
      </c>
      <c r="J1360" s="117" t="s">
        <v>1275</v>
      </c>
      <c r="K1360" s="118">
        <v>1</v>
      </c>
      <c r="L1360" s="118">
        <v>0</v>
      </c>
      <c r="M1360" s="118">
        <v>1</v>
      </c>
      <c r="N1360" s="295"/>
      <c r="O1360" s="119">
        <f>M1360*N1360</f>
        <v>0</v>
      </c>
      <c r="P1360" s="117" t="s">
        <v>937</v>
      </c>
      <c r="Q1360" s="117" t="s">
        <v>1276</v>
      </c>
      <c r="R1360" s="118"/>
      <c r="S1360" s="118">
        <f>M1360*R1360</f>
        <v>0</v>
      </c>
      <c r="T1360" s="118"/>
      <c r="U1360" s="118">
        <f>M1360*T1360</f>
        <v>0</v>
      </c>
      <c r="V1360" s="119">
        <v>21</v>
      </c>
      <c r="W1360" s="119">
        <f>O1360*(V1360/100)</f>
        <v>0</v>
      </c>
      <c r="X1360" s="119">
        <f>O1360+W1360</f>
        <v>0</v>
      </c>
      <c r="Y1360" s="120">
        <v>10</v>
      </c>
      <c r="Z1360" s="9"/>
      <c r="AA1360" s="9"/>
      <c r="AB1360" s="9"/>
    </row>
    <row r="1361" spans="2:28" ht="4.5" customHeight="1" outlineLevel="6" x14ac:dyDescent="0.15">
      <c r="B1361" s="197"/>
      <c r="C1361" s="199"/>
      <c r="D1361" s="199"/>
      <c r="E1361" s="199"/>
      <c r="F1361" s="10"/>
      <c r="G1361" s="10"/>
      <c r="H1361" s="10"/>
      <c r="I1361" s="203"/>
      <c r="J1361" s="205"/>
      <c r="K1361" s="159"/>
      <c r="L1361" s="159"/>
      <c r="M1361" s="159"/>
      <c r="N1361" s="113"/>
      <c r="O1361" s="153"/>
      <c r="P1361" s="205"/>
      <c r="Q1361" s="205"/>
      <c r="R1361" s="159"/>
      <c r="S1361" s="159"/>
      <c r="T1361" s="159"/>
      <c r="U1361" s="159"/>
      <c r="V1361" s="153"/>
      <c r="W1361" s="153"/>
      <c r="X1361" s="153"/>
      <c r="Y1361" s="10"/>
      <c r="Z1361" s="9"/>
      <c r="AA1361" s="9"/>
      <c r="AB1361" s="9"/>
    </row>
    <row r="1362" spans="2:28" ht="28.5" outlineLevel="6" x14ac:dyDescent="0.15">
      <c r="B1362" s="197"/>
      <c r="C1362" s="198"/>
      <c r="D1362" s="114" t="s">
        <v>1463</v>
      </c>
      <c r="E1362" s="114"/>
      <c r="F1362" s="115"/>
      <c r="G1362" s="115" t="s">
        <v>1465</v>
      </c>
      <c r="H1362" s="115" t="s">
        <v>1464</v>
      </c>
      <c r="I1362" s="116" t="s">
        <v>1415</v>
      </c>
      <c r="J1362" s="117" t="s">
        <v>1275</v>
      </c>
      <c r="K1362" s="118">
        <v>1</v>
      </c>
      <c r="L1362" s="118">
        <v>0</v>
      </c>
      <c r="M1362" s="118">
        <v>1</v>
      </c>
      <c r="N1362" s="295"/>
      <c r="O1362" s="119">
        <f>M1362*N1362</f>
        <v>0</v>
      </c>
      <c r="P1362" s="117" t="s">
        <v>937</v>
      </c>
      <c r="Q1362" s="117" t="s">
        <v>1276</v>
      </c>
      <c r="R1362" s="118"/>
      <c r="S1362" s="118">
        <f>M1362*R1362</f>
        <v>0</v>
      </c>
      <c r="T1362" s="118"/>
      <c r="U1362" s="118">
        <f>M1362*T1362</f>
        <v>0</v>
      </c>
      <c r="V1362" s="119">
        <v>21</v>
      </c>
      <c r="W1362" s="119">
        <f>O1362*(V1362/100)</f>
        <v>0</v>
      </c>
      <c r="X1362" s="119">
        <f>O1362+W1362</f>
        <v>0</v>
      </c>
      <c r="Y1362" s="120">
        <v>10</v>
      </c>
      <c r="Z1362" s="9"/>
      <c r="AA1362" s="9"/>
      <c r="AB1362" s="9"/>
    </row>
    <row r="1363" spans="2:28" ht="4.5" customHeight="1" outlineLevel="6" x14ac:dyDescent="0.15">
      <c r="B1363" s="197"/>
      <c r="C1363" s="199"/>
      <c r="D1363" s="199"/>
      <c r="E1363" s="199"/>
      <c r="F1363" s="10"/>
      <c r="G1363" s="10"/>
      <c r="H1363" s="10"/>
      <c r="I1363" s="203"/>
      <c r="J1363" s="205"/>
      <c r="K1363" s="159"/>
      <c r="L1363" s="159"/>
      <c r="M1363" s="159"/>
      <c r="N1363" s="113"/>
      <c r="O1363" s="153"/>
      <c r="P1363" s="205"/>
      <c r="Q1363" s="205"/>
      <c r="R1363" s="159"/>
      <c r="S1363" s="159"/>
      <c r="T1363" s="159"/>
      <c r="U1363" s="159"/>
      <c r="V1363" s="153"/>
      <c r="W1363" s="153"/>
      <c r="X1363" s="153"/>
      <c r="Y1363" s="10"/>
      <c r="Z1363" s="9"/>
      <c r="AA1363" s="9"/>
      <c r="AB1363" s="9"/>
    </row>
    <row r="1364" spans="2:28" ht="28.5" outlineLevel="6" x14ac:dyDescent="0.15">
      <c r="B1364" s="197"/>
      <c r="C1364" s="198"/>
      <c r="D1364" s="114" t="s">
        <v>1466</v>
      </c>
      <c r="E1364" s="114"/>
      <c r="F1364" s="115"/>
      <c r="G1364" s="115" t="s">
        <v>1468</v>
      </c>
      <c r="H1364" s="115" t="s">
        <v>1467</v>
      </c>
      <c r="I1364" s="116" t="s">
        <v>1415</v>
      </c>
      <c r="J1364" s="117" t="s">
        <v>1275</v>
      </c>
      <c r="K1364" s="118">
        <v>1</v>
      </c>
      <c r="L1364" s="118">
        <v>0</v>
      </c>
      <c r="M1364" s="118">
        <v>1</v>
      </c>
      <c r="N1364" s="295"/>
      <c r="O1364" s="119">
        <f>M1364*N1364</f>
        <v>0</v>
      </c>
      <c r="P1364" s="117" t="s">
        <v>937</v>
      </c>
      <c r="Q1364" s="117" t="s">
        <v>1276</v>
      </c>
      <c r="R1364" s="118"/>
      <c r="S1364" s="118">
        <f>M1364*R1364</f>
        <v>0</v>
      </c>
      <c r="T1364" s="118"/>
      <c r="U1364" s="118">
        <f>M1364*T1364</f>
        <v>0</v>
      </c>
      <c r="V1364" s="119">
        <v>21</v>
      </c>
      <c r="W1364" s="119">
        <f>O1364*(V1364/100)</f>
        <v>0</v>
      </c>
      <c r="X1364" s="119">
        <f>O1364+W1364</f>
        <v>0</v>
      </c>
      <c r="Y1364" s="120">
        <v>10</v>
      </c>
      <c r="Z1364" s="9"/>
      <c r="AA1364" s="9"/>
      <c r="AB1364" s="9"/>
    </row>
    <row r="1365" spans="2:28" ht="4.5" customHeight="1" outlineLevel="6" x14ac:dyDescent="0.15">
      <c r="B1365" s="197"/>
      <c r="C1365" s="199"/>
      <c r="D1365" s="199"/>
      <c r="E1365" s="199"/>
      <c r="F1365" s="10"/>
      <c r="G1365" s="10"/>
      <c r="H1365" s="10"/>
      <c r="I1365" s="203"/>
      <c r="J1365" s="205"/>
      <c r="K1365" s="159"/>
      <c r="L1365" s="159"/>
      <c r="M1365" s="159"/>
      <c r="N1365" s="113"/>
      <c r="O1365" s="153"/>
      <c r="P1365" s="205"/>
      <c r="Q1365" s="205"/>
      <c r="R1365" s="159"/>
      <c r="S1365" s="159"/>
      <c r="T1365" s="159"/>
      <c r="U1365" s="159"/>
      <c r="V1365" s="153"/>
      <c r="W1365" s="153"/>
      <c r="X1365" s="153"/>
      <c r="Y1365" s="10"/>
      <c r="Z1365" s="9"/>
      <c r="AA1365" s="9"/>
      <c r="AB1365" s="9"/>
    </row>
    <row r="1366" spans="2:28" ht="28.5" outlineLevel="6" x14ac:dyDescent="0.15">
      <c r="B1366" s="197"/>
      <c r="C1366" s="198"/>
      <c r="D1366" s="114" t="s">
        <v>1469</v>
      </c>
      <c r="E1366" s="114"/>
      <c r="F1366" s="115"/>
      <c r="G1366" s="115" t="s">
        <v>1471</v>
      </c>
      <c r="H1366" s="115" t="s">
        <v>1470</v>
      </c>
      <c r="I1366" s="116" t="s">
        <v>1415</v>
      </c>
      <c r="J1366" s="117" t="s">
        <v>1275</v>
      </c>
      <c r="K1366" s="118">
        <v>1</v>
      </c>
      <c r="L1366" s="118">
        <v>0</v>
      </c>
      <c r="M1366" s="118">
        <v>1</v>
      </c>
      <c r="N1366" s="295"/>
      <c r="O1366" s="119">
        <f>M1366*N1366</f>
        <v>0</v>
      </c>
      <c r="P1366" s="117" t="s">
        <v>937</v>
      </c>
      <c r="Q1366" s="117" t="s">
        <v>1276</v>
      </c>
      <c r="R1366" s="118"/>
      <c r="S1366" s="118">
        <f>M1366*R1366</f>
        <v>0</v>
      </c>
      <c r="T1366" s="118"/>
      <c r="U1366" s="118">
        <f>M1366*T1366</f>
        <v>0</v>
      </c>
      <c r="V1366" s="119">
        <v>21</v>
      </c>
      <c r="W1366" s="119">
        <f>O1366*(V1366/100)</f>
        <v>0</v>
      </c>
      <c r="X1366" s="119">
        <f>O1366+W1366</f>
        <v>0</v>
      </c>
      <c r="Y1366" s="120">
        <v>10</v>
      </c>
      <c r="Z1366" s="9"/>
      <c r="AA1366" s="9"/>
      <c r="AB1366" s="9"/>
    </row>
    <row r="1367" spans="2:28" ht="4.5" customHeight="1" outlineLevel="6" x14ac:dyDescent="0.15">
      <c r="B1367" s="197"/>
      <c r="C1367" s="199"/>
      <c r="D1367" s="199"/>
      <c r="E1367" s="199"/>
      <c r="F1367" s="10"/>
      <c r="G1367" s="10"/>
      <c r="H1367" s="10"/>
      <c r="I1367" s="203"/>
      <c r="J1367" s="205"/>
      <c r="K1367" s="159"/>
      <c r="L1367" s="159"/>
      <c r="M1367" s="159"/>
      <c r="N1367" s="113"/>
      <c r="O1367" s="153"/>
      <c r="P1367" s="205"/>
      <c r="Q1367" s="205"/>
      <c r="R1367" s="159"/>
      <c r="S1367" s="159"/>
      <c r="T1367" s="159"/>
      <c r="U1367" s="159"/>
      <c r="V1367" s="153"/>
      <c r="W1367" s="153"/>
      <c r="X1367" s="153"/>
      <c r="Y1367" s="10"/>
      <c r="Z1367" s="9"/>
      <c r="AA1367" s="9"/>
      <c r="AB1367" s="9"/>
    </row>
    <row r="1368" spans="2:28" ht="28.5" outlineLevel="6" x14ac:dyDescent="0.15">
      <c r="B1368" s="197"/>
      <c r="C1368" s="198"/>
      <c r="D1368" s="114" t="s">
        <v>1472</v>
      </c>
      <c r="E1368" s="114"/>
      <c r="F1368" s="115"/>
      <c r="G1368" s="115" t="s">
        <v>1474</v>
      </c>
      <c r="H1368" s="115" t="s">
        <v>1473</v>
      </c>
      <c r="I1368" s="116" t="s">
        <v>1309</v>
      </c>
      <c r="J1368" s="117" t="s">
        <v>1275</v>
      </c>
      <c r="K1368" s="118">
        <v>1</v>
      </c>
      <c r="L1368" s="118">
        <v>0</v>
      </c>
      <c r="M1368" s="118">
        <v>1</v>
      </c>
      <c r="N1368" s="295"/>
      <c r="O1368" s="119">
        <f>M1368*N1368</f>
        <v>0</v>
      </c>
      <c r="P1368" s="117" t="s">
        <v>937</v>
      </c>
      <c r="Q1368" s="117" t="s">
        <v>1276</v>
      </c>
      <c r="R1368" s="118"/>
      <c r="S1368" s="118">
        <f>M1368*R1368</f>
        <v>0</v>
      </c>
      <c r="T1368" s="118"/>
      <c r="U1368" s="118">
        <f>M1368*T1368</f>
        <v>0</v>
      </c>
      <c r="V1368" s="119">
        <v>21</v>
      </c>
      <c r="W1368" s="119">
        <f>O1368*(V1368/100)</f>
        <v>0</v>
      </c>
      <c r="X1368" s="119">
        <f>O1368+W1368</f>
        <v>0</v>
      </c>
      <c r="Y1368" s="120">
        <v>10</v>
      </c>
      <c r="Z1368" s="9"/>
      <c r="AA1368" s="9"/>
      <c r="AB1368" s="9"/>
    </row>
    <row r="1369" spans="2:28" ht="4.5" customHeight="1" outlineLevel="6" x14ac:dyDescent="0.15">
      <c r="B1369" s="197"/>
      <c r="C1369" s="199"/>
      <c r="D1369" s="199"/>
      <c r="E1369" s="199"/>
      <c r="F1369" s="10"/>
      <c r="G1369" s="10"/>
      <c r="H1369" s="10"/>
      <c r="I1369" s="203"/>
      <c r="J1369" s="205"/>
      <c r="K1369" s="159"/>
      <c r="L1369" s="159"/>
      <c r="M1369" s="159"/>
      <c r="N1369" s="113"/>
      <c r="O1369" s="153"/>
      <c r="P1369" s="205"/>
      <c r="Q1369" s="205"/>
      <c r="R1369" s="159"/>
      <c r="S1369" s="159"/>
      <c r="T1369" s="159"/>
      <c r="U1369" s="159"/>
      <c r="V1369" s="153"/>
      <c r="W1369" s="153"/>
      <c r="X1369" s="153"/>
      <c r="Y1369" s="10"/>
      <c r="Z1369" s="9"/>
      <c r="AA1369" s="9"/>
      <c r="AB1369" s="9"/>
    </row>
    <row r="1370" spans="2:28" ht="28.5" outlineLevel="6" x14ac:dyDescent="0.15">
      <c r="B1370" s="197"/>
      <c r="C1370" s="198"/>
      <c r="D1370" s="114" t="s">
        <v>1475</v>
      </c>
      <c r="E1370" s="114"/>
      <c r="F1370" s="115"/>
      <c r="G1370" s="115" t="s">
        <v>1477</v>
      </c>
      <c r="H1370" s="115" t="s">
        <v>1476</v>
      </c>
      <c r="I1370" s="116" t="s">
        <v>1435</v>
      </c>
      <c r="J1370" s="117" t="s">
        <v>1275</v>
      </c>
      <c r="K1370" s="118">
        <v>1</v>
      </c>
      <c r="L1370" s="118">
        <v>0</v>
      </c>
      <c r="M1370" s="118">
        <v>1</v>
      </c>
      <c r="N1370" s="295"/>
      <c r="O1370" s="119">
        <f>M1370*N1370</f>
        <v>0</v>
      </c>
      <c r="P1370" s="117" t="s">
        <v>937</v>
      </c>
      <c r="Q1370" s="117" t="s">
        <v>1276</v>
      </c>
      <c r="R1370" s="118"/>
      <c r="S1370" s="118">
        <f>M1370*R1370</f>
        <v>0</v>
      </c>
      <c r="T1370" s="118"/>
      <c r="U1370" s="118">
        <f>M1370*T1370</f>
        <v>0</v>
      </c>
      <c r="V1370" s="119">
        <v>21</v>
      </c>
      <c r="W1370" s="119">
        <f>O1370*(V1370/100)</f>
        <v>0</v>
      </c>
      <c r="X1370" s="119">
        <f>O1370+W1370</f>
        <v>0</v>
      </c>
      <c r="Y1370" s="120">
        <v>10</v>
      </c>
      <c r="Z1370" s="9"/>
      <c r="AA1370" s="9"/>
      <c r="AB1370" s="9"/>
    </row>
    <row r="1371" spans="2:28" ht="4.5" customHeight="1" outlineLevel="6" x14ac:dyDescent="0.15">
      <c r="B1371" s="197"/>
      <c r="C1371" s="199"/>
      <c r="D1371" s="199"/>
      <c r="E1371" s="199"/>
      <c r="F1371" s="10"/>
      <c r="G1371" s="10"/>
      <c r="H1371" s="10"/>
      <c r="I1371" s="203"/>
      <c r="J1371" s="205"/>
      <c r="K1371" s="159"/>
      <c r="L1371" s="159"/>
      <c r="M1371" s="159"/>
      <c r="N1371" s="113"/>
      <c r="O1371" s="153"/>
      <c r="P1371" s="205"/>
      <c r="Q1371" s="205"/>
      <c r="R1371" s="159"/>
      <c r="S1371" s="159"/>
      <c r="T1371" s="159"/>
      <c r="U1371" s="159"/>
      <c r="V1371" s="153"/>
      <c r="W1371" s="153"/>
      <c r="X1371" s="153"/>
      <c r="Y1371" s="10"/>
      <c r="Z1371" s="9"/>
      <c r="AA1371" s="9"/>
      <c r="AB1371" s="9"/>
    </row>
    <row r="1372" spans="2:28" ht="28.5" outlineLevel="6" x14ac:dyDescent="0.15">
      <c r="B1372" s="197"/>
      <c r="C1372" s="198"/>
      <c r="D1372" s="257" t="s">
        <v>1478</v>
      </c>
      <c r="E1372" s="114"/>
      <c r="F1372" s="115"/>
      <c r="G1372" s="258" t="s">
        <v>1480</v>
      </c>
      <c r="H1372" s="258" t="s">
        <v>1479</v>
      </c>
      <c r="I1372" s="259" t="s">
        <v>1828</v>
      </c>
      <c r="J1372" s="260" t="s">
        <v>1275</v>
      </c>
      <c r="K1372" s="118">
        <v>1</v>
      </c>
      <c r="L1372" s="118">
        <v>0</v>
      </c>
      <c r="M1372" s="262">
        <v>1</v>
      </c>
      <c r="N1372" s="295"/>
      <c r="O1372" s="261">
        <f>M1372*N1372</f>
        <v>0</v>
      </c>
      <c r="P1372" s="117" t="s">
        <v>937</v>
      </c>
      <c r="Q1372" s="260" t="s">
        <v>1276</v>
      </c>
      <c r="R1372" s="118"/>
      <c r="S1372" s="118">
        <f>M1372*R1372</f>
        <v>0</v>
      </c>
      <c r="T1372" s="118"/>
      <c r="U1372" s="118">
        <f>M1372*T1372</f>
        <v>0</v>
      </c>
      <c r="V1372" s="119">
        <v>21</v>
      </c>
      <c r="W1372" s="119">
        <f>O1372*(V1372/100)</f>
        <v>0</v>
      </c>
      <c r="X1372" s="119">
        <f>O1372+W1372</f>
        <v>0</v>
      </c>
      <c r="Y1372" s="120">
        <v>13</v>
      </c>
      <c r="Z1372" s="9"/>
      <c r="AA1372" s="9"/>
      <c r="AB1372" s="9"/>
    </row>
    <row r="1373" spans="2:28" ht="4.5" customHeight="1" outlineLevel="6" x14ac:dyDescent="0.15">
      <c r="B1373" s="197"/>
      <c r="C1373" s="199"/>
      <c r="D1373" s="199"/>
      <c r="E1373" s="199"/>
      <c r="F1373" s="10"/>
      <c r="G1373" s="10"/>
      <c r="H1373" s="10"/>
      <c r="I1373" s="203"/>
      <c r="J1373" s="205"/>
      <c r="K1373" s="159"/>
      <c r="L1373" s="159"/>
      <c r="M1373" s="159"/>
      <c r="N1373" s="113"/>
      <c r="O1373" s="153"/>
      <c r="P1373" s="205"/>
      <c r="Q1373" s="205"/>
      <c r="R1373" s="159"/>
      <c r="S1373" s="159"/>
      <c r="T1373" s="159"/>
      <c r="U1373" s="159"/>
      <c r="V1373" s="153"/>
      <c r="W1373" s="153"/>
      <c r="X1373" s="153"/>
      <c r="Y1373" s="10"/>
      <c r="Z1373" s="9"/>
      <c r="AA1373" s="9"/>
      <c r="AB1373" s="9"/>
    </row>
    <row r="1374" spans="2:28" ht="28.5" outlineLevel="6" x14ac:dyDescent="0.15">
      <c r="B1374" s="197"/>
      <c r="C1374" s="198"/>
      <c r="D1374" s="257" t="s">
        <v>1481</v>
      </c>
      <c r="E1374" s="114"/>
      <c r="F1374" s="115"/>
      <c r="G1374" s="258" t="s">
        <v>1483</v>
      </c>
      <c r="H1374" s="258" t="s">
        <v>1482</v>
      </c>
      <c r="I1374" s="259" t="s">
        <v>1829</v>
      </c>
      <c r="J1374" s="260" t="s">
        <v>1275</v>
      </c>
      <c r="K1374" s="118">
        <v>1</v>
      </c>
      <c r="L1374" s="118">
        <v>0</v>
      </c>
      <c r="M1374" s="262">
        <v>1</v>
      </c>
      <c r="N1374" s="295"/>
      <c r="O1374" s="261">
        <f>M1374*N1374</f>
        <v>0</v>
      </c>
      <c r="P1374" s="117" t="s">
        <v>937</v>
      </c>
      <c r="Q1374" s="260" t="s">
        <v>1276</v>
      </c>
      <c r="R1374" s="118"/>
      <c r="S1374" s="118">
        <f>M1374*R1374</f>
        <v>0</v>
      </c>
      <c r="T1374" s="118"/>
      <c r="U1374" s="118">
        <f>M1374*T1374</f>
        <v>0</v>
      </c>
      <c r="V1374" s="119">
        <v>21</v>
      </c>
      <c r="W1374" s="119">
        <f>O1374*(V1374/100)</f>
        <v>0</v>
      </c>
      <c r="X1374" s="119">
        <f>O1374+W1374</f>
        <v>0</v>
      </c>
      <c r="Y1374" s="120">
        <v>13</v>
      </c>
      <c r="Z1374" s="9"/>
      <c r="AA1374" s="9"/>
      <c r="AB1374" s="9"/>
    </row>
    <row r="1375" spans="2:28" ht="4.5" customHeight="1" outlineLevel="6" x14ac:dyDescent="0.15">
      <c r="B1375" s="197"/>
      <c r="C1375" s="199"/>
      <c r="D1375" s="199"/>
      <c r="E1375" s="199"/>
      <c r="F1375" s="10"/>
      <c r="G1375" s="10"/>
      <c r="H1375" s="10"/>
      <c r="I1375" s="203"/>
      <c r="J1375" s="205"/>
      <c r="K1375" s="159"/>
      <c r="L1375" s="159"/>
      <c r="M1375" s="159"/>
      <c r="N1375" s="113"/>
      <c r="O1375" s="153"/>
      <c r="P1375" s="205"/>
      <c r="Q1375" s="205"/>
      <c r="R1375" s="159"/>
      <c r="S1375" s="159"/>
      <c r="T1375" s="159"/>
      <c r="U1375" s="159"/>
      <c r="V1375" s="153"/>
      <c r="W1375" s="153"/>
      <c r="X1375" s="153"/>
      <c r="Y1375" s="10"/>
      <c r="Z1375" s="9"/>
      <c r="AA1375" s="9"/>
      <c r="AB1375" s="9"/>
    </row>
    <row r="1376" spans="2:28" ht="28.5" outlineLevel="6" x14ac:dyDescent="0.15">
      <c r="B1376" s="197"/>
      <c r="C1376" s="198"/>
      <c r="D1376" s="114" t="s">
        <v>1484</v>
      </c>
      <c r="E1376" s="114"/>
      <c r="F1376" s="115"/>
      <c r="G1376" s="115" t="s">
        <v>1486</v>
      </c>
      <c r="H1376" s="115" t="s">
        <v>1485</v>
      </c>
      <c r="I1376" s="116" t="s">
        <v>1358</v>
      </c>
      <c r="J1376" s="117" t="s">
        <v>1275</v>
      </c>
      <c r="K1376" s="118">
        <v>1</v>
      </c>
      <c r="L1376" s="118">
        <v>0</v>
      </c>
      <c r="M1376" s="118">
        <v>1</v>
      </c>
      <c r="N1376" s="295"/>
      <c r="O1376" s="119">
        <f>M1376*N1376</f>
        <v>0</v>
      </c>
      <c r="P1376" s="117" t="s">
        <v>937</v>
      </c>
      <c r="Q1376" s="117" t="s">
        <v>1276</v>
      </c>
      <c r="R1376" s="118"/>
      <c r="S1376" s="118">
        <f>M1376*R1376</f>
        <v>0</v>
      </c>
      <c r="T1376" s="118"/>
      <c r="U1376" s="118">
        <f>M1376*T1376</f>
        <v>0</v>
      </c>
      <c r="V1376" s="119">
        <v>21</v>
      </c>
      <c r="W1376" s="119">
        <f>O1376*(V1376/100)</f>
        <v>0</v>
      </c>
      <c r="X1376" s="119">
        <f>O1376+W1376</f>
        <v>0</v>
      </c>
      <c r="Y1376" s="120">
        <v>10</v>
      </c>
      <c r="Z1376" s="9"/>
      <c r="AA1376" s="9"/>
      <c r="AB1376" s="9"/>
    </row>
    <row r="1377" spans="1:28" ht="4.5" customHeight="1" outlineLevel="6" x14ac:dyDescent="0.15">
      <c r="B1377" s="197"/>
      <c r="C1377" s="199"/>
      <c r="D1377" s="199"/>
      <c r="E1377" s="199"/>
      <c r="F1377" s="10"/>
      <c r="G1377" s="10"/>
      <c r="H1377" s="10"/>
      <c r="I1377" s="203"/>
      <c r="J1377" s="205"/>
      <c r="K1377" s="159"/>
      <c r="L1377" s="159"/>
      <c r="M1377" s="159"/>
      <c r="N1377" s="113"/>
      <c r="O1377" s="153"/>
      <c r="P1377" s="205"/>
      <c r="Q1377" s="205"/>
      <c r="R1377" s="159"/>
      <c r="S1377" s="159"/>
      <c r="T1377" s="159"/>
      <c r="U1377" s="159"/>
      <c r="V1377" s="153"/>
      <c r="W1377" s="153"/>
      <c r="X1377" s="153"/>
      <c r="Y1377" s="10"/>
      <c r="Z1377" s="9"/>
      <c r="AA1377" s="9"/>
      <c r="AB1377" s="9"/>
    </row>
    <row r="1378" spans="1:28" ht="28.5" outlineLevel="6" x14ac:dyDescent="0.15">
      <c r="B1378" s="197"/>
      <c r="C1378" s="198"/>
      <c r="D1378" s="257" t="s">
        <v>1487</v>
      </c>
      <c r="E1378" s="114"/>
      <c r="F1378" s="115"/>
      <c r="G1378" s="258" t="s">
        <v>1489</v>
      </c>
      <c r="H1378" s="258" t="s">
        <v>1488</v>
      </c>
      <c r="I1378" s="274" t="s">
        <v>1830</v>
      </c>
      <c r="J1378" s="260" t="s">
        <v>1275</v>
      </c>
      <c r="K1378" s="118">
        <v>1</v>
      </c>
      <c r="L1378" s="118">
        <v>0</v>
      </c>
      <c r="M1378" s="262">
        <v>1</v>
      </c>
      <c r="N1378" s="295"/>
      <c r="O1378" s="261">
        <f>M1378*N1378</f>
        <v>0</v>
      </c>
      <c r="P1378" s="117" t="s">
        <v>937</v>
      </c>
      <c r="Q1378" s="260" t="s">
        <v>1276</v>
      </c>
      <c r="R1378" s="118"/>
      <c r="S1378" s="118">
        <f>M1378*R1378</f>
        <v>0</v>
      </c>
      <c r="T1378" s="118"/>
      <c r="U1378" s="118">
        <f>M1378*T1378</f>
        <v>0</v>
      </c>
      <c r="V1378" s="119">
        <v>21</v>
      </c>
      <c r="W1378" s="119">
        <f>O1378*(V1378/100)</f>
        <v>0</v>
      </c>
      <c r="X1378" s="119">
        <f>O1378+W1378</f>
        <v>0</v>
      </c>
      <c r="Y1378" s="120">
        <v>13</v>
      </c>
      <c r="Z1378" s="9"/>
      <c r="AA1378" s="9"/>
      <c r="AB1378" s="9"/>
    </row>
    <row r="1379" spans="1:28" ht="4.5" customHeight="1" outlineLevel="6" x14ac:dyDescent="0.15">
      <c r="B1379" s="197"/>
      <c r="C1379" s="199"/>
      <c r="D1379" s="199"/>
      <c r="E1379" s="199"/>
      <c r="F1379" s="10"/>
      <c r="G1379" s="10"/>
      <c r="H1379" s="10"/>
      <c r="I1379" s="203"/>
      <c r="J1379" s="205"/>
      <c r="K1379" s="159"/>
      <c r="L1379" s="159"/>
      <c r="M1379" s="159"/>
      <c r="N1379" s="113"/>
      <c r="O1379" s="153"/>
      <c r="P1379" s="205"/>
      <c r="Q1379" s="205"/>
      <c r="R1379" s="159"/>
      <c r="S1379" s="159"/>
      <c r="T1379" s="159"/>
      <c r="U1379" s="159"/>
      <c r="V1379" s="153"/>
      <c r="W1379" s="153"/>
      <c r="X1379" s="153"/>
      <c r="Y1379" s="10"/>
      <c r="Z1379" s="9"/>
      <c r="AA1379" s="9"/>
      <c r="AB1379" s="9"/>
    </row>
    <row r="1380" spans="1:28" ht="28.5" outlineLevel="6" x14ac:dyDescent="0.15">
      <c r="B1380" s="197"/>
      <c r="C1380" s="198"/>
      <c r="D1380" s="257" t="s">
        <v>1490</v>
      </c>
      <c r="E1380" s="114"/>
      <c r="F1380" s="115"/>
      <c r="G1380" s="258" t="s">
        <v>1492</v>
      </c>
      <c r="H1380" s="258" t="s">
        <v>1491</v>
      </c>
      <c r="I1380" s="259" t="s">
        <v>1831</v>
      </c>
      <c r="J1380" s="260" t="s">
        <v>1275</v>
      </c>
      <c r="K1380" s="118">
        <v>1</v>
      </c>
      <c r="L1380" s="118">
        <v>0</v>
      </c>
      <c r="M1380" s="262">
        <v>1</v>
      </c>
      <c r="N1380" s="295"/>
      <c r="O1380" s="261">
        <f>M1380*N1380</f>
        <v>0</v>
      </c>
      <c r="P1380" s="117" t="s">
        <v>937</v>
      </c>
      <c r="Q1380" s="260" t="s">
        <v>1276</v>
      </c>
      <c r="R1380" s="118"/>
      <c r="S1380" s="118">
        <f>M1380*R1380</f>
        <v>0</v>
      </c>
      <c r="T1380" s="118"/>
      <c r="U1380" s="118">
        <f>M1380*T1380</f>
        <v>0</v>
      </c>
      <c r="V1380" s="119">
        <v>21</v>
      </c>
      <c r="W1380" s="119">
        <f>O1380*(V1380/100)</f>
        <v>0</v>
      </c>
      <c r="X1380" s="119">
        <f>O1380+W1380</f>
        <v>0</v>
      </c>
      <c r="Y1380" s="120">
        <v>13</v>
      </c>
      <c r="Z1380" s="9"/>
      <c r="AA1380" s="9"/>
      <c r="AB1380" s="9"/>
    </row>
    <row r="1381" spans="1:28" ht="4.5" customHeight="1" outlineLevel="6" x14ac:dyDescent="0.15">
      <c r="B1381" s="197"/>
      <c r="C1381" s="199"/>
      <c r="D1381" s="199"/>
      <c r="E1381" s="199"/>
      <c r="F1381" s="10"/>
      <c r="G1381" s="10"/>
      <c r="H1381" s="10"/>
      <c r="I1381" s="203"/>
      <c r="J1381" s="205"/>
      <c r="K1381" s="159"/>
      <c r="L1381" s="159"/>
      <c r="M1381" s="159"/>
      <c r="N1381" s="113"/>
      <c r="O1381" s="153"/>
      <c r="P1381" s="205"/>
      <c r="Q1381" s="205"/>
      <c r="R1381" s="159"/>
      <c r="S1381" s="159"/>
      <c r="T1381" s="159"/>
      <c r="U1381" s="159"/>
      <c r="V1381" s="153"/>
      <c r="W1381" s="153"/>
      <c r="X1381" s="153"/>
      <c r="Y1381" s="10"/>
      <c r="Z1381" s="9"/>
      <c r="AA1381" s="9"/>
      <c r="AB1381" s="9"/>
    </row>
    <row r="1382" spans="1:28" ht="28.5" outlineLevel="6" x14ac:dyDescent="0.15">
      <c r="B1382" s="197"/>
      <c r="C1382" s="198"/>
      <c r="D1382" s="257" t="s">
        <v>1493</v>
      </c>
      <c r="E1382" s="114"/>
      <c r="F1382" s="115"/>
      <c r="G1382" s="258" t="s">
        <v>1495</v>
      </c>
      <c r="H1382" s="258" t="s">
        <v>1494</v>
      </c>
      <c r="I1382" s="274" t="s">
        <v>1833</v>
      </c>
      <c r="J1382" s="260" t="s">
        <v>1275</v>
      </c>
      <c r="K1382" s="118">
        <v>1</v>
      </c>
      <c r="L1382" s="118">
        <v>0</v>
      </c>
      <c r="M1382" s="262">
        <v>1</v>
      </c>
      <c r="N1382" s="295"/>
      <c r="O1382" s="261">
        <f>M1382*N1382</f>
        <v>0</v>
      </c>
      <c r="P1382" s="117" t="s">
        <v>937</v>
      </c>
      <c r="Q1382" s="260" t="s">
        <v>1276</v>
      </c>
      <c r="R1382" s="118"/>
      <c r="S1382" s="118">
        <f>M1382*R1382</f>
        <v>0</v>
      </c>
      <c r="T1382" s="118"/>
      <c r="U1382" s="118">
        <f>M1382*T1382</f>
        <v>0</v>
      </c>
      <c r="V1382" s="119">
        <v>21</v>
      </c>
      <c r="W1382" s="119">
        <f>O1382*(V1382/100)</f>
        <v>0</v>
      </c>
      <c r="X1382" s="119">
        <f>O1382+W1382</f>
        <v>0</v>
      </c>
      <c r="Y1382" s="120">
        <v>13</v>
      </c>
      <c r="Z1382" s="9"/>
      <c r="AA1382" s="9"/>
      <c r="AB1382" s="9"/>
    </row>
    <row r="1383" spans="1:28" ht="4.5" customHeight="1" outlineLevel="6" x14ac:dyDescent="0.15">
      <c r="B1383" s="197"/>
      <c r="C1383" s="199"/>
      <c r="D1383" s="199"/>
      <c r="E1383" s="199"/>
      <c r="F1383" s="10"/>
      <c r="G1383" s="10"/>
      <c r="H1383" s="10"/>
      <c r="I1383" s="203"/>
      <c r="J1383" s="205"/>
      <c r="K1383" s="159"/>
      <c r="L1383" s="159"/>
      <c r="M1383" s="159"/>
      <c r="N1383" s="113"/>
      <c r="O1383" s="153"/>
      <c r="P1383" s="205"/>
      <c r="Q1383" s="205"/>
      <c r="R1383" s="159"/>
      <c r="S1383" s="159"/>
      <c r="T1383" s="159"/>
      <c r="U1383" s="159"/>
      <c r="V1383" s="153"/>
      <c r="W1383" s="153"/>
      <c r="X1383" s="153"/>
      <c r="Y1383" s="10"/>
      <c r="Z1383" s="9"/>
      <c r="AA1383" s="9"/>
      <c r="AB1383" s="9"/>
    </row>
    <row r="1384" spans="1:28" ht="28.5" outlineLevel="6" x14ac:dyDescent="0.15">
      <c r="B1384" s="197"/>
      <c r="C1384" s="198"/>
      <c r="D1384" s="257" t="s">
        <v>1496</v>
      </c>
      <c r="E1384" s="114"/>
      <c r="F1384" s="115"/>
      <c r="G1384" s="258" t="s">
        <v>1498</v>
      </c>
      <c r="H1384" s="258" t="s">
        <v>1497</v>
      </c>
      <c r="I1384" s="259" t="s">
        <v>1832</v>
      </c>
      <c r="J1384" s="260" t="s">
        <v>1275</v>
      </c>
      <c r="K1384" s="118">
        <v>1</v>
      </c>
      <c r="L1384" s="118">
        <v>0</v>
      </c>
      <c r="M1384" s="262">
        <v>1</v>
      </c>
      <c r="N1384" s="295"/>
      <c r="O1384" s="261">
        <f>M1384*N1384</f>
        <v>0</v>
      </c>
      <c r="P1384" s="117" t="s">
        <v>937</v>
      </c>
      <c r="Q1384" s="260" t="s">
        <v>1276</v>
      </c>
      <c r="R1384" s="118"/>
      <c r="S1384" s="118">
        <f>M1384*R1384</f>
        <v>0</v>
      </c>
      <c r="T1384" s="118"/>
      <c r="U1384" s="118">
        <f>M1384*T1384</f>
        <v>0</v>
      </c>
      <c r="V1384" s="119">
        <v>21</v>
      </c>
      <c r="W1384" s="119">
        <f>O1384*(V1384/100)</f>
        <v>0</v>
      </c>
      <c r="X1384" s="119">
        <f>O1384+W1384</f>
        <v>0</v>
      </c>
      <c r="Y1384" s="120">
        <v>13</v>
      </c>
      <c r="Z1384" s="9"/>
      <c r="AA1384" s="9"/>
      <c r="AB1384" s="9"/>
    </row>
    <row r="1385" spans="1:28" ht="4.5" customHeight="1" outlineLevel="6" x14ac:dyDescent="0.15">
      <c r="B1385" s="197"/>
      <c r="C1385" s="199"/>
      <c r="D1385" s="199"/>
      <c r="E1385" s="199"/>
      <c r="F1385" s="10"/>
      <c r="G1385" s="10"/>
      <c r="H1385" s="10"/>
      <c r="I1385" s="203"/>
      <c r="J1385" s="205"/>
      <c r="K1385" s="159"/>
      <c r="L1385" s="159"/>
      <c r="M1385" s="159"/>
      <c r="N1385" s="113"/>
      <c r="O1385" s="153"/>
      <c r="P1385" s="205"/>
      <c r="Q1385" s="205"/>
      <c r="R1385" s="159"/>
      <c r="S1385" s="159"/>
      <c r="T1385" s="159"/>
      <c r="U1385" s="159"/>
      <c r="V1385" s="153"/>
      <c r="W1385" s="153"/>
      <c r="X1385" s="153"/>
      <c r="Y1385" s="10"/>
      <c r="Z1385" s="9"/>
      <c r="AA1385" s="9"/>
      <c r="AB1385" s="9"/>
    </row>
    <row r="1386" spans="1:28" ht="28.5" outlineLevel="6" x14ac:dyDescent="0.15">
      <c r="B1386" s="197"/>
      <c r="C1386" s="198"/>
      <c r="D1386" s="114" t="s">
        <v>1499</v>
      </c>
      <c r="E1386" s="114"/>
      <c r="F1386" s="115"/>
      <c r="G1386" s="115" t="s">
        <v>1501</v>
      </c>
      <c r="H1386" s="115" t="s">
        <v>1500</v>
      </c>
      <c r="I1386" s="116" t="s">
        <v>1358</v>
      </c>
      <c r="J1386" s="117" t="s">
        <v>1275</v>
      </c>
      <c r="K1386" s="118">
        <v>1</v>
      </c>
      <c r="L1386" s="118">
        <v>0</v>
      </c>
      <c r="M1386" s="118">
        <v>1</v>
      </c>
      <c r="N1386" s="295"/>
      <c r="O1386" s="119">
        <f>M1386*N1386</f>
        <v>0</v>
      </c>
      <c r="P1386" s="117" t="s">
        <v>937</v>
      </c>
      <c r="Q1386" s="117" t="s">
        <v>1276</v>
      </c>
      <c r="R1386" s="118"/>
      <c r="S1386" s="118">
        <f>M1386*R1386</f>
        <v>0</v>
      </c>
      <c r="T1386" s="118"/>
      <c r="U1386" s="118">
        <f>M1386*T1386</f>
        <v>0</v>
      </c>
      <c r="V1386" s="119">
        <v>21</v>
      </c>
      <c r="W1386" s="119">
        <f>O1386*(V1386/100)</f>
        <v>0</v>
      </c>
      <c r="X1386" s="119">
        <f>O1386+W1386</f>
        <v>0</v>
      </c>
      <c r="Y1386" s="120">
        <v>10</v>
      </c>
      <c r="Z1386" s="9"/>
      <c r="AA1386" s="9"/>
      <c r="AB1386" s="9"/>
    </row>
    <row r="1387" spans="1:28" ht="4.5" customHeight="1" outlineLevel="6" x14ac:dyDescent="0.15">
      <c r="B1387" s="197"/>
      <c r="C1387" s="199"/>
      <c r="D1387" s="199"/>
      <c r="E1387" s="199"/>
      <c r="F1387" s="10"/>
      <c r="G1387" s="10"/>
      <c r="H1387" s="10"/>
      <c r="I1387" s="203"/>
      <c r="J1387" s="205"/>
      <c r="K1387" s="159"/>
      <c r="L1387" s="159"/>
      <c r="M1387" s="159"/>
      <c r="N1387" s="113"/>
      <c r="O1387" s="153"/>
      <c r="P1387" s="205"/>
      <c r="Q1387" s="205"/>
      <c r="R1387" s="159"/>
      <c r="S1387" s="159"/>
      <c r="T1387" s="159"/>
      <c r="U1387" s="159"/>
      <c r="V1387" s="153"/>
      <c r="W1387" s="153"/>
      <c r="X1387" s="153"/>
      <c r="Y1387" s="10"/>
      <c r="Z1387" s="9"/>
      <c r="AA1387" s="9"/>
      <c r="AB1387" s="9"/>
    </row>
    <row r="1388" spans="1:28" outlineLevel="6" x14ac:dyDescent="0.15">
      <c r="B1388" s="6"/>
      <c r="C1388" s="6"/>
      <c r="D1388" s="6"/>
      <c r="E1388" s="6"/>
      <c r="F1388" s="6"/>
      <c r="G1388" s="6"/>
      <c r="H1388" s="6"/>
      <c r="I1388" s="6"/>
      <c r="J1388" s="6"/>
      <c r="K1388" s="6"/>
      <c r="L1388" s="6"/>
      <c r="M1388" s="6"/>
      <c r="N1388" s="9"/>
      <c r="O1388" s="9"/>
      <c r="P1388" s="6"/>
      <c r="Q1388" s="6"/>
      <c r="R1388" s="6"/>
      <c r="S1388" s="6"/>
      <c r="T1388" s="6"/>
      <c r="U1388" s="6"/>
      <c r="V1388" s="6"/>
      <c r="W1388" s="9"/>
      <c r="X1388" s="9"/>
      <c r="Y1388" s="9"/>
    </row>
    <row r="1389" spans="1:28" ht="13.5" outlineLevel="5" x14ac:dyDescent="0.25">
      <c r="A1389" s="189" t="s">
        <v>331</v>
      </c>
      <c r="B1389" s="239">
        <v>6</v>
      </c>
      <c r="C1389" s="240"/>
      <c r="D1389" s="240"/>
      <c r="E1389" s="240"/>
      <c r="F1389" s="193"/>
      <c r="G1389" s="193"/>
      <c r="H1389" s="193"/>
      <c r="I1389" s="241" t="s">
        <v>332</v>
      </c>
      <c r="J1389" s="242"/>
      <c r="K1389" s="243"/>
      <c r="L1389" s="243"/>
      <c r="M1389" s="243"/>
      <c r="N1389" s="193"/>
      <c r="O1389" s="191">
        <f>SUBTOTAL(9,O1390:O1394)</f>
        <v>0</v>
      </c>
      <c r="P1389" s="242" t="s">
        <v>449</v>
      </c>
      <c r="Q1389" s="242"/>
      <c r="R1389" s="243"/>
      <c r="S1389" s="192">
        <f>SUBTOTAL(9,S1390:S1394)</f>
        <v>0</v>
      </c>
      <c r="T1389" s="243"/>
      <c r="U1389" s="192">
        <f>SUBTOTAL(9,U1390:U1394)</f>
        <v>0</v>
      </c>
      <c r="V1389" s="244"/>
      <c r="W1389" s="191">
        <f>SUBTOTAL(9,W1390:W1394)</f>
        <v>0</v>
      </c>
      <c r="X1389" s="191">
        <f>SUBTOTAL(9,X1390:X1394)</f>
        <v>0</v>
      </c>
      <c r="Y1389" s="189"/>
      <c r="Z1389" s="6"/>
      <c r="AA1389" s="9"/>
      <c r="AB1389" s="9"/>
    </row>
    <row r="1390" spans="1:28" ht="28.5" outlineLevel="6" x14ac:dyDescent="0.15">
      <c r="B1390" s="197"/>
      <c r="C1390" s="198"/>
      <c r="D1390" s="114" t="s">
        <v>1502</v>
      </c>
      <c r="E1390" s="114"/>
      <c r="F1390" s="115"/>
      <c r="G1390" s="115" t="s">
        <v>1504</v>
      </c>
      <c r="H1390" s="115" t="s">
        <v>1503</v>
      </c>
      <c r="I1390" s="116" t="s">
        <v>1309</v>
      </c>
      <c r="J1390" s="117" t="s">
        <v>1275</v>
      </c>
      <c r="K1390" s="118">
        <v>1</v>
      </c>
      <c r="L1390" s="118">
        <v>0</v>
      </c>
      <c r="M1390" s="118">
        <v>1</v>
      </c>
      <c r="N1390" s="295"/>
      <c r="O1390" s="119">
        <f>M1390*N1390</f>
        <v>0</v>
      </c>
      <c r="P1390" s="117" t="s">
        <v>937</v>
      </c>
      <c r="Q1390" s="117" t="s">
        <v>1276</v>
      </c>
      <c r="R1390" s="118"/>
      <c r="S1390" s="118">
        <f>M1390*R1390</f>
        <v>0</v>
      </c>
      <c r="T1390" s="118"/>
      <c r="U1390" s="118">
        <f>M1390*T1390</f>
        <v>0</v>
      </c>
      <c r="V1390" s="119">
        <v>21</v>
      </c>
      <c r="W1390" s="119">
        <f>O1390*(V1390/100)</f>
        <v>0</v>
      </c>
      <c r="X1390" s="119">
        <f>O1390+W1390</f>
        <v>0</v>
      </c>
      <c r="Y1390" s="120">
        <v>8</v>
      </c>
      <c r="Z1390" s="9"/>
      <c r="AA1390" s="9"/>
      <c r="AB1390" s="9"/>
    </row>
    <row r="1391" spans="1:28" ht="4.5" customHeight="1" outlineLevel="6" x14ac:dyDescent="0.15">
      <c r="B1391" s="197"/>
      <c r="C1391" s="199"/>
      <c r="D1391" s="199"/>
      <c r="E1391" s="199"/>
      <c r="F1391" s="10"/>
      <c r="G1391" s="10"/>
      <c r="H1391" s="10"/>
      <c r="I1391" s="203"/>
      <c r="J1391" s="205"/>
      <c r="K1391" s="159"/>
      <c r="L1391" s="159"/>
      <c r="M1391" s="159"/>
      <c r="N1391" s="113"/>
      <c r="O1391" s="153"/>
      <c r="P1391" s="205"/>
      <c r="Q1391" s="205"/>
      <c r="R1391" s="159"/>
      <c r="S1391" s="159"/>
      <c r="T1391" s="159"/>
      <c r="U1391" s="159"/>
      <c r="V1391" s="153"/>
      <c r="W1391" s="153"/>
      <c r="X1391" s="153"/>
      <c r="Y1391" s="10"/>
      <c r="Z1391" s="9"/>
      <c r="AA1391" s="9"/>
      <c r="AB1391" s="9"/>
    </row>
    <row r="1392" spans="1:28" ht="28.5" outlineLevel="6" x14ac:dyDescent="0.15">
      <c r="B1392" s="197"/>
      <c r="C1392" s="198"/>
      <c r="D1392" s="114" t="s">
        <v>1505</v>
      </c>
      <c r="E1392" s="114"/>
      <c r="F1392" s="115"/>
      <c r="G1392" s="115" t="s">
        <v>1507</v>
      </c>
      <c r="H1392" s="115" t="s">
        <v>1506</v>
      </c>
      <c r="I1392" s="116" t="s">
        <v>1309</v>
      </c>
      <c r="J1392" s="117" t="s">
        <v>1275</v>
      </c>
      <c r="K1392" s="118">
        <v>1</v>
      </c>
      <c r="L1392" s="118">
        <v>0</v>
      </c>
      <c r="M1392" s="118">
        <v>1</v>
      </c>
      <c r="N1392" s="295"/>
      <c r="O1392" s="119">
        <f>M1392*N1392</f>
        <v>0</v>
      </c>
      <c r="P1392" s="117" t="s">
        <v>937</v>
      </c>
      <c r="Q1392" s="117" t="s">
        <v>1276</v>
      </c>
      <c r="R1392" s="118"/>
      <c r="S1392" s="118">
        <f>M1392*R1392</f>
        <v>0</v>
      </c>
      <c r="T1392" s="118"/>
      <c r="U1392" s="118">
        <f>M1392*T1392</f>
        <v>0</v>
      </c>
      <c r="V1392" s="119">
        <v>21</v>
      </c>
      <c r="W1392" s="119">
        <f>O1392*(V1392/100)</f>
        <v>0</v>
      </c>
      <c r="X1392" s="119">
        <f>O1392+W1392</f>
        <v>0</v>
      </c>
      <c r="Y1392" s="120">
        <v>8</v>
      </c>
      <c r="Z1392" s="9"/>
      <c r="AA1392" s="9"/>
      <c r="AB1392" s="9"/>
    </row>
    <row r="1393" spans="1:28" ht="4.5" customHeight="1" outlineLevel="6" x14ac:dyDescent="0.15">
      <c r="B1393" s="197"/>
      <c r="C1393" s="199"/>
      <c r="D1393" s="199"/>
      <c r="E1393" s="199"/>
      <c r="F1393" s="10"/>
      <c r="G1393" s="10"/>
      <c r="H1393" s="10"/>
      <c r="I1393" s="203"/>
      <c r="J1393" s="205"/>
      <c r="K1393" s="159"/>
      <c r="L1393" s="159"/>
      <c r="M1393" s="159"/>
      <c r="N1393" s="113"/>
      <c r="O1393" s="153"/>
      <c r="P1393" s="205"/>
      <c r="Q1393" s="205"/>
      <c r="R1393" s="159"/>
      <c r="S1393" s="159"/>
      <c r="T1393" s="159"/>
      <c r="U1393" s="159"/>
      <c r="V1393" s="153"/>
      <c r="W1393" s="153"/>
      <c r="X1393" s="153"/>
      <c r="Y1393" s="10"/>
      <c r="Z1393" s="9"/>
      <c r="AA1393" s="9"/>
      <c r="AB1393" s="9"/>
    </row>
    <row r="1394" spans="1:28" outlineLevel="6" x14ac:dyDescent="0.15">
      <c r="B1394" s="6"/>
      <c r="C1394" s="6"/>
      <c r="D1394" s="6"/>
      <c r="E1394" s="6"/>
      <c r="F1394" s="6"/>
      <c r="G1394" s="6"/>
      <c r="H1394" s="6"/>
      <c r="I1394" s="6"/>
      <c r="J1394" s="6"/>
      <c r="K1394" s="6"/>
      <c r="L1394" s="6"/>
      <c r="M1394" s="6"/>
      <c r="N1394" s="9"/>
      <c r="O1394" s="9"/>
      <c r="P1394" s="6"/>
      <c r="Q1394" s="6"/>
      <c r="R1394" s="6"/>
      <c r="S1394" s="6"/>
      <c r="T1394" s="6"/>
      <c r="U1394" s="6"/>
      <c r="V1394" s="6"/>
      <c r="W1394" s="9"/>
      <c r="X1394" s="9"/>
      <c r="Y1394" s="9"/>
    </row>
    <row r="1395" spans="1:28" ht="13.5" outlineLevel="3" x14ac:dyDescent="0.25">
      <c r="A1395" s="179" t="s">
        <v>333</v>
      </c>
      <c r="B1395" s="227">
        <v>4</v>
      </c>
      <c r="C1395" s="228"/>
      <c r="D1395" s="228"/>
      <c r="E1395" s="228"/>
      <c r="F1395" s="183"/>
      <c r="G1395" s="183"/>
      <c r="H1395" s="183"/>
      <c r="I1395" s="229" t="s">
        <v>334</v>
      </c>
      <c r="J1395" s="230"/>
      <c r="K1395" s="231"/>
      <c r="L1395" s="231"/>
      <c r="M1395" s="231"/>
      <c r="N1395" s="183"/>
      <c r="O1395" s="181">
        <f>SUBTOTAL(9,O1396:O1440)</f>
        <v>0</v>
      </c>
      <c r="P1395" s="230" t="s">
        <v>447</v>
      </c>
      <c r="Q1395" s="230"/>
      <c r="R1395" s="231"/>
      <c r="S1395" s="182">
        <f>SUBTOTAL(9,S1396:S1440)</f>
        <v>0</v>
      </c>
      <c r="T1395" s="231"/>
      <c r="U1395" s="182">
        <f>SUBTOTAL(9,U1396:U1440)</f>
        <v>0</v>
      </c>
      <c r="V1395" s="232"/>
      <c r="W1395" s="181">
        <f>SUBTOTAL(9,W1396:W1440)</f>
        <v>0</v>
      </c>
      <c r="X1395" s="181">
        <f>SUBTOTAL(9,X1396:X1440)</f>
        <v>0</v>
      </c>
      <c r="Y1395" s="179"/>
      <c r="Z1395" s="6"/>
      <c r="AA1395" s="9"/>
      <c r="AB1395" s="9"/>
    </row>
    <row r="1396" spans="1:28" ht="13.5" outlineLevel="4" x14ac:dyDescent="0.25">
      <c r="A1396" s="184" t="s">
        <v>335</v>
      </c>
      <c r="B1396" s="233">
        <v>5</v>
      </c>
      <c r="C1396" s="234"/>
      <c r="D1396" s="234"/>
      <c r="E1396" s="234"/>
      <c r="F1396" s="188"/>
      <c r="G1396" s="188"/>
      <c r="H1396" s="188"/>
      <c r="I1396" s="235" t="s">
        <v>336</v>
      </c>
      <c r="J1396" s="236"/>
      <c r="K1396" s="237"/>
      <c r="L1396" s="237"/>
      <c r="M1396" s="237"/>
      <c r="N1396" s="188"/>
      <c r="O1396" s="186">
        <f>SUBTOTAL(9,O1397:O1440)</f>
        <v>0</v>
      </c>
      <c r="P1396" s="236" t="s">
        <v>448</v>
      </c>
      <c r="Q1396" s="236"/>
      <c r="R1396" s="237"/>
      <c r="S1396" s="187">
        <f>SUBTOTAL(9,S1397:S1440)</f>
        <v>0</v>
      </c>
      <c r="T1396" s="237"/>
      <c r="U1396" s="187">
        <f>SUBTOTAL(9,U1397:U1440)</f>
        <v>0</v>
      </c>
      <c r="V1396" s="238"/>
      <c r="W1396" s="186">
        <f>SUBTOTAL(9,W1397:W1440)</f>
        <v>0</v>
      </c>
      <c r="X1396" s="186">
        <f>SUBTOTAL(9,X1397:X1440)</f>
        <v>0</v>
      </c>
      <c r="Y1396" s="184"/>
      <c r="Z1396" s="6"/>
      <c r="AA1396" s="9"/>
      <c r="AB1396" s="9"/>
    </row>
    <row r="1397" spans="1:28" ht="13.5" outlineLevel="5" x14ac:dyDescent="0.25">
      <c r="A1397" s="189" t="s">
        <v>337</v>
      </c>
      <c r="B1397" s="239">
        <v>6</v>
      </c>
      <c r="C1397" s="240"/>
      <c r="D1397" s="240"/>
      <c r="E1397" s="240"/>
      <c r="F1397" s="193"/>
      <c r="G1397" s="193"/>
      <c r="H1397" s="193"/>
      <c r="I1397" s="241" t="s">
        <v>338</v>
      </c>
      <c r="J1397" s="242"/>
      <c r="K1397" s="243"/>
      <c r="L1397" s="243"/>
      <c r="M1397" s="243"/>
      <c r="N1397" s="193"/>
      <c r="O1397" s="191">
        <f>SUBTOTAL(9,O1398:O1440)</f>
        <v>0</v>
      </c>
      <c r="P1397" s="242" t="s">
        <v>449</v>
      </c>
      <c r="Q1397" s="242"/>
      <c r="R1397" s="243"/>
      <c r="S1397" s="192">
        <f>SUBTOTAL(9,S1398:S1440)</f>
        <v>0</v>
      </c>
      <c r="T1397" s="243"/>
      <c r="U1397" s="192">
        <f>SUBTOTAL(9,U1398:U1440)</f>
        <v>0</v>
      </c>
      <c r="V1397" s="244"/>
      <c r="W1397" s="191">
        <f>SUBTOTAL(9,W1398:W1440)</f>
        <v>0</v>
      </c>
      <c r="X1397" s="191">
        <f>SUBTOTAL(9,X1398:X1440)</f>
        <v>0</v>
      </c>
      <c r="Y1397" s="189"/>
      <c r="Z1397" s="6"/>
      <c r="AA1397" s="9"/>
      <c r="AB1397" s="9"/>
    </row>
    <row r="1398" spans="1:28" ht="28.5" outlineLevel="6" x14ac:dyDescent="0.15">
      <c r="B1398" s="197"/>
      <c r="C1398" s="198"/>
      <c r="D1398" s="114" t="s">
        <v>1508</v>
      </c>
      <c r="E1398" s="114"/>
      <c r="F1398" s="115"/>
      <c r="G1398" s="115" t="s">
        <v>1510</v>
      </c>
      <c r="H1398" s="115" t="s">
        <v>1509</v>
      </c>
      <c r="I1398" s="116" t="s">
        <v>1511</v>
      </c>
      <c r="J1398" s="117" t="s">
        <v>1275</v>
      </c>
      <c r="K1398" s="118">
        <v>17</v>
      </c>
      <c r="L1398" s="118">
        <v>0</v>
      </c>
      <c r="M1398" s="118">
        <v>17</v>
      </c>
      <c r="N1398" s="295"/>
      <c r="O1398" s="119">
        <f>M1398*N1398</f>
        <v>0</v>
      </c>
      <c r="P1398" s="117" t="s">
        <v>937</v>
      </c>
      <c r="Q1398" s="117" t="s">
        <v>1276</v>
      </c>
      <c r="R1398" s="118"/>
      <c r="S1398" s="118">
        <f>M1398*R1398</f>
        <v>0</v>
      </c>
      <c r="T1398" s="118"/>
      <c r="U1398" s="118">
        <f>M1398*T1398</f>
        <v>0</v>
      </c>
      <c r="V1398" s="119">
        <v>21</v>
      </c>
      <c r="W1398" s="119">
        <f>O1398*(V1398/100)</f>
        <v>0</v>
      </c>
      <c r="X1398" s="119">
        <f>O1398+W1398</f>
        <v>0</v>
      </c>
      <c r="Y1398" s="120">
        <v>8</v>
      </c>
      <c r="Z1398" s="9"/>
      <c r="AA1398" s="9"/>
      <c r="AB1398" s="9"/>
    </row>
    <row r="1399" spans="1:28" ht="4.5" customHeight="1" outlineLevel="6" x14ac:dyDescent="0.15">
      <c r="B1399" s="197"/>
      <c r="C1399" s="199"/>
      <c r="D1399" s="199"/>
      <c r="E1399" s="199"/>
      <c r="F1399" s="10"/>
      <c r="G1399" s="10"/>
      <c r="H1399" s="10"/>
      <c r="I1399" s="203"/>
      <c r="J1399" s="205"/>
      <c r="K1399" s="159"/>
      <c r="L1399" s="159"/>
      <c r="M1399" s="159"/>
      <c r="N1399" s="113"/>
      <c r="O1399" s="153"/>
      <c r="P1399" s="205"/>
      <c r="Q1399" s="205"/>
      <c r="R1399" s="159"/>
      <c r="S1399" s="159"/>
      <c r="T1399" s="159"/>
      <c r="U1399" s="159"/>
      <c r="V1399" s="153"/>
      <c r="W1399" s="153"/>
      <c r="X1399" s="153"/>
      <c r="Y1399" s="10"/>
      <c r="Z1399" s="9"/>
      <c r="AA1399" s="9"/>
      <c r="AB1399" s="9"/>
    </row>
    <row r="1400" spans="1:28" ht="28.5" outlineLevel="6" x14ac:dyDescent="0.15">
      <c r="B1400" s="197"/>
      <c r="C1400" s="198"/>
      <c r="D1400" s="114" t="s">
        <v>1512</v>
      </c>
      <c r="E1400" s="114"/>
      <c r="F1400" s="115"/>
      <c r="G1400" s="115" t="s">
        <v>1514</v>
      </c>
      <c r="H1400" s="115" t="s">
        <v>1513</v>
      </c>
      <c r="I1400" s="116" t="s">
        <v>1515</v>
      </c>
      <c r="J1400" s="117" t="s">
        <v>1275</v>
      </c>
      <c r="K1400" s="118">
        <v>3</v>
      </c>
      <c r="L1400" s="118">
        <v>0</v>
      </c>
      <c r="M1400" s="118">
        <v>3</v>
      </c>
      <c r="N1400" s="295"/>
      <c r="O1400" s="119">
        <f>M1400*N1400</f>
        <v>0</v>
      </c>
      <c r="P1400" s="117" t="s">
        <v>937</v>
      </c>
      <c r="Q1400" s="117" t="s">
        <v>1276</v>
      </c>
      <c r="R1400" s="118"/>
      <c r="S1400" s="118">
        <f>M1400*R1400</f>
        <v>0</v>
      </c>
      <c r="T1400" s="118"/>
      <c r="U1400" s="118">
        <f>M1400*T1400</f>
        <v>0</v>
      </c>
      <c r="V1400" s="119">
        <v>21</v>
      </c>
      <c r="W1400" s="119">
        <f>O1400*(V1400/100)</f>
        <v>0</v>
      </c>
      <c r="X1400" s="119">
        <f>O1400+W1400</f>
        <v>0</v>
      </c>
      <c r="Y1400" s="120">
        <v>8</v>
      </c>
      <c r="Z1400" s="9"/>
      <c r="AA1400" s="9"/>
      <c r="AB1400" s="9"/>
    </row>
    <row r="1401" spans="1:28" ht="4.5" customHeight="1" outlineLevel="6" x14ac:dyDescent="0.15">
      <c r="B1401" s="197"/>
      <c r="C1401" s="199"/>
      <c r="D1401" s="199"/>
      <c r="E1401" s="199"/>
      <c r="F1401" s="10"/>
      <c r="G1401" s="10"/>
      <c r="H1401" s="10"/>
      <c r="I1401" s="203"/>
      <c r="J1401" s="205"/>
      <c r="K1401" s="159"/>
      <c r="L1401" s="159"/>
      <c r="M1401" s="159"/>
      <c r="N1401" s="113"/>
      <c r="O1401" s="153"/>
      <c r="P1401" s="205"/>
      <c r="Q1401" s="205"/>
      <c r="R1401" s="159"/>
      <c r="S1401" s="159"/>
      <c r="T1401" s="159"/>
      <c r="U1401" s="159"/>
      <c r="V1401" s="153"/>
      <c r="W1401" s="153"/>
      <c r="X1401" s="153"/>
      <c r="Y1401" s="10"/>
      <c r="Z1401" s="9"/>
      <c r="AA1401" s="9"/>
      <c r="AB1401" s="9"/>
    </row>
    <row r="1402" spans="1:28" ht="14.25" outlineLevel="6" x14ac:dyDescent="0.15">
      <c r="B1402" s="197"/>
      <c r="C1402" s="198"/>
      <c r="D1402" s="114" t="s">
        <v>1516</v>
      </c>
      <c r="E1402" s="114"/>
      <c r="F1402" s="115"/>
      <c r="G1402" s="115" t="s">
        <v>1518</v>
      </c>
      <c r="H1402" s="115" t="s">
        <v>1517</v>
      </c>
      <c r="I1402" s="116" t="s">
        <v>1519</v>
      </c>
      <c r="J1402" s="117" t="s">
        <v>1275</v>
      </c>
      <c r="K1402" s="118">
        <v>26</v>
      </c>
      <c r="L1402" s="118">
        <v>0</v>
      </c>
      <c r="M1402" s="118">
        <v>26</v>
      </c>
      <c r="N1402" s="295"/>
      <c r="O1402" s="119">
        <f>M1402*N1402</f>
        <v>0</v>
      </c>
      <c r="P1402" s="117" t="s">
        <v>937</v>
      </c>
      <c r="Q1402" s="117" t="s">
        <v>1276</v>
      </c>
      <c r="R1402" s="118"/>
      <c r="S1402" s="118">
        <f>M1402*R1402</f>
        <v>0</v>
      </c>
      <c r="T1402" s="118"/>
      <c r="U1402" s="118">
        <f>M1402*T1402</f>
        <v>0</v>
      </c>
      <c r="V1402" s="119">
        <v>21</v>
      </c>
      <c r="W1402" s="119">
        <f>O1402*(V1402/100)</f>
        <v>0</v>
      </c>
      <c r="X1402" s="119">
        <f>O1402+W1402</f>
        <v>0</v>
      </c>
      <c r="Y1402" s="120">
        <v>8</v>
      </c>
      <c r="Z1402" s="9"/>
      <c r="AA1402" s="9"/>
      <c r="AB1402" s="9"/>
    </row>
    <row r="1403" spans="1:28" ht="4.5" customHeight="1" outlineLevel="6" x14ac:dyDescent="0.15">
      <c r="B1403" s="197"/>
      <c r="C1403" s="199"/>
      <c r="D1403" s="199"/>
      <c r="E1403" s="199"/>
      <c r="F1403" s="10"/>
      <c r="G1403" s="10"/>
      <c r="H1403" s="10"/>
      <c r="I1403" s="203"/>
      <c r="J1403" s="205"/>
      <c r="K1403" s="159"/>
      <c r="L1403" s="159"/>
      <c r="M1403" s="159"/>
      <c r="N1403" s="113"/>
      <c r="O1403" s="153"/>
      <c r="P1403" s="205"/>
      <c r="Q1403" s="205"/>
      <c r="R1403" s="159"/>
      <c r="S1403" s="159"/>
      <c r="T1403" s="159"/>
      <c r="U1403" s="159"/>
      <c r="V1403" s="153"/>
      <c r="W1403" s="153"/>
      <c r="X1403" s="153"/>
      <c r="Y1403" s="10"/>
      <c r="Z1403" s="9"/>
      <c r="AA1403" s="9"/>
      <c r="AB1403" s="9"/>
    </row>
    <row r="1404" spans="1:28" ht="28.5" outlineLevel="6" x14ac:dyDescent="0.15">
      <c r="B1404" s="197"/>
      <c r="C1404" s="198"/>
      <c r="D1404" s="114" t="s">
        <v>1520</v>
      </c>
      <c r="E1404" s="114"/>
      <c r="F1404" s="115"/>
      <c r="G1404" s="115" t="s">
        <v>1522</v>
      </c>
      <c r="H1404" s="115" t="s">
        <v>1521</v>
      </c>
      <c r="I1404" s="116" t="s">
        <v>1523</v>
      </c>
      <c r="J1404" s="117" t="s">
        <v>453</v>
      </c>
      <c r="K1404" s="118">
        <v>43.325000000000003</v>
      </c>
      <c r="L1404" s="118">
        <v>0</v>
      </c>
      <c r="M1404" s="118">
        <v>43.325000000000003</v>
      </c>
      <c r="N1404" s="295"/>
      <c r="O1404" s="119">
        <f>M1404*N1404</f>
        <v>0</v>
      </c>
      <c r="P1404" s="117" t="s">
        <v>937</v>
      </c>
      <c r="Q1404" s="117" t="s">
        <v>1276</v>
      </c>
      <c r="R1404" s="118"/>
      <c r="S1404" s="118">
        <f>M1404*R1404</f>
        <v>0</v>
      </c>
      <c r="T1404" s="118"/>
      <c r="U1404" s="118">
        <f>M1404*T1404</f>
        <v>0</v>
      </c>
      <c r="V1404" s="119">
        <v>21</v>
      </c>
      <c r="W1404" s="119">
        <f>O1404*(V1404/100)</f>
        <v>0</v>
      </c>
      <c r="X1404" s="119">
        <f>O1404+W1404</f>
        <v>0</v>
      </c>
      <c r="Y1404" s="120">
        <v>8</v>
      </c>
      <c r="Z1404" s="9"/>
      <c r="AA1404" s="9"/>
      <c r="AB1404" s="9"/>
    </row>
    <row r="1405" spans="1:28" ht="4.5" customHeight="1" outlineLevel="6" x14ac:dyDescent="0.15">
      <c r="B1405" s="197"/>
      <c r="C1405" s="199"/>
      <c r="D1405" s="199"/>
      <c r="E1405" s="199"/>
      <c r="F1405" s="10"/>
      <c r="G1405" s="10"/>
      <c r="H1405" s="10"/>
      <c r="I1405" s="203"/>
      <c r="J1405" s="205"/>
      <c r="K1405" s="159"/>
      <c r="L1405" s="159"/>
      <c r="M1405" s="159"/>
      <c r="N1405" s="113"/>
      <c r="O1405" s="153"/>
      <c r="P1405" s="205"/>
      <c r="Q1405" s="205"/>
      <c r="R1405" s="159"/>
      <c r="S1405" s="159"/>
      <c r="T1405" s="159"/>
      <c r="U1405" s="159"/>
      <c r="V1405" s="153"/>
      <c r="W1405" s="153"/>
      <c r="X1405" s="153"/>
      <c r="Y1405" s="10"/>
      <c r="Z1405" s="9"/>
      <c r="AA1405" s="9"/>
      <c r="AB1405" s="9"/>
    </row>
    <row r="1406" spans="1:28" ht="14.25" outlineLevel="6" x14ac:dyDescent="0.15">
      <c r="B1406" s="197"/>
      <c r="C1406" s="198"/>
      <c r="D1406" s="114" t="s">
        <v>1524</v>
      </c>
      <c r="E1406" s="114"/>
      <c r="F1406" s="115"/>
      <c r="G1406" s="115" t="s">
        <v>1526</v>
      </c>
      <c r="H1406" s="115" t="s">
        <v>1525</v>
      </c>
      <c r="I1406" s="116" t="s">
        <v>1527</v>
      </c>
      <c r="J1406" s="117" t="s">
        <v>911</v>
      </c>
      <c r="K1406" s="118">
        <v>41.2</v>
      </c>
      <c r="L1406" s="118">
        <v>0</v>
      </c>
      <c r="M1406" s="118">
        <v>41.2</v>
      </c>
      <c r="N1406" s="295"/>
      <c r="O1406" s="119">
        <f>M1406*N1406</f>
        <v>0</v>
      </c>
      <c r="P1406" s="117" t="s">
        <v>937</v>
      </c>
      <c r="Q1406" s="117" t="s">
        <v>1276</v>
      </c>
      <c r="R1406" s="118"/>
      <c r="S1406" s="118">
        <f>M1406*R1406</f>
        <v>0</v>
      </c>
      <c r="T1406" s="118"/>
      <c r="U1406" s="118">
        <f>M1406*T1406</f>
        <v>0</v>
      </c>
      <c r="V1406" s="119">
        <v>21</v>
      </c>
      <c r="W1406" s="119">
        <f>O1406*(V1406/100)</f>
        <v>0</v>
      </c>
      <c r="X1406" s="119">
        <f>O1406+W1406</f>
        <v>0</v>
      </c>
      <c r="Y1406" s="120">
        <v>8</v>
      </c>
      <c r="Z1406" s="9"/>
      <c r="AA1406" s="9"/>
      <c r="AB1406" s="9"/>
    </row>
    <row r="1407" spans="1:28" ht="4.5" customHeight="1" outlineLevel="6" x14ac:dyDescent="0.15">
      <c r="B1407" s="197"/>
      <c r="C1407" s="199"/>
      <c r="D1407" s="199"/>
      <c r="E1407" s="199"/>
      <c r="F1407" s="10"/>
      <c r="G1407" s="10"/>
      <c r="H1407" s="10"/>
      <c r="I1407" s="203"/>
      <c r="J1407" s="205"/>
      <c r="K1407" s="159"/>
      <c r="L1407" s="159"/>
      <c r="M1407" s="159"/>
      <c r="N1407" s="113"/>
      <c r="O1407" s="153"/>
      <c r="P1407" s="205"/>
      <c r="Q1407" s="205"/>
      <c r="R1407" s="159"/>
      <c r="S1407" s="159"/>
      <c r="T1407" s="159"/>
      <c r="U1407" s="159"/>
      <c r="V1407" s="153"/>
      <c r="W1407" s="153"/>
      <c r="X1407" s="153"/>
      <c r="Y1407" s="10"/>
      <c r="Z1407" s="9"/>
      <c r="AA1407" s="9"/>
      <c r="AB1407" s="9"/>
    </row>
    <row r="1408" spans="1:28" ht="28.5" outlineLevel="6" x14ac:dyDescent="0.15">
      <c r="B1408" s="197"/>
      <c r="C1408" s="198"/>
      <c r="D1408" s="114" t="s">
        <v>1528</v>
      </c>
      <c r="E1408" s="114"/>
      <c r="F1408" s="115"/>
      <c r="G1408" s="115" t="s">
        <v>1530</v>
      </c>
      <c r="H1408" s="115" t="s">
        <v>1529</v>
      </c>
      <c r="I1408" s="116" t="s">
        <v>1531</v>
      </c>
      <c r="J1408" s="117" t="s">
        <v>1275</v>
      </c>
      <c r="K1408" s="118">
        <v>2</v>
      </c>
      <c r="L1408" s="118">
        <v>0</v>
      </c>
      <c r="M1408" s="118">
        <v>2</v>
      </c>
      <c r="N1408" s="295"/>
      <c r="O1408" s="119">
        <f>M1408*N1408</f>
        <v>0</v>
      </c>
      <c r="P1408" s="117" t="s">
        <v>937</v>
      </c>
      <c r="Q1408" s="117" t="s">
        <v>1276</v>
      </c>
      <c r="R1408" s="118"/>
      <c r="S1408" s="118">
        <f>M1408*R1408</f>
        <v>0</v>
      </c>
      <c r="T1408" s="118"/>
      <c r="U1408" s="118">
        <f>M1408*T1408</f>
        <v>0</v>
      </c>
      <c r="V1408" s="119">
        <v>21</v>
      </c>
      <c r="W1408" s="119">
        <f>O1408*(V1408/100)</f>
        <v>0</v>
      </c>
      <c r="X1408" s="119">
        <f>O1408+W1408</f>
        <v>0</v>
      </c>
      <c r="Y1408" s="120">
        <v>8</v>
      </c>
      <c r="Z1408" s="9"/>
      <c r="AA1408" s="9"/>
      <c r="AB1408" s="9"/>
    </row>
    <row r="1409" spans="2:28" ht="4.5" customHeight="1" outlineLevel="6" x14ac:dyDescent="0.15">
      <c r="B1409" s="197"/>
      <c r="C1409" s="199"/>
      <c r="D1409" s="199"/>
      <c r="E1409" s="199"/>
      <c r="F1409" s="10"/>
      <c r="G1409" s="10"/>
      <c r="H1409" s="10"/>
      <c r="I1409" s="203"/>
      <c r="J1409" s="205"/>
      <c r="K1409" s="159"/>
      <c r="L1409" s="159"/>
      <c r="M1409" s="159"/>
      <c r="N1409" s="113"/>
      <c r="O1409" s="153"/>
      <c r="P1409" s="205"/>
      <c r="Q1409" s="205"/>
      <c r="R1409" s="159"/>
      <c r="S1409" s="159"/>
      <c r="T1409" s="159"/>
      <c r="U1409" s="159"/>
      <c r="V1409" s="153"/>
      <c r="W1409" s="153"/>
      <c r="X1409" s="153"/>
      <c r="Y1409" s="10"/>
      <c r="Z1409" s="9"/>
      <c r="AA1409" s="9"/>
      <c r="AB1409" s="9"/>
    </row>
    <row r="1410" spans="2:28" ht="28.5" outlineLevel="6" x14ac:dyDescent="0.15">
      <c r="B1410" s="197"/>
      <c r="C1410" s="198"/>
      <c r="D1410" s="114" t="s">
        <v>1532</v>
      </c>
      <c r="E1410" s="114"/>
      <c r="F1410" s="115"/>
      <c r="G1410" s="115" t="s">
        <v>1534</v>
      </c>
      <c r="H1410" s="115" t="s">
        <v>1533</v>
      </c>
      <c r="I1410" s="116" t="s">
        <v>1535</v>
      </c>
      <c r="J1410" s="117" t="s">
        <v>1275</v>
      </c>
      <c r="K1410" s="118">
        <v>6</v>
      </c>
      <c r="L1410" s="118">
        <v>0</v>
      </c>
      <c r="M1410" s="118">
        <v>6</v>
      </c>
      <c r="N1410" s="295"/>
      <c r="O1410" s="119">
        <f>M1410*N1410</f>
        <v>0</v>
      </c>
      <c r="P1410" s="117" t="s">
        <v>937</v>
      </c>
      <c r="Q1410" s="117" t="s">
        <v>1276</v>
      </c>
      <c r="R1410" s="118"/>
      <c r="S1410" s="118">
        <f>M1410*R1410</f>
        <v>0</v>
      </c>
      <c r="T1410" s="118"/>
      <c r="U1410" s="118">
        <f>M1410*T1410</f>
        <v>0</v>
      </c>
      <c r="V1410" s="119">
        <v>21</v>
      </c>
      <c r="W1410" s="119">
        <f>O1410*(V1410/100)</f>
        <v>0</v>
      </c>
      <c r="X1410" s="119">
        <f>O1410+W1410</f>
        <v>0</v>
      </c>
      <c r="Y1410" s="120">
        <v>8</v>
      </c>
      <c r="Z1410" s="9"/>
      <c r="AA1410" s="9"/>
      <c r="AB1410" s="9"/>
    </row>
    <row r="1411" spans="2:28" ht="4.5" customHeight="1" outlineLevel="6" x14ac:dyDescent="0.15">
      <c r="B1411" s="197"/>
      <c r="C1411" s="199"/>
      <c r="D1411" s="199"/>
      <c r="E1411" s="199"/>
      <c r="F1411" s="10"/>
      <c r="G1411" s="10"/>
      <c r="H1411" s="10"/>
      <c r="I1411" s="203"/>
      <c r="J1411" s="205"/>
      <c r="K1411" s="159"/>
      <c r="L1411" s="159"/>
      <c r="M1411" s="159"/>
      <c r="N1411" s="113"/>
      <c r="O1411" s="153"/>
      <c r="P1411" s="205"/>
      <c r="Q1411" s="205"/>
      <c r="R1411" s="159"/>
      <c r="S1411" s="159"/>
      <c r="T1411" s="159"/>
      <c r="U1411" s="159"/>
      <c r="V1411" s="153"/>
      <c r="W1411" s="153"/>
      <c r="X1411" s="153"/>
      <c r="Y1411" s="10"/>
      <c r="Z1411" s="9"/>
      <c r="AA1411" s="9"/>
      <c r="AB1411" s="9"/>
    </row>
    <row r="1412" spans="2:28" ht="28.5" outlineLevel="6" x14ac:dyDescent="0.15">
      <c r="B1412" s="197"/>
      <c r="C1412" s="198"/>
      <c r="D1412" s="114" t="s">
        <v>1536</v>
      </c>
      <c r="E1412" s="114"/>
      <c r="F1412" s="115"/>
      <c r="G1412" s="115" t="s">
        <v>1538</v>
      </c>
      <c r="H1412" s="115" t="s">
        <v>1537</v>
      </c>
      <c r="I1412" s="116" t="s">
        <v>1539</v>
      </c>
      <c r="J1412" s="117" t="s">
        <v>1275</v>
      </c>
      <c r="K1412" s="118">
        <v>5</v>
      </c>
      <c r="L1412" s="118">
        <v>0</v>
      </c>
      <c r="M1412" s="118">
        <v>5</v>
      </c>
      <c r="N1412" s="295"/>
      <c r="O1412" s="119">
        <f>M1412*N1412</f>
        <v>0</v>
      </c>
      <c r="P1412" s="117" t="s">
        <v>937</v>
      </c>
      <c r="Q1412" s="117" t="s">
        <v>1276</v>
      </c>
      <c r="R1412" s="118"/>
      <c r="S1412" s="118">
        <f>M1412*R1412</f>
        <v>0</v>
      </c>
      <c r="T1412" s="118"/>
      <c r="U1412" s="118">
        <f>M1412*T1412</f>
        <v>0</v>
      </c>
      <c r="V1412" s="119">
        <v>21</v>
      </c>
      <c r="W1412" s="119">
        <f>O1412*(V1412/100)</f>
        <v>0</v>
      </c>
      <c r="X1412" s="119">
        <f>O1412+W1412</f>
        <v>0</v>
      </c>
      <c r="Y1412" s="120">
        <v>8</v>
      </c>
      <c r="Z1412" s="9"/>
      <c r="AA1412" s="9"/>
      <c r="AB1412" s="9"/>
    </row>
    <row r="1413" spans="2:28" ht="4.5" customHeight="1" outlineLevel="6" x14ac:dyDescent="0.15">
      <c r="B1413" s="197"/>
      <c r="C1413" s="199"/>
      <c r="D1413" s="199"/>
      <c r="E1413" s="199"/>
      <c r="F1413" s="10"/>
      <c r="G1413" s="10"/>
      <c r="H1413" s="10"/>
      <c r="I1413" s="203"/>
      <c r="J1413" s="205"/>
      <c r="K1413" s="159"/>
      <c r="L1413" s="159"/>
      <c r="M1413" s="159"/>
      <c r="N1413" s="113"/>
      <c r="O1413" s="153"/>
      <c r="P1413" s="205"/>
      <c r="Q1413" s="205"/>
      <c r="R1413" s="159"/>
      <c r="S1413" s="159"/>
      <c r="T1413" s="159"/>
      <c r="U1413" s="159"/>
      <c r="V1413" s="153"/>
      <c r="W1413" s="153"/>
      <c r="X1413" s="153"/>
      <c r="Y1413" s="10"/>
      <c r="Z1413" s="9"/>
      <c r="AA1413" s="9"/>
      <c r="AB1413" s="9"/>
    </row>
    <row r="1414" spans="2:28" ht="28.5" outlineLevel="6" x14ac:dyDescent="0.15">
      <c r="B1414" s="197"/>
      <c r="C1414" s="198"/>
      <c r="D1414" s="114" t="s">
        <v>1540</v>
      </c>
      <c r="E1414" s="114"/>
      <c r="F1414" s="115"/>
      <c r="G1414" s="115" t="s">
        <v>1542</v>
      </c>
      <c r="H1414" s="115" t="s">
        <v>1541</v>
      </c>
      <c r="I1414" s="116" t="s">
        <v>1543</v>
      </c>
      <c r="J1414" s="117" t="s">
        <v>1275</v>
      </c>
      <c r="K1414" s="118">
        <v>2</v>
      </c>
      <c r="L1414" s="118">
        <v>0</v>
      </c>
      <c r="M1414" s="118">
        <v>2</v>
      </c>
      <c r="N1414" s="295"/>
      <c r="O1414" s="119">
        <f>M1414*N1414</f>
        <v>0</v>
      </c>
      <c r="P1414" s="117" t="s">
        <v>937</v>
      </c>
      <c r="Q1414" s="117" t="s">
        <v>1276</v>
      </c>
      <c r="R1414" s="118"/>
      <c r="S1414" s="118">
        <f>M1414*R1414</f>
        <v>0</v>
      </c>
      <c r="T1414" s="118"/>
      <c r="U1414" s="118">
        <f>M1414*T1414</f>
        <v>0</v>
      </c>
      <c r="V1414" s="119">
        <v>21</v>
      </c>
      <c r="W1414" s="119">
        <f>O1414*(V1414/100)</f>
        <v>0</v>
      </c>
      <c r="X1414" s="119">
        <f>O1414+W1414</f>
        <v>0</v>
      </c>
      <c r="Y1414" s="120">
        <v>8</v>
      </c>
      <c r="Z1414" s="9"/>
      <c r="AA1414" s="9"/>
      <c r="AB1414" s="9"/>
    </row>
    <row r="1415" spans="2:28" ht="4.5" customHeight="1" outlineLevel="6" x14ac:dyDescent="0.15">
      <c r="B1415" s="197"/>
      <c r="C1415" s="199"/>
      <c r="D1415" s="199"/>
      <c r="E1415" s="199"/>
      <c r="F1415" s="10"/>
      <c r="G1415" s="10"/>
      <c r="H1415" s="10"/>
      <c r="I1415" s="203"/>
      <c r="J1415" s="205"/>
      <c r="K1415" s="159"/>
      <c r="L1415" s="159"/>
      <c r="M1415" s="159"/>
      <c r="N1415" s="113"/>
      <c r="O1415" s="153"/>
      <c r="P1415" s="205"/>
      <c r="Q1415" s="205"/>
      <c r="R1415" s="159"/>
      <c r="S1415" s="159"/>
      <c r="T1415" s="159"/>
      <c r="U1415" s="159"/>
      <c r="V1415" s="153"/>
      <c r="W1415" s="153"/>
      <c r="X1415" s="153"/>
      <c r="Y1415" s="10"/>
      <c r="Z1415" s="9"/>
      <c r="AA1415" s="9"/>
      <c r="AB1415" s="9"/>
    </row>
    <row r="1416" spans="2:28" ht="28.5" outlineLevel="6" x14ac:dyDescent="0.15">
      <c r="B1416" s="197"/>
      <c r="C1416" s="198"/>
      <c r="D1416" s="114" t="s">
        <v>1544</v>
      </c>
      <c r="E1416" s="114"/>
      <c r="F1416" s="115"/>
      <c r="G1416" s="115" t="s">
        <v>1546</v>
      </c>
      <c r="H1416" s="115" t="s">
        <v>1545</v>
      </c>
      <c r="I1416" s="116" t="s">
        <v>1547</v>
      </c>
      <c r="J1416" s="117" t="s">
        <v>1275</v>
      </c>
      <c r="K1416" s="118">
        <v>8</v>
      </c>
      <c r="L1416" s="118">
        <v>0</v>
      </c>
      <c r="M1416" s="118">
        <v>8</v>
      </c>
      <c r="N1416" s="295"/>
      <c r="O1416" s="119">
        <f>M1416*N1416</f>
        <v>0</v>
      </c>
      <c r="P1416" s="117" t="s">
        <v>937</v>
      </c>
      <c r="Q1416" s="117" t="s">
        <v>1276</v>
      </c>
      <c r="R1416" s="118"/>
      <c r="S1416" s="118">
        <f>M1416*R1416</f>
        <v>0</v>
      </c>
      <c r="T1416" s="118"/>
      <c r="U1416" s="118">
        <f>M1416*T1416</f>
        <v>0</v>
      </c>
      <c r="V1416" s="119">
        <v>21</v>
      </c>
      <c r="W1416" s="119">
        <f>O1416*(V1416/100)</f>
        <v>0</v>
      </c>
      <c r="X1416" s="119">
        <f>O1416+W1416</f>
        <v>0</v>
      </c>
      <c r="Y1416" s="120">
        <v>8</v>
      </c>
      <c r="Z1416" s="9"/>
      <c r="AA1416" s="9"/>
      <c r="AB1416" s="9"/>
    </row>
    <row r="1417" spans="2:28" ht="4.5" customHeight="1" outlineLevel="6" x14ac:dyDescent="0.15">
      <c r="B1417" s="197"/>
      <c r="C1417" s="199"/>
      <c r="D1417" s="199"/>
      <c r="E1417" s="199"/>
      <c r="F1417" s="10"/>
      <c r="G1417" s="10"/>
      <c r="H1417" s="10"/>
      <c r="I1417" s="203"/>
      <c r="J1417" s="205"/>
      <c r="K1417" s="159"/>
      <c r="L1417" s="159"/>
      <c r="M1417" s="159"/>
      <c r="N1417" s="113"/>
      <c r="O1417" s="153"/>
      <c r="P1417" s="205"/>
      <c r="Q1417" s="205"/>
      <c r="R1417" s="159"/>
      <c r="S1417" s="159"/>
      <c r="T1417" s="159"/>
      <c r="U1417" s="159"/>
      <c r="V1417" s="153"/>
      <c r="W1417" s="153"/>
      <c r="X1417" s="153"/>
      <c r="Y1417" s="10"/>
      <c r="Z1417" s="9"/>
      <c r="AA1417" s="9"/>
      <c r="AB1417" s="9"/>
    </row>
    <row r="1418" spans="2:28" ht="28.5" outlineLevel="6" x14ac:dyDescent="0.15">
      <c r="B1418" s="197"/>
      <c r="C1418" s="198"/>
      <c r="D1418" s="114" t="s">
        <v>1548</v>
      </c>
      <c r="E1418" s="114"/>
      <c r="F1418" s="115"/>
      <c r="G1418" s="115" t="s">
        <v>1550</v>
      </c>
      <c r="H1418" s="115" t="s">
        <v>1549</v>
      </c>
      <c r="I1418" s="116" t="s">
        <v>1551</v>
      </c>
      <c r="J1418" s="117" t="s">
        <v>1275</v>
      </c>
      <c r="K1418" s="118">
        <v>10</v>
      </c>
      <c r="L1418" s="118">
        <v>0</v>
      </c>
      <c r="M1418" s="118">
        <v>10</v>
      </c>
      <c r="N1418" s="295"/>
      <c r="O1418" s="119">
        <f>M1418*N1418</f>
        <v>0</v>
      </c>
      <c r="P1418" s="117" t="s">
        <v>937</v>
      </c>
      <c r="Q1418" s="117" t="s">
        <v>1276</v>
      </c>
      <c r="R1418" s="118"/>
      <c r="S1418" s="118">
        <f>M1418*R1418</f>
        <v>0</v>
      </c>
      <c r="T1418" s="118"/>
      <c r="U1418" s="118">
        <f>M1418*T1418</f>
        <v>0</v>
      </c>
      <c r="V1418" s="119">
        <v>21</v>
      </c>
      <c r="W1418" s="119">
        <f>O1418*(V1418/100)</f>
        <v>0</v>
      </c>
      <c r="X1418" s="119">
        <f>O1418+W1418</f>
        <v>0</v>
      </c>
      <c r="Y1418" s="120">
        <v>8</v>
      </c>
      <c r="Z1418" s="9"/>
      <c r="AA1418" s="9"/>
      <c r="AB1418" s="9"/>
    </row>
    <row r="1419" spans="2:28" ht="4.5" customHeight="1" outlineLevel="6" x14ac:dyDescent="0.15">
      <c r="B1419" s="197"/>
      <c r="C1419" s="199"/>
      <c r="D1419" s="199"/>
      <c r="E1419" s="199"/>
      <c r="F1419" s="10"/>
      <c r="G1419" s="10"/>
      <c r="H1419" s="10"/>
      <c r="I1419" s="203"/>
      <c r="J1419" s="205"/>
      <c r="K1419" s="159"/>
      <c r="L1419" s="159"/>
      <c r="M1419" s="159"/>
      <c r="N1419" s="113"/>
      <c r="O1419" s="153"/>
      <c r="P1419" s="205"/>
      <c r="Q1419" s="205"/>
      <c r="R1419" s="159"/>
      <c r="S1419" s="159"/>
      <c r="T1419" s="159"/>
      <c r="U1419" s="159"/>
      <c r="V1419" s="153"/>
      <c r="W1419" s="153"/>
      <c r="X1419" s="153"/>
      <c r="Y1419" s="10"/>
      <c r="Z1419" s="9"/>
      <c r="AA1419" s="9"/>
      <c r="AB1419" s="9"/>
    </row>
    <row r="1420" spans="2:28" ht="14.25" outlineLevel="6" x14ac:dyDescent="0.15">
      <c r="B1420" s="197"/>
      <c r="C1420" s="198"/>
      <c r="D1420" s="114" t="s">
        <v>1552</v>
      </c>
      <c r="E1420" s="114"/>
      <c r="F1420" s="115"/>
      <c r="G1420" s="115" t="s">
        <v>1554</v>
      </c>
      <c r="H1420" s="115" t="s">
        <v>1553</v>
      </c>
      <c r="I1420" s="116" t="s">
        <v>1555</v>
      </c>
      <c r="J1420" s="117" t="s">
        <v>1275</v>
      </c>
      <c r="K1420" s="118">
        <v>3</v>
      </c>
      <c r="L1420" s="118">
        <v>0</v>
      </c>
      <c r="M1420" s="118">
        <v>3</v>
      </c>
      <c r="N1420" s="295"/>
      <c r="O1420" s="119">
        <f>M1420*N1420</f>
        <v>0</v>
      </c>
      <c r="P1420" s="117" t="s">
        <v>937</v>
      </c>
      <c r="Q1420" s="117" t="s">
        <v>1276</v>
      </c>
      <c r="R1420" s="118"/>
      <c r="S1420" s="118">
        <f>M1420*R1420</f>
        <v>0</v>
      </c>
      <c r="T1420" s="118"/>
      <c r="U1420" s="118">
        <f>M1420*T1420</f>
        <v>0</v>
      </c>
      <c r="V1420" s="119">
        <v>21</v>
      </c>
      <c r="W1420" s="119">
        <f>O1420*(V1420/100)</f>
        <v>0</v>
      </c>
      <c r="X1420" s="119">
        <f>O1420+W1420</f>
        <v>0</v>
      </c>
      <c r="Y1420" s="120">
        <v>8</v>
      </c>
      <c r="Z1420" s="9"/>
      <c r="AA1420" s="9"/>
      <c r="AB1420" s="9"/>
    </row>
    <row r="1421" spans="2:28" ht="4.5" customHeight="1" outlineLevel="6" x14ac:dyDescent="0.15">
      <c r="B1421" s="197"/>
      <c r="C1421" s="199"/>
      <c r="D1421" s="199"/>
      <c r="E1421" s="199"/>
      <c r="F1421" s="10"/>
      <c r="G1421" s="10"/>
      <c r="H1421" s="10"/>
      <c r="I1421" s="203"/>
      <c r="J1421" s="205"/>
      <c r="K1421" s="159"/>
      <c r="L1421" s="159"/>
      <c r="M1421" s="159"/>
      <c r="N1421" s="113"/>
      <c r="O1421" s="153"/>
      <c r="P1421" s="205"/>
      <c r="Q1421" s="205"/>
      <c r="R1421" s="159"/>
      <c r="S1421" s="159"/>
      <c r="T1421" s="159"/>
      <c r="U1421" s="159"/>
      <c r="V1421" s="153"/>
      <c r="W1421" s="153"/>
      <c r="X1421" s="153"/>
      <c r="Y1421" s="10"/>
      <c r="Z1421" s="9"/>
      <c r="AA1421" s="9"/>
      <c r="AB1421" s="9"/>
    </row>
    <row r="1422" spans="2:28" ht="28.5" outlineLevel="6" x14ac:dyDescent="0.15">
      <c r="B1422" s="197"/>
      <c r="C1422" s="198"/>
      <c r="D1422" s="114" t="s">
        <v>1556</v>
      </c>
      <c r="E1422" s="114"/>
      <c r="F1422" s="115"/>
      <c r="G1422" s="115" t="s">
        <v>1558</v>
      </c>
      <c r="H1422" s="115" t="s">
        <v>1557</v>
      </c>
      <c r="I1422" s="116" t="s">
        <v>1559</v>
      </c>
      <c r="J1422" s="117" t="s">
        <v>911</v>
      </c>
      <c r="K1422" s="118">
        <v>13.4</v>
      </c>
      <c r="L1422" s="118">
        <v>0</v>
      </c>
      <c r="M1422" s="118">
        <v>13.4</v>
      </c>
      <c r="N1422" s="295"/>
      <c r="O1422" s="119">
        <f>M1422*N1422</f>
        <v>0</v>
      </c>
      <c r="P1422" s="117" t="s">
        <v>937</v>
      </c>
      <c r="Q1422" s="117" t="s">
        <v>1276</v>
      </c>
      <c r="R1422" s="118"/>
      <c r="S1422" s="118">
        <f>M1422*R1422</f>
        <v>0</v>
      </c>
      <c r="T1422" s="118"/>
      <c r="U1422" s="118">
        <f>M1422*T1422</f>
        <v>0</v>
      </c>
      <c r="V1422" s="119">
        <v>21</v>
      </c>
      <c r="W1422" s="119">
        <f>O1422*(V1422/100)</f>
        <v>0</v>
      </c>
      <c r="X1422" s="119">
        <f>O1422+W1422</f>
        <v>0</v>
      </c>
      <c r="Y1422" s="120">
        <v>8</v>
      </c>
      <c r="Z1422" s="9"/>
      <c r="AA1422" s="9"/>
      <c r="AB1422" s="9"/>
    </row>
    <row r="1423" spans="2:28" ht="4.5" customHeight="1" outlineLevel="6" x14ac:dyDescent="0.15">
      <c r="B1423" s="197"/>
      <c r="C1423" s="199"/>
      <c r="D1423" s="199"/>
      <c r="E1423" s="199"/>
      <c r="F1423" s="10"/>
      <c r="G1423" s="10"/>
      <c r="H1423" s="10"/>
      <c r="I1423" s="203"/>
      <c r="J1423" s="205"/>
      <c r="K1423" s="159"/>
      <c r="L1423" s="159"/>
      <c r="M1423" s="159"/>
      <c r="N1423" s="113"/>
      <c r="O1423" s="153"/>
      <c r="P1423" s="205"/>
      <c r="Q1423" s="205"/>
      <c r="R1423" s="159"/>
      <c r="S1423" s="159"/>
      <c r="T1423" s="159"/>
      <c r="U1423" s="159"/>
      <c r="V1423" s="153"/>
      <c r="W1423" s="153"/>
      <c r="X1423" s="153"/>
      <c r="Y1423" s="10"/>
      <c r="Z1423" s="9"/>
      <c r="AA1423" s="9"/>
      <c r="AB1423" s="9"/>
    </row>
    <row r="1424" spans="2:28" ht="28.5" outlineLevel="6" x14ac:dyDescent="0.15">
      <c r="B1424" s="197"/>
      <c r="C1424" s="198"/>
      <c r="D1424" s="114" t="s">
        <v>1560</v>
      </c>
      <c r="E1424" s="114"/>
      <c r="F1424" s="115"/>
      <c r="G1424" s="115" t="s">
        <v>1562</v>
      </c>
      <c r="H1424" s="115" t="s">
        <v>1561</v>
      </c>
      <c r="I1424" s="116" t="s">
        <v>1563</v>
      </c>
      <c r="J1424" s="117" t="s">
        <v>453</v>
      </c>
      <c r="K1424" s="118">
        <v>433</v>
      </c>
      <c r="L1424" s="118">
        <v>0</v>
      </c>
      <c r="M1424" s="118">
        <v>433</v>
      </c>
      <c r="N1424" s="295"/>
      <c r="O1424" s="119">
        <f>M1424*N1424</f>
        <v>0</v>
      </c>
      <c r="P1424" s="117" t="s">
        <v>937</v>
      </c>
      <c r="Q1424" s="117" t="s">
        <v>1276</v>
      </c>
      <c r="R1424" s="118"/>
      <c r="S1424" s="118">
        <f>M1424*R1424</f>
        <v>0</v>
      </c>
      <c r="T1424" s="118"/>
      <c r="U1424" s="118">
        <f>M1424*T1424</f>
        <v>0</v>
      </c>
      <c r="V1424" s="119">
        <v>21</v>
      </c>
      <c r="W1424" s="119">
        <f>O1424*(V1424/100)</f>
        <v>0</v>
      </c>
      <c r="X1424" s="119">
        <f>O1424+W1424</f>
        <v>0</v>
      </c>
      <c r="Y1424" s="120">
        <v>8</v>
      </c>
      <c r="Z1424" s="9"/>
      <c r="AA1424" s="9"/>
      <c r="AB1424" s="9"/>
    </row>
    <row r="1425" spans="2:28" ht="4.5" customHeight="1" outlineLevel="6" x14ac:dyDescent="0.15">
      <c r="B1425" s="197"/>
      <c r="C1425" s="199"/>
      <c r="D1425" s="199"/>
      <c r="E1425" s="199"/>
      <c r="F1425" s="10"/>
      <c r="G1425" s="10"/>
      <c r="H1425" s="10"/>
      <c r="I1425" s="203"/>
      <c r="J1425" s="205"/>
      <c r="K1425" s="159"/>
      <c r="L1425" s="159"/>
      <c r="M1425" s="159"/>
      <c r="N1425" s="113"/>
      <c r="O1425" s="153"/>
      <c r="P1425" s="205"/>
      <c r="Q1425" s="205"/>
      <c r="R1425" s="159"/>
      <c r="S1425" s="159"/>
      <c r="T1425" s="159"/>
      <c r="U1425" s="159"/>
      <c r="V1425" s="153"/>
      <c r="W1425" s="153"/>
      <c r="X1425" s="153"/>
      <c r="Y1425" s="10"/>
      <c r="Z1425" s="9"/>
      <c r="AA1425" s="9"/>
      <c r="AB1425" s="9"/>
    </row>
    <row r="1426" spans="2:28" ht="28.5" outlineLevel="6" x14ac:dyDescent="0.15">
      <c r="B1426" s="197"/>
      <c r="C1426" s="198"/>
      <c r="D1426" s="114" t="s">
        <v>1564</v>
      </c>
      <c r="E1426" s="114"/>
      <c r="F1426" s="115"/>
      <c r="G1426" s="115" t="s">
        <v>1566</v>
      </c>
      <c r="H1426" s="115" t="s">
        <v>1565</v>
      </c>
      <c r="I1426" s="116" t="s">
        <v>1567</v>
      </c>
      <c r="J1426" s="117" t="s">
        <v>1275</v>
      </c>
      <c r="K1426" s="118">
        <v>3</v>
      </c>
      <c r="L1426" s="118">
        <v>0</v>
      </c>
      <c r="M1426" s="118">
        <v>3</v>
      </c>
      <c r="N1426" s="295"/>
      <c r="O1426" s="119">
        <f>M1426*N1426</f>
        <v>0</v>
      </c>
      <c r="P1426" s="117" t="s">
        <v>937</v>
      </c>
      <c r="Q1426" s="117" t="s">
        <v>1276</v>
      </c>
      <c r="R1426" s="118"/>
      <c r="S1426" s="118">
        <f>M1426*R1426</f>
        <v>0</v>
      </c>
      <c r="T1426" s="118"/>
      <c r="U1426" s="118">
        <f>M1426*T1426</f>
        <v>0</v>
      </c>
      <c r="V1426" s="119">
        <v>21</v>
      </c>
      <c r="W1426" s="119">
        <f>O1426*(V1426/100)</f>
        <v>0</v>
      </c>
      <c r="X1426" s="119">
        <f>O1426+W1426</f>
        <v>0</v>
      </c>
      <c r="Y1426" s="120">
        <v>8</v>
      </c>
      <c r="Z1426" s="9"/>
      <c r="AA1426" s="9"/>
      <c r="AB1426" s="9"/>
    </row>
    <row r="1427" spans="2:28" ht="4.5" customHeight="1" outlineLevel="6" x14ac:dyDescent="0.15">
      <c r="B1427" s="197"/>
      <c r="C1427" s="199"/>
      <c r="D1427" s="199"/>
      <c r="E1427" s="199"/>
      <c r="F1427" s="10"/>
      <c r="G1427" s="10"/>
      <c r="H1427" s="10"/>
      <c r="I1427" s="203"/>
      <c r="J1427" s="205"/>
      <c r="K1427" s="159"/>
      <c r="L1427" s="159"/>
      <c r="M1427" s="159"/>
      <c r="N1427" s="113"/>
      <c r="O1427" s="153"/>
      <c r="P1427" s="205"/>
      <c r="Q1427" s="205"/>
      <c r="R1427" s="159"/>
      <c r="S1427" s="159"/>
      <c r="T1427" s="159"/>
      <c r="U1427" s="159"/>
      <c r="V1427" s="153"/>
      <c r="W1427" s="153"/>
      <c r="X1427" s="153"/>
      <c r="Y1427" s="10"/>
      <c r="Z1427" s="9"/>
      <c r="AA1427" s="9"/>
      <c r="AB1427" s="9"/>
    </row>
    <row r="1428" spans="2:28" ht="28.5" outlineLevel="6" x14ac:dyDescent="0.15">
      <c r="B1428" s="197"/>
      <c r="C1428" s="198"/>
      <c r="D1428" s="114" t="s">
        <v>1568</v>
      </c>
      <c r="E1428" s="114"/>
      <c r="F1428" s="115"/>
      <c r="G1428" s="115" t="s">
        <v>1570</v>
      </c>
      <c r="H1428" s="115" t="s">
        <v>1569</v>
      </c>
      <c r="I1428" s="116" t="s">
        <v>1571</v>
      </c>
      <c r="J1428" s="117" t="s">
        <v>1275</v>
      </c>
      <c r="K1428" s="118">
        <v>16</v>
      </c>
      <c r="L1428" s="118">
        <v>0</v>
      </c>
      <c r="M1428" s="118">
        <v>16</v>
      </c>
      <c r="N1428" s="295"/>
      <c r="O1428" s="119">
        <f>M1428*N1428</f>
        <v>0</v>
      </c>
      <c r="P1428" s="117" t="s">
        <v>937</v>
      </c>
      <c r="Q1428" s="117" t="s">
        <v>1276</v>
      </c>
      <c r="R1428" s="118"/>
      <c r="S1428" s="118">
        <f>M1428*R1428</f>
        <v>0</v>
      </c>
      <c r="T1428" s="118"/>
      <c r="U1428" s="118">
        <f>M1428*T1428</f>
        <v>0</v>
      </c>
      <c r="V1428" s="119">
        <v>21</v>
      </c>
      <c r="W1428" s="119">
        <f>O1428*(V1428/100)</f>
        <v>0</v>
      </c>
      <c r="X1428" s="119">
        <f>O1428+W1428</f>
        <v>0</v>
      </c>
      <c r="Y1428" s="120">
        <v>8</v>
      </c>
      <c r="Z1428" s="9"/>
      <c r="AA1428" s="9"/>
      <c r="AB1428" s="9"/>
    </row>
    <row r="1429" spans="2:28" ht="4.5" customHeight="1" outlineLevel="6" x14ac:dyDescent="0.15">
      <c r="B1429" s="197"/>
      <c r="C1429" s="199"/>
      <c r="D1429" s="199"/>
      <c r="E1429" s="199"/>
      <c r="F1429" s="10"/>
      <c r="G1429" s="10"/>
      <c r="H1429" s="10"/>
      <c r="I1429" s="203"/>
      <c r="J1429" s="205"/>
      <c r="K1429" s="159"/>
      <c r="L1429" s="159"/>
      <c r="M1429" s="159"/>
      <c r="N1429" s="113"/>
      <c r="O1429" s="153"/>
      <c r="P1429" s="205"/>
      <c r="Q1429" s="205"/>
      <c r="R1429" s="159"/>
      <c r="S1429" s="159"/>
      <c r="T1429" s="159"/>
      <c r="U1429" s="159"/>
      <c r="V1429" s="153"/>
      <c r="W1429" s="153"/>
      <c r="X1429" s="153"/>
      <c r="Y1429" s="10"/>
      <c r="Z1429" s="9"/>
      <c r="AA1429" s="9"/>
      <c r="AB1429" s="9"/>
    </row>
    <row r="1430" spans="2:28" ht="28.5" outlineLevel="6" x14ac:dyDescent="0.15">
      <c r="B1430" s="197"/>
      <c r="C1430" s="198"/>
      <c r="D1430" s="114" t="s">
        <v>1572</v>
      </c>
      <c r="E1430" s="114"/>
      <c r="F1430" s="115"/>
      <c r="G1430" s="115" t="s">
        <v>1573</v>
      </c>
      <c r="H1430" s="115"/>
      <c r="I1430" s="116" t="s">
        <v>1574</v>
      </c>
      <c r="J1430" s="117" t="s">
        <v>1275</v>
      </c>
      <c r="K1430" s="118">
        <v>1</v>
      </c>
      <c r="L1430" s="118"/>
      <c r="M1430" s="118">
        <v>1</v>
      </c>
      <c r="N1430" s="295"/>
      <c r="O1430" s="119">
        <f>M1430*N1430</f>
        <v>0</v>
      </c>
      <c r="P1430" s="117" t="s">
        <v>1575</v>
      </c>
      <c r="Q1430" s="117" t="s">
        <v>1276</v>
      </c>
      <c r="R1430" s="118"/>
      <c r="S1430" s="118">
        <f>M1430*R1430</f>
        <v>0</v>
      </c>
      <c r="T1430" s="118"/>
      <c r="U1430" s="118">
        <f>M1430*T1430</f>
        <v>0</v>
      </c>
      <c r="V1430" s="119">
        <v>21</v>
      </c>
      <c r="W1430" s="119">
        <f>O1430*(V1430/100)</f>
        <v>0</v>
      </c>
      <c r="X1430" s="119">
        <f>O1430+W1430</f>
        <v>0</v>
      </c>
      <c r="Y1430" s="120"/>
      <c r="Z1430" s="9"/>
      <c r="AA1430" s="9"/>
      <c r="AB1430" s="9"/>
    </row>
    <row r="1431" spans="2:28" ht="4.5" customHeight="1" outlineLevel="6" x14ac:dyDescent="0.15">
      <c r="B1431" s="197"/>
      <c r="C1431" s="199"/>
      <c r="D1431" s="199"/>
      <c r="E1431" s="199"/>
      <c r="F1431" s="10"/>
      <c r="G1431" s="10"/>
      <c r="H1431" s="10"/>
      <c r="I1431" s="203"/>
      <c r="J1431" s="205"/>
      <c r="K1431" s="159"/>
      <c r="L1431" s="159"/>
      <c r="M1431" s="159"/>
      <c r="N1431" s="113"/>
      <c r="O1431" s="153"/>
      <c r="P1431" s="205"/>
      <c r="Q1431" s="205"/>
      <c r="R1431" s="159"/>
      <c r="S1431" s="159"/>
      <c r="T1431" s="159"/>
      <c r="U1431" s="159"/>
      <c r="V1431" s="153"/>
      <c r="W1431" s="153"/>
      <c r="X1431" s="153"/>
      <c r="Y1431" s="10"/>
      <c r="Z1431" s="9"/>
      <c r="AA1431" s="9"/>
      <c r="AB1431" s="9"/>
    </row>
    <row r="1432" spans="2:28" ht="42.75" outlineLevel="6" x14ac:dyDescent="0.15">
      <c r="B1432" s="197"/>
      <c r="C1432" s="198"/>
      <c r="D1432" s="114" t="s">
        <v>1576</v>
      </c>
      <c r="E1432" s="114"/>
      <c r="F1432" s="115"/>
      <c r="G1432" s="115" t="s">
        <v>1577</v>
      </c>
      <c r="H1432" s="115"/>
      <c r="I1432" s="116" t="s">
        <v>1578</v>
      </c>
      <c r="J1432" s="117" t="s">
        <v>453</v>
      </c>
      <c r="K1432" s="118">
        <v>19.3</v>
      </c>
      <c r="L1432" s="118"/>
      <c r="M1432" s="118">
        <v>19.3</v>
      </c>
      <c r="N1432" s="295"/>
      <c r="O1432" s="119">
        <f>M1432*N1432</f>
        <v>0</v>
      </c>
      <c r="P1432" s="117" t="s">
        <v>1575</v>
      </c>
      <c r="Q1432" s="117" t="s">
        <v>1276</v>
      </c>
      <c r="R1432" s="118"/>
      <c r="S1432" s="118">
        <f>M1432*R1432</f>
        <v>0</v>
      </c>
      <c r="T1432" s="118"/>
      <c r="U1432" s="118">
        <f>M1432*T1432</f>
        <v>0</v>
      </c>
      <c r="V1432" s="119">
        <v>21</v>
      </c>
      <c r="W1432" s="119">
        <f>O1432*(V1432/100)</f>
        <v>0</v>
      </c>
      <c r="X1432" s="119">
        <f>O1432+W1432</f>
        <v>0</v>
      </c>
      <c r="Y1432" s="120"/>
      <c r="Z1432" s="9"/>
      <c r="AA1432" s="9"/>
      <c r="AB1432" s="9"/>
    </row>
    <row r="1433" spans="2:28" ht="4.5" customHeight="1" outlineLevel="6" x14ac:dyDescent="0.15">
      <c r="B1433" s="197"/>
      <c r="C1433" s="199"/>
      <c r="D1433" s="199"/>
      <c r="E1433" s="199"/>
      <c r="F1433" s="10"/>
      <c r="G1433" s="10"/>
      <c r="H1433" s="10"/>
      <c r="I1433" s="203"/>
      <c r="J1433" s="205"/>
      <c r="K1433" s="159"/>
      <c r="L1433" s="159"/>
      <c r="M1433" s="159"/>
      <c r="N1433" s="113"/>
      <c r="O1433" s="153"/>
      <c r="P1433" s="205"/>
      <c r="Q1433" s="205"/>
      <c r="R1433" s="159"/>
      <c r="S1433" s="159"/>
      <c r="T1433" s="159"/>
      <c r="U1433" s="159"/>
      <c r="V1433" s="153"/>
      <c r="W1433" s="153"/>
      <c r="X1433" s="153"/>
      <c r="Y1433" s="10"/>
      <c r="Z1433" s="9"/>
      <c r="AA1433" s="9"/>
      <c r="AB1433" s="9"/>
    </row>
    <row r="1434" spans="2:28" ht="57" outlineLevel="6" x14ac:dyDescent="0.15">
      <c r="B1434" s="197"/>
      <c r="C1434" s="198"/>
      <c r="D1434" s="114" t="s">
        <v>1579</v>
      </c>
      <c r="E1434" s="114"/>
      <c r="F1434" s="115"/>
      <c r="G1434" s="115" t="s">
        <v>1580</v>
      </c>
      <c r="H1434" s="115"/>
      <c r="I1434" s="116" t="s">
        <v>1581</v>
      </c>
      <c r="J1434" s="117" t="s">
        <v>1275</v>
      </c>
      <c r="K1434" s="118">
        <v>1</v>
      </c>
      <c r="L1434" s="118"/>
      <c r="M1434" s="118">
        <v>1</v>
      </c>
      <c r="N1434" s="295"/>
      <c r="O1434" s="119">
        <f>M1434*N1434</f>
        <v>0</v>
      </c>
      <c r="P1434" s="117" t="s">
        <v>1575</v>
      </c>
      <c r="Q1434" s="117" t="s">
        <v>1276</v>
      </c>
      <c r="R1434" s="118"/>
      <c r="S1434" s="118">
        <f>M1434*R1434</f>
        <v>0</v>
      </c>
      <c r="T1434" s="118"/>
      <c r="U1434" s="118">
        <f>M1434*T1434</f>
        <v>0</v>
      </c>
      <c r="V1434" s="119">
        <v>21</v>
      </c>
      <c r="W1434" s="119">
        <f>O1434*(V1434/100)</f>
        <v>0</v>
      </c>
      <c r="X1434" s="119">
        <f>O1434+W1434</f>
        <v>0</v>
      </c>
      <c r="Y1434" s="120"/>
      <c r="Z1434" s="9"/>
      <c r="AA1434" s="9"/>
      <c r="AB1434" s="9"/>
    </row>
    <row r="1435" spans="2:28" ht="4.5" customHeight="1" outlineLevel="6" x14ac:dyDescent="0.15">
      <c r="B1435" s="197"/>
      <c r="C1435" s="199"/>
      <c r="D1435" s="199"/>
      <c r="E1435" s="199"/>
      <c r="F1435" s="10"/>
      <c r="G1435" s="10"/>
      <c r="H1435" s="10"/>
      <c r="I1435" s="203"/>
      <c r="J1435" s="205"/>
      <c r="K1435" s="159"/>
      <c r="L1435" s="159"/>
      <c r="M1435" s="159"/>
      <c r="N1435" s="113"/>
      <c r="O1435" s="153"/>
      <c r="P1435" s="205"/>
      <c r="Q1435" s="205"/>
      <c r="R1435" s="159"/>
      <c r="S1435" s="159"/>
      <c r="T1435" s="159"/>
      <c r="U1435" s="159"/>
      <c r="V1435" s="153"/>
      <c r="W1435" s="153"/>
      <c r="X1435" s="153"/>
      <c r="Y1435" s="10"/>
      <c r="Z1435" s="9"/>
      <c r="AA1435" s="9"/>
      <c r="AB1435" s="9"/>
    </row>
    <row r="1436" spans="2:28" ht="42.75" outlineLevel="6" x14ac:dyDescent="0.15">
      <c r="B1436" s="197"/>
      <c r="C1436" s="198"/>
      <c r="D1436" s="114" t="s">
        <v>1582</v>
      </c>
      <c r="E1436" s="114"/>
      <c r="F1436" s="115"/>
      <c r="G1436" s="115" t="s">
        <v>1583</v>
      </c>
      <c r="H1436" s="115"/>
      <c r="I1436" s="116" t="s">
        <v>1584</v>
      </c>
      <c r="J1436" s="117" t="s">
        <v>1275</v>
      </c>
      <c r="K1436" s="118">
        <v>1</v>
      </c>
      <c r="L1436" s="118"/>
      <c r="M1436" s="118">
        <v>1</v>
      </c>
      <c r="N1436" s="295"/>
      <c r="O1436" s="119">
        <f>M1436*N1436</f>
        <v>0</v>
      </c>
      <c r="P1436" s="117" t="s">
        <v>1575</v>
      </c>
      <c r="Q1436" s="117" t="s">
        <v>1276</v>
      </c>
      <c r="R1436" s="118"/>
      <c r="S1436" s="118">
        <f>M1436*R1436</f>
        <v>0</v>
      </c>
      <c r="T1436" s="118"/>
      <c r="U1436" s="118">
        <f>M1436*T1436</f>
        <v>0</v>
      </c>
      <c r="V1436" s="119">
        <v>21</v>
      </c>
      <c r="W1436" s="119">
        <f>O1436*(V1436/100)</f>
        <v>0</v>
      </c>
      <c r="X1436" s="119">
        <f>O1436+W1436</f>
        <v>0</v>
      </c>
      <c r="Y1436" s="120"/>
      <c r="Z1436" s="9"/>
      <c r="AA1436" s="9"/>
      <c r="AB1436" s="9"/>
    </row>
    <row r="1437" spans="2:28" ht="4.5" customHeight="1" outlineLevel="6" x14ac:dyDescent="0.15">
      <c r="B1437" s="197"/>
      <c r="C1437" s="199"/>
      <c r="D1437" s="199"/>
      <c r="E1437" s="199"/>
      <c r="F1437" s="10"/>
      <c r="G1437" s="10"/>
      <c r="H1437" s="10"/>
      <c r="I1437" s="203"/>
      <c r="J1437" s="205"/>
      <c r="K1437" s="159"/>
      <c r="L1437" s="159"/>
      <c r="M1437" s="159"/>
      <c r="N1437" s="113"/>
      <c r="O1437" s="153"/>
      <c r="P1437" s="205"/>
      <c r="Q1437" s="205"/>
      <c r="R1437" s="159"/>
      <c r="S1437" s="159"/>
      <c r="T1437" s="159"/>
      <c r="U1437" s="159"/>
      <c r="V1437" s="153"/>
      <c r="W1437" s="153"/>
      <c r="X1437" s="153"/>
      <c r="Y1437" s="10"/>
      <c r="Z1437" s="9"/>
      <c r="AA1437" s="9"/>
      <c r="AB1437" s="9"/>
    </row>
    <row r="1438" spans="2:28" ht="42.75" outlineLevel="6" x14ac:dyDescent="0.15">
      <c r="B1438" s="197"/>
      <c r="C1438" s="198"/>
      <c r="D1438" s="114" t="s">
        <v>1585</v>
      </c>
      <c r="E1438" s="114"/>
      <c r="F1438" s="115"/>
      <c r="G1438" s="115" t="s">
        <v>1586</v>
      </c>
      <c r="H1438" s="115"/>
      <c r="I1438" s="116" t="s">
        <v>1587</v>
      </c>
      <c r="J1438" s="117" t="s">
        <v>1275</v>
      </c>
      <c r="K1438" s="118">
        <v>1</v>
      </c>
      <c r="L1438" s="118"/>
      <c r="M1438" s="118">
        <v>1</v>
      </c>
      <c r="N1438" s="295"/>
      <c r="O1438" s="119">
        <f>M1438*N1438</f>
        <v>0</v>
      </c>
      <c r="P1438" s="117" t="s">
        <v>1575</v>
      </c>
      <c r="Q1438" s="117" t="s">
        <v>1276</v>
      </c>
      <c r="R1438" s="118"/>
      <c r="S1438" s="118">
        <f>M1438*R1438</f>
        <v>0</v>
      </c>
      <c r="T1438" s="118"/>
      <c r="U1438" s="118">
        <f>M1438*T1438</f>
        <v>0</v>
      </c>
      <c r="V1438" s="119">
        <v>21</v>
      </c>
      <c r="W1438" s="119">
        <f>O1438*(V1438/100)</f>
        <v>0</v>
      </c>
      <c r="X1438" s="119">
        <f>O1438+W1438</f>
        <v>0</v>
      </c>
      <c r="Y1438" s="120"/>
      <c r="Z1438" s="9"/>
      <c r="AA1438" s="9"/>
      <c r="AB1438" s="9"/>
    </row>
    <row r="1439" spans="2:28" ht="4.5" customHeight="1" outlineLevel="6" x14ac:dyDescent="0.15">
      <c r="B1439" s="197"/>
      <c r="C1439" s="199"/>
      <c r="D1439" s="199"/>
      <c r="E1439" s="199"/>
      <c r="F1439" s="10"/>
      <c r="G1439" s="10"/>
      <c r="H1439" s="10"/>
      <c r="I1439" s="203"/>
      <c r="J1439" s="205"/>
      <c r="K1439" s="159"/>
      <c r="L1439" s="159"/>
      <c r="M1439" s="159"/>
      <c r="N1439" s="113"/>
      <c r="O1439" s="153"/>
      <c r="P1439" s="205"/>
      <c r="Q1439" s="205"/>
      <c r="R1439" s="159"/>
      <c r="S1439" s="159"/>
      <c r="T1439" s="159"/>
      <c r="U1439" s="159"/>
      <c r="V1439" s="153"/>
      <c r="W1439" s="153"/>
      <c r="X1439" s="153"/>
      <c r="Y1439" s="10"/>
      <c r="Z1439" s="9"/>
      <c r="AA1439" s="9"/>
      <c r="AB1439" s="9"/>
    </row>
    <row r="1440" spans="2:28" outlineLevel="6" x14ac:dyDescent="0.15">
      <c r="B1440" s="6"/>
      <c r="C1440" s="6"/>
      <c r="D1440" s="6"/>
      <c r="E1440" s="6"/>
      <c r="F1440" s="6"/>
      <c r="G1440" s="6"/>
      <c r="H1440" s="6"/>
      <c r="I1440" s="6"/>
      <c r="J1440" s="6"/>
      <c r="K1440" s="6"/>
      <c r="L1440" s="6"/>
      <c r="M1440" s="6"/>
      <c r="N1440" s="9"/>
      <c r="O1440" s="9"/>
      <c r="P1440" s="6"/>
      <c r="Q1440" s="6"/>
      <c r="R1440" s="6"/>
      <c r="S1440" s="6"/>
      <c r="T1440" s="6"/>
      <c r="U1440" s="6"/>
      <c r="V1440" s="6"/>
      <c r="W1440" s="9"/>
      <c r="X1440" s="9"/>
      <c r="Y1440" s="9"/>
    </row>
    <row r="1441" spans="1:28" ht="13.5" outlineLevel="3" x14ac:dyDescent="0.25">
      <c r="A1441" s="179" t="s">
        <v>339</v>
      </c>
      <c r="B1441" s="227">
        <v>4</v>
      </c>
      <c r="C1441" s="228"/>
      <c r="D1441" s="228"/>
      <c r="E1441" s="228"/>
      <c r="F1441" s="183"/>
      <c r="G1441" s="183"/>
      <c r="H1441" s="183"/>
      <c r="I1441" s="229" t="s">
        <v>340</v>
      </c>
      <c r="J1441" s="230"/>
      <c r="K1441" s="231"/>
      <c r="L1441" s="231"/>
      <c r="M1441" s="231"/>
      <c r="N1441" s="183"/>
      <c r="O1441" s="181">
        <f>SUBTOTAL(9,O1442:O1452)</f>
        <v>0</v>
      </c>
      <c r="P1441" s="230" t="s">
        <v>447</v>
      </c>
      <c r="Q1441" s="230"/>
      <c r="R1441" s="231"/>
      <c r="S1441" s="182">
        <f>SUBTOTAL(9,S1442:S1452)</f>
        <v>0</v>
      </c>
      <c r="T1441" s="231"/>
      <c r="U1441" s="182">
        <f>SUBTOTAL(9,U1442:U1452)</f>
        <v>0</v>
      </c>
      <c r="V1441" s="232"/>
      <c r="W1441" s="181">
        <f>SUBTOTAL(9,W1442:W1452)</f>
        <v>0</v>
      </c>
      <c r="X1441" s="181">
        <f>SUBTOTAL(9,X1442:X1452)</f>
        <v>0</v>
      </c>
      <c r="Y1441" s="179"/>
      <c r="Z1441" s="6"/>
      <c r="AA1441" s="9"/>
      <c r="AB1441" s="9"/>
    </row>
    <row r="1442" spans="1:28" ht="13.5" outlineLevel="4" x14ac:dyDescent="0.25">
      <c r="A1442" s="184" t="s">
        <v>341</v>
      </c>
      <c r="B1442" s="233">
        <v>5</v>
      </c>
      <c r="C1442" s="234"/>
      <c r="D1442" s="234"/>
      <c r="E1442" s="234"/>
      <c r="F1442" s="188"/>
      <c r="G1442" s="188"/>
      <c r="H1442" s="188"/>
      <c r="I1442" s="235" t="s">
        <v>342</v>
      </c>
      <c r="J1442" s="236"/>
      <c r="K1442" s="237"/>
      <c r="L1442" s="237"/>
      <c r="M1442" s="237"/>
      <c r="N1442" s="188"/>
      <c r="O1442" s="186">
        <f>SUBTOTAL(9,O1443:O1452)</f>
        <v>0</v>
      </c>
      <c r="P1442" s="236" t="s">
        <v>448</v>
      </c>
      <c r="Q1442" s="236"/>
      <c r="R1442" s="237"/>
      <c r="S1442" s="187">
        <f>SUBTOTAL(9,S1443:S1452)</f>
        <v>0</v>
      </c>
      <c r="T1442" s="237"/>
      <c r="U1442" s="187">
        <f>SUBTOTAL(9,U1443:U1452)</f>
        <v>0</v>
      </c>
      <c r="V1442" s="238"/>
      <c r="W1442" s="186">
        <f>SUBTOTAL(9,W1443:W1452)</f>
        <v>0</v>
      </c>
      <c r="X1442" s="186">
        <f>SUBTOTAL(9,X1443:X1452)</f>
        <v>0</v>
      </c>
      <c r="Y1442" s="184"/>
      <c r="Z1442" s="6"/>
      <c r="AA1442" s="9"/>
      <c r="AB1442" s="9"/>
    </row>
    <row r="1443" spans="1:28" ht="13.5" outlineLevel="5" x14ac:dyDescent="0.25">
      <c r="A1443" s="189" t="s">
        <v>343</v>
      </c>
      <c r="B1443" s="239">
        <v>6</v>
      </c>
      <c r="C1443" s="240"/>
      <c r="D1443" s="240"/>
      <c r="E1443" s="240"/>
      <c r="F1443" s="193"/>
      <c r="G1443" s="193"/>
      <c r="H1443" s="193"/>
      <c r="I1443" s="241" t="s">
        <v>344</v>
      </c>
      <c r="J1443" s="242"/>
      <c r="K1443" s="243"/>
      <c r="L1443" s="243"/>
      <c r="M1443" s="243"/>
      <c r="N1443" s="193"/>
      <c r="O1443" s="191">
        <f>SUBTOTAL(9,O1444:O1452)</f>
        <v>0</v>
      </c>
      <c r="P1443" s="242" t="s">
        <v>449</v>
      </c>
      <c r="Q1443" s="242"/>
      <c r="R1443" s="243"/>
      <c r="S1443" s="192">
        <f>SUBTOTAL(9,S1444:S1452)</f>
        <v>0</v>
      </c>
      <c r="T1443" s="243"/>
      <c r="U1443" s="192">
        <f>SUBTOTAL(9,U1444:U1452)</f>
        <v>0</v>
      </c>
      <c r="V1443" s="244"/>
      <c r="W1443" s="191">
        <f>SUBTOTAL(9,W1444:W1452)</f>
        <v>0</v>
      </c>
      <c r="X1443" s="191">
        <f>SUBTOTAL(9,X1444:X1452)</f>
        <v>0</v>
      </c>
      <c r="Y1443" s="189"/>
      <c r="Z1443" s="6"/>
      <c r="AA1443" s="9"/>
      <c r="AB1443" s="9"/>
    </row>
    <row r="1444" spans="1:28" ht="28.5" outlineLevel="6" x14ac:dyDescent="0.15">
      <c r="B1444" s="197"/>
      <c r="C1444" s="198"/>
      <c r="D1444" s="114" t="s">
        <v>1588</v>
      </c>
      <c r="E1444" s="114"/>
      <c r="F1444" s="115"/>
      <c r="G1444" s="115" t="s">
        <v>1589</v>
      </c>
      <c r="H1444" s="115"/>
      <c r="I1444" s="116" t="s">
        <v>1590</v>
      </c>
      <c r="J1444" s="117" t="s">
        <v>1591</v>
      </c>
      <c r="K1444" s="118">
        <v>249.34333499999948</v>
      </c>
      <c r="L1444" s="118">
        <v>0</v>
      </c>
      <c r="M1444" s="118">
        <v>249.34333499999948</v>
      </c>
      <c r="N1444" s="295"/>
      <c r="O1444" s="119">
        <f>M1444*N1444</f>
        <v>0</v>
      </c>
      <c r="P1444" s="117" t="s">
        <v>454</v>
      </c>
      <c r="Q1444" s="117" t="s">
        <v>1811</v>
      </c>
      <c r="R1444" s="118"/>
      <c r="S1444" s="118">
        <f>M1444*R1444</f>
        <v>0</v>
      </c>
      <c r="T1444" s="118"/>
      <c r="U1444" s="118">
        <f>M1444*T1444</f>
        <v>0</v>
      </c>
      <c r="V1444" s="119">
        <v>21</v>
      </c>
      <c r="W1444" s="119">
        <f>O1444*(V1444/100)</f>
        <v>0</v>
      </c>
      <c r="X1444" s="119">
        <f>O1444+W1444</f>
        <v>0</v>
      </c>
      <c r="Y1444" s="120">
        <v>6</v>
      </c>
      <c r="Z1444" s="9"/>
      <c r="AA1444" s="9"/>
      <c r="AB1444" s="9"/>
    </row>
    <row r="1445" spans="1:28" ht="4.5" customHeight="1" outlineLevel="6" x14ac:dyDescent="0.15">
      <c r="B1445" s="197"/>
      <c r="C1445" s="199"/>
      <c r="D1445" s="199"/>
      <c r="E1445" s="199"/>
      <c r="F1445" s="10"/>
      <c r="G1445" s="10"/>
      <c r="H1445" s="10"/>
      <c r="I1445" s="203"/>
      <c r="J1445" s="205"/>
      <c r="K1445" s="159"/>
      <c r="L1445" s="159"/>
      <c r="M1445" s="159"/>
      <c r="N1445" s="113"/>
      <c r="O1445" s="153"/>
      <c r="P1445" s="205"/>
      <c r="Q1445" s="205"/>
      <c r="R1445" s="159"/>
      <c r="S1445" s="159"/>
      <c r="T1445" s="159"/>
      <c r="U1445" s="159"/>
      <c r="V1445" s="153"/>
      <c r="W1445" s="153"/>
      <c r="X1445" s="153"/>
      <c r="Y1445" s="10"/>
      <c r="Z1445" s="9"/>
      <c r="AA1445" s="9"/>
      <c r="AB1445" s="9"/>
    </row>
    <row r="1446" spans="1:28" ht="14.25" outlineLevel="6" x14ac:dyDescent="0.15">
      <c r="B1446" s="197"/>
      <c r="C1446" s="198"/>
      <c r="D1446" s="114" t="s">
        <v>1592</v>
      </c>
      <c r="E1446" s="114"/>
      <c r="F1446" s="115"/>
      <c r="G1446" s="115" t="s">
        <v>1593</v>
      </c>
      <c r="H1446" s="115"/>
      <c r="I1446" s="116" t="s">
        <v>1594</v>
      </c>
      <c r="J1446" s="117" t="s">
        <v>1591</v>
      </c>
      <c r="K1446" s="118">
        <v>249.34333499999948</v>
      </c>
      <c r="L1446" s="118">
        <v>0</v>
      </c>
      <c r="M1446" s="118">
        <v>249.34333499999948</v>
      </c>
      <c r="N1446" s="295"/>
      <c r="O1446" s="119">
        <f>M1446*N1446</f>
        <v>0</v>
      </c>
      <c r="P1446" s="117" t="s">
        <v>454</v>
      </c>
      <c r="Q1446" s="117" t="s">
        <v>1811</v>
      </c>
      <c r="R1446" s="118"/>
      <c r="S1446" s="118">
        <f>M1446*R1446</f>
        <v>0</v>
      </c>
      <c r="T1446" s="118"/>
      <c r="U1446" s="118">
        <f>M1446*T1446</f>
        <v>0</v>
      </c>
      <c r="V1446" s="119">
        <v>21</v>
      </c>
      <c r="W1446" s="119">
        <f>O1446*(V1446/100)</f>
        <v>0</v>
      </c>
      <c r="X1446" s="119">
        <f>O1446+W1446</f>
        <v>0</v>
      </c>
      <c r="Y1446" s="120">
        <v>6</v>
      </c>
      <c r="Z1446" s="9"/>
      <c r="AA1446" s="9"/>
      <c r="AB1446" s="9"/>
    </row>
    <row r="1447" spans="1:28" ht="4.5" customHeight="1" outlineLevel="6" x14ac:dyDescent="0.15">
      <c r="B1447" s="197"/>
      <c r="C1447" s="199"/>
      <c r="D1447" s="199"/>
      <c r="E1447" s="199"/>
      <c r="F1447" s="10"/>
      <c r="G1447" s="10"/>
      <c r="H1447" s="10"/>
      <c r="I1447" s="203"/>
      <c r="J1447" s="205"/>
      <c r="K1447" s="159"/>
      <c r="L1447" s="159"/>
      <c r="M1447" s="159"/>
      <c r="N1447" s="113"/>
      <c r="O1447" s="153"/>
      <c r="P1447" s="205"/>
      <c r="Q1447" s="205"/>
      <c r="R1447" s="159"/>
      <c r="S1447" s="159"/>
      <c r="T1447" s="159"/>
      <c r="U1447" s="159"/>
      <c r="V1447" s="153"/>
      <c r="W1447" s="153"/>
      <c r="X1447" s="153"/>
      <c r="Y1447" s="10"/>
      <c r="Z1447" s="9"/>
      <c r="AA1447" s="9"/>
      <c r="AB1447" s="9"/>
    </row>
    <row r="1448" spans="1:28" ht="28.5" outlineLevel="6" x14ac:dyDescent="0.15">
      <c r="B1448" s="197"/>
      <c r="C1448" s="198"/>
      <c r="D1448" s="114" t="s">
        <v>1595</v>
      </c>
      <c r="E1448" s="114"/>
      <c r="F1448" s="115"/>
      <c r="G1448" s="115" t="s">
        <v>1596</v>
      </c>
      <c r="H1448" s="115"/>
      <c r="I1448" s="116" t="s">
        <v>1597</v>
      </c>
      <c r="J1448" s="117" t="s">
        <v>1591</v>
      </c>
      <c r="K1448" s="118">
        <v>249.34333499999948</v>
      </c>
      <c r="L1448" s="118">
        <v>0</v>
      </c>
      <c r="M1448" s="118">
        <v>249.34333499999948</v>
      </c>
      <c r="N1448" s="295"/>
      <c r="O1448" s="119">
        <f>M1448*N1448</f>
        <v>0</v>
      </c>
      <c r="P1448" s="117" t="s">
        <v>454</v>
      </c>
      <c r="Q1448" s="117" t="s">
        <v>1814</v>
      </c>
      <c r="R1448" s="118"/>
      <c r="S1448" s="118">
        <f>M1448*R1448</f>
        <v>0</v>
      </c>
      <c r="T1448" s="118"/>
      <c r="U1448" s="118">
        <f>M1448*T1448</f>
        <v>0</v>
      </c>
      <c r="V1448" s="119">
        <v>21</v>
      </c>
      <c r="W1448" s="119">
        <f>O1448*(V1448/100)</f>
        <v>0</v>
      </c>
      <c r="X1448" s="119">
        <f>O1448+W1448</f>
        <v>0</v>
      </c>
      <c r="Y1448" s="120">
        <v>7</v>
      </c>
      <c r="Z1448" s="9"/>
      <c r="AA1448" s="9"/>
      <c r="AB1448" s="9"/>
    </row>
    <row r="1449" spans="1:28" ht="4.5" customHeight="1" outlineLevel="6" x14ac:dyDescent="0.15">
      <c r="B1449" s="197"/>
      <c r="C1449" s="199"/>
      <c r="D1449" s="199"/>
      <c r="E1449" s="199"/>
      <c r="F1449" s="10"/>
      <c r="G1449" s="10"/>
      <c r="H1449" s="10"/>
      <c r="I1449" s="203"/>
      <c r="J1449" s="205"/>
      <c r="K1449" s="159"/>
      <c r="L1449" s="159"/>
      <c r="M1449" s="159"/>
      <c r="N1449" s="113"/>
      <c r="O1449" s="153"/>
      <c r="P1449" s="205"/>
      <c r="Q1449" s="205"/>
      <c r="R1449" s="159"/>
      <c r="S1449" s="159"/>
      <c r="T1449" s="159"/>
      <c r="U1449" s="159"/>
      <c r="V1449" s="153"/>
      <c r="W1449" s="153"/>
      <c r="X1449" s="153"/>
      <c r="Y1449" s="10"/>
      <c r="Z1449" s="9"/>
      <c r="AA1449" s="9"/>
      <c r="AB1449" s="9"/>
    </row>
    <row r="1450" spans="1:28" ht="28.5" outlineLevel="6" x14ac:dyDescent="0.15">
      <c r="B1450" s="197"/>
      <c r="C1450" s="198"/>
      <c r="D1450" s="114" t="s">
        <v>1598</v>
      </c>
      <c r="E1450" s="114"/>
      <c r="F1450" s="115"/>
      <c r="G1450" s="115" t="s">
        <v>1599</v>
      </c>
      <c r="H1450" s="115"/>
      <c r="I1450" s="116" t="s">
        <v>1600</v>
      </c>
      <c r="J1450" s="117" t="s">
        <v>1591</v>
      </c>
      <c r="K1450" s="118">
        <v>249.34299999999999</v>
      </c>
      <c r="L1450" s="118">
        <v>0</v>
      </c>
      <c r="M1450" s="118">
        <v>249.34299999999999</v>
      </c>
      <c r="N1450" s="295"/>
      <c r="O1450" s="119">
        <f>M1450*N1450</f>
        <v>0</v>
      </c>
      <c r="P1450" s="117" t="s">
        <v>454</v>
      </c>
      <c r="Q1450" s="117" t="s">
        <v>1811</v>
      </c>
      <c r="R1450" s="118"/>
      <c r="S1450" s="118">
        <f>M1450*R1450</f>
        <v>0</v>
      </c>
      <c r="T1450" s="118"/>
      <c r="U1450" s="118">
        <f>M1450*T1450</f>
        <v>0</v>
      </c>
      <c r="V1450" s="119">
        <v>21</v>
      </c>
      <c r="W1450" s="119">
        <f>O1450*(V1450/100)</f>
        <v>0</v>
      </c>
      <c r="X1450" s="119">
        <f>O1450+W1450</f>
        <v>0</v>
      </c>
      <c r="Y1450" s="120">
        <v>6</v>
      </c>
      <c r="Z1450" s="9"/>
      <c r="AA1450" s="9"/>
      <c r="AB1450" s="9"/>
    </row>
    <row r="1451" spans="1:28" ht="4.5" customHeight="1" outlineLevel="6" x14ac:dyDescent="0.15">
      <c r="B1451" s="197"/>
      <c r="C1451" s="199"/>
      <c r="D1451" s="199"/>
      <c r="E1451" s="199"/>
      <c r="F1451" s="10"/>
      <c r="G1451" s="10"/>
      <c r="H1451" s="10"/>
      <c r="I1451" s="203"/>
      <c r="J1451" s="205"/>
      <c r="K1451" s="159"/>
      <c r="L1451" s="159"/>
      <c r="M1451" s="159"/>
      <c r="N1451" s="113"/>
      <c r="O1451" s="153"/>
      <c r="P1451" s="205"/>
      <c r="Q1451" s="205"/>
      <c r="R1451" s="159"/>
      <c r="S1451" s="159"/>
      <c r="T1451" s="159"/>
      <c r="U1451" s="159"/>
      <c r="V1451" s="153"/>
      <c r="W1451" s="153"/>
      <c r="X1451" s="153"/>
      <c r="Y1451" s="10"/>
      <c r="Z1451" s="9"/>
      <c r="AA1451" s="9"/>
      <c r="AB1451" s="9"/>
    </row>
    <row r="1452" spans="1:28" outlineLevel="6" x14ac:dyDescent="0.15">
      <c r="B1452" s="6"/>
      <c r="C1452" s="6"/>
      <c r="D1452" s="6"/>
      <c r="E1452" s="6"/>
      <c r="F1452" s="6"/>
      <c r="G1452" s="6"/>
      <c r="H1452" s="6"/>
      <c r="I1452" s="6"/>
      <c r="J1452" s="6"/>
      <c r="K1452" s="6"/>
      <c r="L1452" s="6"/>
      <c r="M1452" s="6"/>
      <c r="N1452" s="9"/>
      <c r="O1452" s="9"/>
      <c r="P1452" s="6"/>
      <c r="Q1452" s="6"/>
      <c r="R1452" s="6"/>
      <c r="S1452" s="6"/>
      <c r="T1452" s="6"/>
      <c r="U1452" s="6"/>
      <c r="V1452" s="6"/>
      <c r="W1452" s="9"/>
      <c r="X1452" s="9"/>
      <c r="Y1452" s="9"/>
    </row>
    <row r="1453" spans="1:28" ht="12.75" outlineLevel="2" x14ac:dyDescent="0.2">
      <c r="A1453" s="174" t="s">
        <v>345</v>
      </c>
      <c r="B1453" s="221">
        <v>3</v>
      </c>
      <c r="C1453" s="222"/>
      <c r="D1453" s="222"/>
      <c r="E1453" s="222"/>
      <c r="F1453" s="178"/>
      <c r="G1453" s="178"/>
      <c r="H1453" s="178"/>
      <c r="I1453" s="223" t="s">
        <v>346</v>
      </c>
      <c r="J1453" s="224"/>
      <c r="K1453" s="225"/>
      <c r="L1453" s="225"/>
      <c r="M1453" s="225"/>
      <c r="N1453" s="178"/>
      <c r="O1453" s="176">
        <f>SUBTOTAL(9,O1454:O1509)</f>
        <v>0</v>
      </c>
      <c r="P1453" s="224" t="s">
        <v>446</v>
      </c>
      <c r="Q1453" s="224"/>
      <c r="R1453" s="225"/>
      <c r="S1453" s="177">
        <f>SUBTOTAL(9,S1454:S1509)</f>
        <v>0</v>
      </c>
      <c r="T1453" s="225"/>
      <c r="U1453" s="177">
        <f>SUBTOTAL(9,U1454:U1509)</f>
        <v>0</v>
      </c>
      <c r="V1453" s="226"/>
      <c r="W1453" s="176">
        <f>SUBTOTAL(9,W1454:W1509)</f>
        <v>0</v>
      </c>
      <c r="X1453" s="176">
        <f>SUBTOTAL(9,X1454:X1509)</f>
        <v>0</v>
      </c>
      <c r="Y1453" s="174"/>
      <c r="Z1453" s="6"/>
      <c r="AA1453" s="9"/>
      <c r="AB1453" s="9"/>
    </row>
    <row r="1454" spans="1:28" ht="13.5" outlineLevel="3" x14ac:dyDescent="0.25">
      <c r="A1454" s="179" t="s">
        <v>347</v>
      </c>
      <c r="B1454" s="227">
        <v>4</v>
      </c>
      <c r="C1454" s="228"/>
      <c r="D1454" s="228"/>
      <c r="E1454" s="228"/>
      <c r="F1454" s="183"/>
      <c r="G1454" s="183"/>
      <c r="H1454" s="183"/>
      <c r="I1454" s="229" t="s">
        <v>348</v>
      </c>
      <c r="J1454" s="230"/>
      <c r="K1454" s="231"/>
      <c r="L1454" s="231"/>
      <c r="M1454" s="231"/>
      <c r="N1454" s="183"/>
      <c r="O1454" s="181">
        <f>SUBTOTAL(9,O1455:O1461)</f>
        <v>0</v>
      </c>
      <c r="P1454" s="230" t="s">
        <v>447</v>
      </c>
      <c r="Q1454" s="230"/>
      <c r="R1454" s="231"/>
      <c r="S1454" s="182">
        <f>SUBTOTAL(9,S1455:S1461)</f>
        <v>0</v>
      </c>
      <c r="T1454" s="231"/>
      <c r="U1454" s="182">
        <f>SUBTOTAL(9,U1455:U1461)</f>
        <v>0</v>
      </c>
      <c r="V1454" s="232"/>
      <c r="W1454" s="181">
        <f>SUBTOTAL(9,W1455:W1461)</f>
        <v>0</v>
      </c>
      <c r="X1454" s="181">
        <f>SUBTOTAL(9,X1455:X1461)</f>
        <v>0</v>
      </c>
      <c r="Y1454" s="179"/>
      <c r="Z1454" s="6"/>
      <c r="AA1454" s="9"/>
      <c r="AB1454" s="9"/>
    </row>
    <row r="1455" spans="1:28" ht="13.5" outlineLevel="4" x14ac:dyDescent="0.25">
      <c r="A1455" s="184" t="s">
        <v>349</v>
      </c>
      <c r="B1455" s="233">
        <v>5</v>
      </c>
      <c r="C1455" s="234"/>
      <c r="D1455" s="234"/>
      <c r="E1455" s="234"/>
      <c r="F1455" s="188"/>
      <c r="G1455" s="188"/>
      <c r="H1455" s="188"/>
      <c r="I1455" s="235" t="s">
        <v>350</v>
      </c>
      <c r="J1455" s="236"/>
      <c r="K1455" s="237"/>
      <c r="L1455" s="237"/>
      <c r="M1455" s="237"/>
      <c r="N1455" s="188"/>
      <c r="O1455" s="186">
        <f>SUBTOTAL(9,O1456:O1461)</f>
        <v>0</v>
      </c>
      <c r="P1455" s="236" t="s">
        <v>448</v>
      </c>
      <c r="Q1455" s="236"/>
      <c r="R1455" s="237"/>
      <c r="S1455" s="187">
        <f>SUBTOTAL(9,S1456:S1461)</f>
        <v>0</v>
      </c>
      <c r="T1455" s="237"/>
      <c r="U1455" s="187">
        <f>SUBTOTAL(9,U1456:U1461)</f>
        <v>0</v>
      </c>
      <c r="V1455" s="238"/>
      <c r="W1455" s="186">
        <f>SUBTOTAL(9,W1456:W1461)</f>
        <v>0</v>
      </c>
      <c r="X1455" s="186">
        <f>SUBTOTAL(9,X1456:X1461)</f>
        <v>0</v>
      </c>
      <c r="Y1455" s="184"/>
      <c r="Z1455" s="6"/>
      <c r="AA1455" s="9"/>
      <c r="AB1455" s="9"/>
    </row>
    <row r="1456" spans="1:28" ht="13.5" outlineLevel="5" x14ac:dyDescent="0.25">
      <c r="A1456" s="189" t="s">
        <v>351</v>
      </c>
      <c r="B1456" s="239">
        <v>6</v>
      </c>
      <c r="C1456" s="240"/>
      <c r="D1456" s="240"/>
      <c r="E1456" s="240"/>
      <c r="F1456" s="193"/>
      <c r="G1456" s="193"/>
      <c r="H1456" s="193"/>
      <c r="I1456" s="241" t="s">
        <v>352</v>
      </c>
      <c r="J1456" s="242"/>
      <c r="K1456" s="243"/>
      <c r="L1456" s="243"/>
      <c r="M1456" s="243"/>
      <c r="N1456" s="193"/>
      <c r="O1456" s="191">
        <f>SUBTOTAL(9,O1457:O1461)</f>
        <v>0</v>
      </c>
      <c r="P1456" s="242" t="s">
        <v>449</v>
      </c>
      <c r="Q1456" s="242"/>
      <c r="R1456" s="243"/>
      <c r="S1456" s="192">
        <f>SUBTOTAL(9,S1457:S1461)</f>
        <v>0</v>
      </c>
      <c r="T1456" s="243"/>
      <c r="U1456" s="192">
        <f>SUBTOTAL(9,U1457:U1461)</f>
        <v>0</v>
      </c>
      <c r="V1456" s="244"/>
      <c r="W1456" s="191">
        <f>SUBTOTAL(9,W1457:W1461)</f>
        <v>0</v>
      </c>
      <c r="X1456" s="191">
        <f>SUBTOTAL(9,X1457:X1461)</f>
        <v>0</v>
      </c>
      <c r="Y1456" s="189"/>
      <c r="Z1456" s="6"/>
      <c r="AA1456" s="9"/>
      <c r="AB1456" s="9"/>
    </row>
    <row r="1457" spans="1:28" ht="14.25" outlineLevel="6" x14ac:dyDescent="0.15">
      <c r="B1457" s="197"/>
      <c r="C1457" s="198"/>
      <c r="D1457" s="114" t="s">
        <v>1601</v>
      </c>
      <c r="E1457" s="114"/>
      <c r="F1457" s="115"/>
      <c r="G1457" s="115" t="s">
        <v>1602</v>
      </c>
      <c r="H1457" s="115"/>
      <c r="I1457" s="116" t="s">
        <v>1603</v>
      </c>
      <c r="J1457" s="117" t="s">
        <v>694</v>
      </c>
      <c r="K1457" s="118">
        <v>1</v>
      </c>
      <c r="L1457" s="118">
        <v>0</v>
      </c>
      <c r="M1457" s="118">
        <v>1</v>
      </c>
      <c r="N1457" s="295"/>
      <c r="O1457" s="119">
        <f>M1457*N1457</f>
        <v>0</v>
      </c>
      <c r="P1457" s="117" t="s">
        <v>937</v>
      </c>
      <c r="Q1457" s="117" t="s">
        <v>1276</v>
      </c>
      <c r="R1457" s="118"/>
      <c r="S1457" s="118">
        <f>M1457*R1457</f>
        <v>0</v>
      </c>
      <c r="T1457" s="118"/>
      <c r="U1457" s="118">
        <f>M1457*T1457</f>
        <v>0</v>
      </c>
      <c r="V1457" s="119">
        <v>21</v>
      </c>
      <c r="W1457" s="119">
        <f>O1457*(V1457/100)</f>
        <v>0</v>
      </c>
      <c r="X1457" s="119">
        <f>O1457+W1457</f>
        <v>0</v>
      </c>
      <c r="Y1457" s="120">
        <v>8</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4.25" outlineLevel="6" x14ac:dyDescent="0.15">
      <c r="B1459" s="197"/>
      <c r="C1459" s="198"/>
      <c r="D1459" s="114" t="s">
        <v>1604</v>
      </c>
      <c r="E1459" s="114"/>
      <c r="F1459" s="115"/>
      <c r="G1459" s="115" t="s">
        <v>1605</v>
      </c>
      <c r="H1459" s="115"/>
      <c r="I1459" s="116" t="s">
        <v>1606</v>
      </c>
      <c r="J1459" s="117" t="s">
        <v>694</v>
      </c>
      <c r="K1459" s="118">
        <v>1</v>
      </c>
      <c r="L1459" s="118"/>
      <c r="M1459" s="118">
        <v>1</v>
      </c>
      <c r="N1459" s="295"/>
      <c r="O1459" s="119">
        <f>M1459*N1459</f>
        <v>0</v>
      </c>
      <c r="P1459" s="117" t="s">
        <v>912</v>
      </c>
      <c r="Q1459" s="117" t="s">
        <v>1276</v>
      </c>
      <c r="R1459" s="118"/>
      <c r="S1459" s="118">
        <f>M1459*R1459</f>
        <v>0</v>
      </c>
      <c r="T1459" s="118"/>
      <c r="U1459" s="118">
        <f>M1459*T1459</f>
        <v>0</v>
      </c>
      <c r="V1459" s="119">
        <v>21</v>
      </c>
      <c r="W1459" s="119">
        <f>O1459*(V1459/100)</f>
        <v>0</v>
      </c>
      <c r="X1459" s="119">
        <f>O1459+W1459</f>
        <v>0</v>
      </c>
      <c r="Y1459" s="120">
        <v>8</v>
      </c>
      <c r="Z1459" s="9"/>
      <c r="AA1459" s="9"/>
      <c r="AB1459" s="9"/>
    </row>
    <row r="1460" spans="1:28" ht="4.5" customHeight="1" outlineLevel="6" x14ac:dyDescent="0.15">
      <c r="B1460" s="197"/>
      <c r="C1460" s="199"/>
      <c r="D1460" s="199"/>
      <c r="E1460" s="199"/>
      <c r="F1460" s="10"/>
      <c r="G1460" s="10"/>
      <c r="H1460" s="10"/>
      <c r="I1460" s="203"/>
      <c r="J1460" s="205"/>
      <c r="K1460" s="159"/>
      <c r="L1460" s="159"/>
      <c r="M1460" s="159"/>
      <c r="N1460" s="113"/>
      <c r="O1460" s="153"/>
      <c r="P1460" s="205"/>
      <c r="Q1460" s="205"/>
      <c r="R1460" s="159"/>
      <c r="S1460" s="159"/>
      <c r="T1460" s="159"/>
      <c r="U1460" s="159"/>
      <c r="V1460" s="153"/>
      <c r="W1460" s="153"/>
      <c r="X1460" s="153"/>
      <c r="Y1460" s="10"/>
      <c r="Z1460" s="9"/>
      <c r="AA1460" s="9"/>
      <c r="AB1460" s="9"/>
    </row>
    <row r="1461" spans="1:28" outlineLevel="6" x14ac:dyDescent="0.15">
      <c r="B1461" s="6"/>
      <c r="C1461" s="6"/>
      <c r="D1461" s="6"/>
      <c r="E1461" s="6"/>
      <c r="F1461" s="6"/>
      <c r="G1461" s="6"/>
      <c r="H1461" s="6"/>
      <c r="I1461" s="6"/>
      <c r="J1461" s="6"/>
      <c r="K1461" s="6"/>
      <c r="L1461" s="6"/>
      <c r="M1461" s="6"/>
      <c r="N1461" s="9"/>
      <c r="O1461" s="9"/>
      <c r="P1461" s="6"/>
      <c r="Q1461" s="6"/>
      <c r="R1461" s="6"/>
      <c r="S1461" s="6"/>
      <c r="T1461" s="6"/>
      <c r="U1461" s="6"/>
      <c r="V1461" s="6"/>
      <c r="W1461" s="9"/>
      <c r="X1461" s="9"/>
      <c r="Y1461" s="9"/>
    </row>
    <row r="1462" spans="1:28" ht="13.5" outlineLevel="3" x14ac:dyDescent="0.25">
      <c r="A1462" s="179" t="s">
        <v>353</v>
      </c>
      <c r="B1462" s="227">
        <v>4</v>
      </c>
      <c r="C1462" s="228"/>
      <c r="D1462" s="228"/>
      <c r="E1462" s="228"/>
      <c r="F1462" s="183"/>
      <c r="G1462" s="183"/>
      <c r="H1462" s="183"/>
      <c r="I1462" s="229" t="s">
        <v>354</v>
      </c>
      <c r="J1462" s="230"/>
      <c r="K1462" s="231"/>
      <c r="L1462" s="231"/>
      <c r="M1462" s="231"/>
      <c r="N1462" s="183"/>
      <c r="O1462" s="181">
        <f>SUBTOTAL(9,O1463:O1467)</f>
        <v>0</v>
      </c>
      <c r="P1462" s="230" t="s">
        <v>447</v>
      </c>
      <c r="Q1462" s="230"/>
      <c r="R1462" s="231"/>
      <c r="S1462" s="182">
        <f>SUBTOTAL(9,S1463:S1467)</f>
        <v>0</v>
      </c>
      <c r="T1462" s="231"/>
      <c r="U1462" s="182">
        <f>SUBTOTAL(9,U1463:U1467)</f>
        <v>0</v>
      </c>
      <c r="V1462" s="232"/>
      <c r="W1462" s="181">
        <f>SUBTOTAL(9,W1463:W1467)</f>
        <v>0</v>
      </c>
      <c r="X1462" s="181">
        <f>SUBTOTAL(9,X1463:X1467)</f>
        <v>0</v>
      </c>
      <c r="Y1462" s="179"/>
      <c r="Z1462" s="6"/>
      <c r="AA1462" s="9"/>
      <c r="AB1462" s="9"/>
    </row>
    <row r="1463" spans="1:28" ht="13.5" outlineLevel="4" x14ac:dyDescent="0.25">
      <c r="A1463" s="184" t="s">
        <v>355</v>
      </c>
      <c r="B1463" s="233">
        <v>5</v>
      </c>
      <c r="C1463" s="234"/>
      <c r="D1463" s="234"/>
      <c r="E1463" s="234"/>
      <c r="F1463" s="188"/>
      <c r="G1463" s="188"/>
      <c r="H1463" s="188"/>
      <c r="I1463" s="235" t="s">
        <v>356</v>
      </c>
      <c r="J1463" s="236"/>
      <c r="K1463" s="237"/>
      <c r="L1463" s="237"/>
      <c r="M1463" s="237"/>
      <c r="N1463" s="188"/>
      <c r="O1463" s="186">
        <f>SUBTOTAL(9,O1464:O1467)</f>
        <v>0</v>
      </c>
      <c r="P1463" s="236" t="s">
        <v>448</v>
      </c>
      <c r="Q1463" s="236"/>
      <c r="R1463" s="237"/>
      <c r="S1463" s="187">
        <f>SUBTOTAL(9,S1464:S1467)</f>
        <v>0</v>
      </c>
      <c r="T1463" s="237"/>
      <c r="U1463" s="187">
        <f>SUBTOTAL(9,U1464:U1467)</f>
        <v>0</v>
      </c>
      <c r="V1463" s="238"/>
      <c r="W1463" s="186">
        <f>SUBTOTAL(9,W1464:W1467)</f>
        <v>0</v>
      </c>
      <c r="X1463" s="186">
        <f>SUBTOTAL(9,X1464:X1467)</f>
        <v>0</v>
      </c>
      <c r="Y1463" s="184"/>
      <c r="Z1463" s="6"/>
      <c r="AA1463" s="9"/>
      <c r="AB1463" s="9"/>
    </row>
    <row r="1464" spans="1:28" ht="13.5" outlineLevel="5" x14ac:dyDescent="0.25">
      <c r="A1464" s="189" t="s">
        <v>357</v>
      </c>
      <c r="B1464" s="239">
        <v>6</v>
      </c>
      <c r="C1464" s="240"/>
      <c r="D1464" s="240"/>
      <c r="E1464" s="240"/>
      <c r="F1464" s="193"/>
      <c r="G1464" s="193"/>
      <c r="H1464" s="193"/>
      <c r="I1464" s="241" t="s">
        <v>358</v>
      </c>
      <c r="J1464" s="242"/>
      <c r="K1464" s="243"/>
      <c r="L1464" s="243"/>
      <c r="M1464" s="243"/>
      <c r="N1464" s="193"/>
      <c r="O1464" s="191">
        <f>SUBTOTAL(9,O1465:O1467)</f>
        <v>0</v>
      </c>
      <c r="P1464" s="242" t="s">
        <v>449</v>
      </c>
      <c r="Q1464" s="242"/>
      <c r="R1464" s="243"/>
      <c r="S1464" s="192">
        <f>SUBTOTAL(9,S1465:S1467)</f>
        <v>0</v>
      </c>
      <c r="T1464" s="243"/>
      <c r="U1464" s="192">
        <f>SUBTOTAL(9,U1465:U1467)</f>
        <v>0</v>
      </c>
      <c r="V1464" s="244"/>
      <c r="W1464" s="191">
        <f>SUBTOTAL(9,W1465:W1467)</f>
        <v>0</v>
      </c>
      <c r="X1464" s="191">
        <f>SUBTOTAL(9,X1465:X1467)</f>
        <v>0</v>
      </c>
      <c r="Y1464" s="189"/>
      <c r="Z1464" s="6"/>
      <c r="AA1464" s="9"/>
      <c r="AB1464" s="9"/>
    </row>
    <row r="1465" spans="1:28" ht="14.25" outlineLevel="6" x14ac:dyDescent="0.15">
      <c r="B1465" s="197"/>
      <c r="C1465" s="198"/>
      <c r="D1465" s="114" t="s">
        <v>1607</v>
      </c>
      <c r="E1465" s="114"/>
      <c r="F1465" s="115"/>
      <c r="G1465" s="115" t="s">
        <v>1608</v>
      </c>
      <c r="H1465" s="115"/>
      <c r="I1465" s="116" t="s">
        <v>1609</v>
      </c>
      <c r="J1465" s="117" t="s">
        <v>694</v>
      </c>
      <c r="K1465" s="118">
        <v>1</v>
      </c>
      <c r="L1465" s="118">
        <v>0</v>
      </c>
      <c r="M1465" s="118">
        <v>1</v>
      </c>
      <c r="N1465" s="295"/>
      <c r="O1465" s="119">
        <f>M1465*N1465</f>
        <v>0</v>
      </c>
      <c r="P1465" s="117" t="s">
        <v>937</v>
      </c>
      <c r="Q1465" s="117" t="s">
        <v>1276</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15">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outlineLevel="6" x14ac:dyDescent="0.15">
      <c r="B1467" s="6"/>
      <c r="C1467" s="6"/>
      <c r="D1467" s="6"/>
      <c r="E1467" s="6"/>
      <c r="F1467" s="6"/>
      <c r="G1467" s="6"/>
      <c r="H1467" s="6"/>
      <c r="I1467" s="6"/>
      <c r="J1467" s="6"/>
      <c r="K1467" s="6"/>
      <c r="L1467" s="6"/>
      <c r="M1467" s="6"/>
      <c r="N1467" s="9"/>
      <c r="O1467" s="9"/>
      <c r="P1467" s="6"/>
      <c r="Q1467" s="6"/>
      <c r="R1467" s="6"/>
      <c r="S1467" s="6"/>
      <c r="T1467" s="6"/>
      <c r="U1467" s="6"/>
      <c r="V1467" s="6"/>
      <c r="W1467" s="9"/>
      <c r="X1467" s="9"/>
      <c r="Y1467" s="9"/>
    </row>
    <row r="1468" spans="1:28" ht="13.5" outlineLevel="3" x14ac:dyDescent="0.25">
      <c r="A1468" s="179" t="s">
        <v>359</v>
      </c>
      <c r="B1468" s="227">
        <v>4</v>
      </c>
      <c r="C1468" s="228"/>
      <c r="D1468" s="228"/>
      <c r="E1468" s="228"/>
      <c r="F1468" s="183"/>
      <c r="G1468" s="183"/>
      <c r="H1468" s="183"/>
      <c r="I1468" s="229" t="s">
        <v>360</v>
      </c>
      <c r="J1468" s="230"/>
      <c r="K1468" s="231"/>
      <c r="L1468" s="231"/>
      <c r="M1468" s="231"/>
      <c r="N1468" s="183"/>
      <c r="O1468" s="181">
        <f>SUBTOTAL(9,O1469:O1473)</f>
        <v>0</v>
      </c>
      <c r="P1468" s="230" t="s">
        <v>447</v>
      </c>
      <c r="Q1468" s="230"/>
      <c r="R1468" s="231"/>
      <c r="S1468" s="182">
        <f>SUBTOTAL(9,S1469:S1473)</f>
        <v>0</v>
      </c>
      <c r="T1468" s="231"/>
      <c r="U1468" s="182">
        <f>SUBTOTAL(9,U1469:U1473)</f>
        <v>0</v>
      </c>
      <c r="V1468" s="232"/>
      <c r="W1468" s="181">
        <f>SUBTOTAL(9,W1469:W1473)</f>
        <v>0</v>
      </c>
      <c r="X1468" s="181">
        <f>SUBTOTAL(9,X1469:X1473)</f>
        <v>0</v>
      </c>
      <c r="Y1468" s="179"/>
      <c r="Z1468" s="6"/>
      <c r="AA1468" s="9"/>
      <c r="AB1468" s="9"/>
    </row>
    <row r="1469" spans="1:28" ht="13.5" outlineLevel="4" x14ac:dyDescent="0.25">
      <c r="A1469" s="184" t="s">
        <v>361</v>
      </c>
      <c r="B1469" s="233">
        <v>5</v>
      </c>
      <c r="C1469" s="234"/>
      <c r="D1469" s="234"/>
      <c r="E1469" s="234"/>
      <c r="F1469" s="188"/>
      <c r="G1469" s="188"/>
      <c r="H1469" s="188"/>
      <c r="I1469" s="235" t="s">
        <v>362</v>
      </c>
      <c r="J1469" s="236"/>
      <c r="K1469" s="237"/>
      <c r="L1469" s="237"/>
      <c r="M1469" s="237"/>
      <c r="N1469" s="188"/>
      <c r="O1469" s="186">
        <f>SUBTOTAL(9,O1470:O1473)</f>
        <v>0</v>
      </c>
      <c r="P1469" s="236" t="s">
        <v>448</v>
      </c>
      <c r="Q1469" s="236"/>
      <c r="R1469" s="237"/>
      <c r="S1469" s="187">
        <f>SUBTOTAL(9,S1470:S1473)</f>
        <v>0</v>
      </c>
      <c r="T1469" s="237"/>
      <c r="U1469" s="187">
        <f>SUBTOTAL(9,U1470:U1473)</f>
        <v>0</v>
      </c>
      <c r="V1469" s="238"/>
      <c r="W1469" s="186">
        <f>SUBTOTAL(9,W1470:W1473)</f>
        <v>0</v>
      </c>
      <c r="X1469" s="186">
        <f>SUBTOTAL(9,X1470:X1473)</f>
        <v>0</v>
      </c>
      <c r="Y1469" s="184"/>
      <c r="Z1469" s="6"/>
      <c r="AA1469" s="9"/>
      <c r="AB1469" s="9"/>
    </row>
    <row r="1470" spans="1:28" ht="13.5" outlineLevel="5" x14ac:dyDescent="0.25">
      <c r="A1470" s="189" t="s">
        <v>363</v>
      </c>
      <c r="B1470" s="239">
        <v>6</v>
      </c>
      <c r="C1470" s="240"/>
      <c r="D1470" s="240"/>
      <c r="E1470" s="240"/>
      <c r="F1470" s="193"/>
      <c r="G1470" s="193"/>
      <c r="H1470" s="193"/>
      <c r="I1470" s="241" t="s">
        <v>364</v>
      </c>
      <c r="J1470" s="242"/>
      <c r="K1470" s="243"/>
      <c r="L1470" s="243"/>
      <c r="M1470" s="243"/>
      <c r="N1470" s="193"/>
      <c r="O1470" s="191">
        <f>SUBTOTAL(9,O1471:O1473)</f>
        <v>0</v>
      </c>
      <c r="P1470" s="242" t="s">
        <v>449</v>
      </c>
      <c r="Q1470" s="242"/>
      <c r="R1470" s="243"/>
      <c r="S1470" s="192">
        <f>SUBTOTAL(9,S1471:S1473)</f>
        <v>0</v>
      </c>
      <c r="T1470" s="243"/>
      <c r="U1470" s="192">
        <f>SUBTOTAL(9,U1471:U1473)</f>
        <v>0</v>
      </c>
      <c r="V1470" s="244"/>
      <c r="W1470" s="191">
        <f>SUBTOTAL(9,W1471:W1473)</f>
        <v>0</v>
      </c>
      <c r="X1470" s="191">
        <f>SUBTOTAL(9,X1471:X1473)</f>
        <v>0</v>
      </c>
      <c r="Y1470" s="189"/>
      <c r="Z1470" s="6"/>
      <c r="AA1470" s="9"/>
      <c r="AB1470" s="9"/>
    </row>
    <row r="1471" spans="1:28" ht="14.25" outlineLevel="6" x14ac:dyDescent="0.15">
      <c r="B1471" s="197"/>
      <c r="C1471" s="198"/>
      <c r="D1471" s="114" t="s">
        <v>1610</v>
      </c>
      <c r="E1471" s="114"/>
      <c r="F1471" s="115"/>
      <c r="G1471" s="115" t="s">
        <v>1611</v>
      </c>
      <c r="H1471" s="115"/>
      <c r="I1471" s="116" t="s">
        <v>1612</v>
      </c>
      <c r="J1471" s="117" t="s">
        <v>694</v>
      </c>
      <c r="K1471" s="118">
        <v>1</v>
      </c>
      <c r="L1471" s="118">
        <v>0</v>
      </c>
      <c r="M1471" s="118">
        <v>1</v>
      </c>
      <c r="N1471" s="295"/>
      <c r="O1471" s="119">
        <f>M1471*N1471</f>
        <v>0</v>
      </c>
      <c r="P1471" s="117" t="s">
        <v>937</v>
      </c>
      <c r="Q1471" s="117" t="s">
        <v>1276</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15">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outlineLevel="6" x14ac:dyDescent="0.15">
      <c r="B1473" s="6"/>
      <c r="C1473" s="6"/>
      <c r="D1473" s="6"/>
      <c r="E1473" s="6"/>
      <c r="F1473" s="6"/>
      <c r="G1473" s="6"/>
      <c r="H1473" s="6"/>
      <c r="I1473" s="6"/>
      <c r="J1473" s="6"/>
      <c r="K1473" s="6"/>
      <c r="L1473" s="6"/>
      <c r="M1473" s="6"/>
      <c r="N1473" s="9"/>
      <c r="O1473" s="9"/>
      <c r="P1473" s="6"/>
      <c r="Q1473" s="6"/>
      <c r="R1473" s="6"/>
      <c r="S1473" s="6"/>
      <c r="T1473" s="6"/>
      <c r="U1473" s="6"/>
      <c r="V1473" s="6"/>
      <c r="W1473" s="9"/>
      <c r="X1473" s="9"/>
      <c r="Y1473" s="9"/>
    </row>
    <row r="1474" spans="1:28" ht="13.5" outlineLevel="3" x14ac:dyDescent="0.25">
      <c r="A1474" s="179" t="s">
        <v>365</v>
      </c>
      <c r="B1474" s="227">
        <v>4</v>
      </c>
      <c r="C1474" s="228"/>
      <c r="D1474" s="228"/>
      <c r="E1474" s="228"/>
      <c r="F1474" s="183"/>
      <c r="G1474" s="183"/>
      <c r="H1474" s="183"/>
      <c r="I1474" s="229" t="s">
        <v>366</v>
      </c>
      <c r="J1474" s="230"/>
      <c r="K1474" s="231"/>
      <c r="L1474" s="231"/>
      <c r="M1474" s="231"/>
      <c r="N1474" s="183"/>
      <c r="O1474" s="181">
        <f>SUBTOTAL(9,O1475:O1479)</f>
        <v>0</v>
      </c>
      <c r="P1474" s="230" t="s">
        <v>447</v>
      </c>
      <c r="Q1474" s="230"/>
      <c r="R1474" s="231"/>
      <c r="S1474" s="182">
        <f>SUBTOTAL(9,S1475:S1479)</f>
        <v>0</v>
      </c>
      <c r="T1474" s="231"/>
      <c r="U1474" s="182">
        <f>SUBTOTAL(9,U1475:U1479)</f>
        <v>0</v>
      </c>
      <c r="V1474" s="232"/>
      <c r="W1474" s="181">
        <f>SUBTOTAL(9,W1475:W1479)</f>
        <v>0</v>
      </c>
      <c r="X1474" s="181">
        <f>SUBTOTAL(9,X1475:X1479)</f>
        <v>0</v>
      </c>
      <c r="Y1474" s="179"/>
      <c r="Z1474" s="6"/>
      <c r="AA1474" s="9"/>
      <c r="AB1474" s="9"/>
    </row>
    <row r="1475" spans="1:28" ht="13.5" outlineLevel="4" x14ac:dyDescent="0.25">
      <c r="A1475" s="184" t="s">
        <v>367</v>
      </c>
      <c r="B1475" s="233">
        <v>5</v>
      </c>
      <c r="C1475" s="234"/>
      <c r="D1475" s="234"/>
      <c r="E1475" s="234"/>
      <c r="F1475" s="188"/>
      <c r="G1475" s="188"/>
      <c r="H1475" s="188"/>
      <c r="I1475" s="235" t="s">
        <v>368</v>
      </c>
      <c r="J1475" s="236"/>
      <c r="K1475" s="237"/>
      <c r="L1475" s="237"/>
      <c r="M1475" s="237"/>
      <c r="N1475" s="188"/>
      <c r="O1475" s="186">
        <f>SUBTOTAL(9,O1476:O1479)</f>
        <v>0</v>
      </c>
      <c r="P1475" s="236" t="s">
        <v>448</v>
      </c>
      <c r="Q1475" s="236"/>
      <c r="R1475" s="237"/>
      <c r="S1475" s="187">
        <f>SUBTOTAL(9,S1476:S1479)</f>
        <v>0</v>
      </c>
      <c r="T1475" s="237"/>
      <c r="U1475" s="187">
        <f>SUBTOTAL(9,U1476:U1479)</f>
        <v>0</v>
      </c>
      <c r="V1475" s="238"/>
      <c r="W1475" s="186">
        <f>SUBTOTAL(9,W1476:W1479)</f>
        <v>0</v>
      </c>
      <c r="X1475" s="186">
        <f>SUBTOTAL(9,X1476:X1479)</f>
        <v>0</v>
      </c>
      <c r="Y1475" s="184"/>
      <c r="Z1475" s="6"/>
      <c r="AA1475" s="9"/>
      <c r="AB1475" s="9"/>
    </row>
    <row r="1476" spans="1:28" ht="13.5" outlineLevel="5" x14ac:dyDescent="0.25">
      <c r="A1476" s="189" t="s">
        <v>369</v>
      </c>
      <c r="B1476" s="239">
        <v>6</v>
      </c>
      <c r="C1476" s="240"/>
      <c r="D1476" s="240"/>
      <c r="E1476" s="240"/>
      <c r="F1476" s="193"/>
      <c r="G1476" s="193"/>
      <c r="H1476" s="193"/>
      <c r="I1476" s="241" t="s">
        <v>370</v>
      </c>
      <c r="J1476" s="242"/>
      <c r="K1476" s="243"/>
      <c r="L1476" s="243"/>
      <c r="M1476" s="243"/>
      <c r="N1476" s="193"/>
      <c r="O1476" s="191">
        <f>SUBTOTAL(9,O1477:O1479)</f>
        <v>0</v>
      </c>
      <c r="P1476" s="242" t="s">
        <v>449</v>
      </c>
      <c r="Q1476" s="242"/>
      <c r="R1476" s="243"/>
      <c r="S1476" s="192">
        <f>SUBTOTAL(9,S1477:S1479)</f>
        <v>0</v>
      </c>
      <c r="T1476" s="243"/>
      <c r="U1476" s="192">
        <f>SUBTOTAL(9,U1477:U1479)</f>
        <v>0</v>
      </c>
      <c r="V1476" s="244"/>
      <c r="W1476" s="191">
        <f>SUBTOTAL(9,W1477:W1479)</f>
        <v>0</v>
      </c>
      <c r="X1476" s="191">
        <f>SUBTOTAL(9,X1477:X1479)</f>
        <v>0</v>
      </c>
      <c r="Y1476" s="189"/>
      <c r="Z1476" s="6"/>
      <c r="AA1476" s="9"/>
      <c r="AB1476" s="9"/>
    </row>
    <row r="1477" spans="1:28" ht="14.25" outlineLevel="6" x14ac:dyDescent="0.15">
      <c r="B1477" s="197"/>
      <c r="C1477" s="198"/>
      <c r="D1477" s="114" t="s">
        <v>1613</v>
      </c>
      <c r="E1477" s="114"/>
      <c r="F1477" s="115"/>
      <c r="G1477" s="115" t="s">
        <v>1614</v>
      </c>
      <c r="H1477" s="115"/>
      <c r="I1477" s="116" t="s">
        <v>1615</v>
      </c>
      <c r="J1477" s="117" t="s">
        <v>694</v>
      </c>
      <c r="K1477" s="118">
        <v>1</v>
      </c>
      <c r="L1477" s="118">
        <v>0</v>
      </c>
      <c r="M1477" s="118">
        <v>1</v>
      </c>
      <c r="N1477" s="295"/>
      <c r="O1477" s="119">
        <f>M1477*N1477</f>
        <v>0</v>
      </c>
      <c r="P1477" s="117" t="s">
        <v>937</v>
      </c>
      <c r="Q1477" s="117" t="s">
        <v>1276</v>
      </c>
      <c r="R1477" s="118"/>
      <c r="S1477" s="118">
        <f>M1477*R1477</f>
        <v>0</v>
      </c>
      <c r="T1477" s="118"/>
      <c r="U1477" s="118">
        <f>M1477*T1477</f>
        <v>0</v>
      </c>
      <c r="V1477" s="119">
        <v>21</v>
      </c>
      <c r="W1477" s="119">
        <f>O1477*(V1477/100)</f>
        <v>0</v>
      </c>
      <c r="X1477" s="119">
        <f>O1477+W1477</f>
        <v>0</v>
      </c>
      <c r="Y1477" s="120">
        <v>8</v>
      </c>
      <c r="Z1477" s="9"/>
      <c r="AA1477" s="9"/>
      <c r="AB1477" s="9"/>
    </row>
    <row r="1478" spans="1:28" ht="4.5" customHeight="1" outlineLevel="6" x14ac:dyDescent="0.15">
      <c r="B1478" s="197"/>
      <c r="C1478" s="199"/>
      <c r="D1478" s="199"/>
      <c r="E1478" s="199"/>
      <c r="F1478" s="10"/>
      <c r="G1478" s="10"/>
      <c r="H1478" s="10"/>
      <c r="I1478" s="203"/>
      <c r="J1478" s="205"/>
      <c r="K1478" s="159"/>
      <c r="L1478" s="159"/>
      <c r="M1478" s="159"/>
      <c r="N1478" s="113"/>
      <c r="O1478" s="153"/>
      <c r="P1478" s="205"/>
      <c r="Q1478" s="205"/>
      <c r="R1478" s="159"/>
      <c r="S1478" s="159"/>
      <c r="T1478" s="159"/>
      <c r="U1478" s="159"/>
      <c r="V1478" s="153"/>
      <c r="W1478" s="153"/>
      <c r="X1478" s="153"/>
      <c r="Y1478" s="10"/>
      <c r="Z1478" s="9"/>
      <c r="AA1478" s="9"/>
      <c r="AB1478" s="9"/>
    </row>
    <row r="1479" spans="1:28" outlineLevel="6" x14ac:dyDescent="0.15">
      <c r="B1479" s="6"/>
      <c r="C1479" s="6"/>
      <c r="D1479" s="6"/>
      <c r="E1479" s="6"/>
      <c r="F1479" s="6"/>
      <c r="G1479" s="6"/>
      <c r="H1479" s="6"/>
      <c r="I1479" s="6"/>
      <c r="J1479" s="6"/>
      <c r="K1479" s="6"/>
      <c r="L1479" s="6"/>
      <c r="M1479" s="6"/>
      <c r="N1479" s="9"/>
      <c r="O1479" s="9"/>
      <c r="P1479" s="6"/>
      <c r="Q1479" s="6"/>
      <c r="R1479" s="6"/>
      <c r="S1479" s="6"/>
      <c r="T1479" s="6"/>
      <c r="U1479" s="6"/>
      <c r="V1479" s="6"/>
      <c r="W1479" s="9"/>
      <c r="X1479" s="9"/>
      <c r="Y1479" s="9"/>
    </row>
    <row r="1480" spans="1:28" ht="13.5" outlineLevel="3" x14ac:dyDescent="0.25">
      <c r="A1480" s="179" t="s">
        <v>371</v>
      </c>
      <c r="B1480" s="227">
        <v>4</v>
      </c>
      <c r="C1480" s="228"/>
      <c r="D1480" s="228"/>
      <c r="E1480" s="228"/>
      <c r="F1480" s="183"/>
      <c r="G1480" s="183"/>
      <c r="H1480" s="183"/>
      <c r="I1480" s="229" t="s">
        <v>372</v>
      </c>
      <c r="J1480" s="230"/>
      <c r="K1480" s="231"/>
      <c r="L1480" s="231"/>
      <c r="M1480" s="231"/>
      <c r="N1480" s="183"/>
      <c r="O1480" s="181">
        <f>SUBTOTAL(9,O1481:O1485)</f>
        <v>0</v>
      </c>
      <c r="P1480" s="230" t="s">
        <v>447</v>
      </c>
      <c r="Q1480" s="230"/>
      <c r="R1480" s="231"/>
      <c r="S1480" s="182">
        <f>SUBTOTAL(9,S1481:S1485)</f>
        <v>0</v>
      </c>
      <c r="T1480" s="231"/>
      <c r="U1480" s="182">
        <f>SUBTOTAL(9,U1481:U1485)</f>
        <v>0</v>
      </c>
      <c r="V1480" s="232"/>
      <c r="W1480" s="181">
        <f>SUBTOTAL(9,W1481:W1485)</f>
        <v>0</v>
      </c>
      <c r="X1480" s="181">
        <f>SUBTOTAL(9,X1481:X1485)</f>
        <v>0</v>
      </c>
      <c r="Y1480" s="179"/>
      <c r="Z1480" s="6"/>
      <c r="AA1480" s="9"/>
      <c r="AB1480" s="9"/>
    </row>
    <row r="1481" spans="1:28" ht="13.5" outlineLevel="4" x14ac:dyDescent="0.25">
      <c r="A1481" s="184" t="s">
        <v>373</v>
      </c>
      <c r="B1481" s="233">
        <v>5</v>
      </c>
      <c r="C1481" s="234"/>
      <c r="D1481" s="234"/>
      <c r="E1481" s="234"/>
      <c r="F1481" s="188"/>
      <c r="G1481" s="188"/>
      <c r="H1481" s="188"/>
      <c r="I1481" s="235" t="s">
        <v>374</v>
      </c>
      <c r="J1481" s="236"/>
      <c r="K1481" s="237"/>
      <c r="L1481" s="237"/>
      <c r="M1481" s="237"/>
      <c r="N1481" s="188"/>
      <c r="O1481" s="186">
        <f>SUBTOTAL(9,O1482:O1485)</f>
        <v>0</v>
      </c>
      <c r="P1481" s="236" t="s">
        <v>448</v>
      </c>
      <c r="Q1481" s="236"/>
      <c r="R1481" s="237"/>
      <c r="S1481" s="187">
        <f>SUBTOTAL(9,S1482:S1485)</f>
        <v>0</v>
      </c>
      <c r="T1481" s="237"/>
      <c r="U1481" s="187">
        <f>SUBTOTAL(9,U1482:U1485)</f>
        <v>0</v>
      </c>
      <c r="V1481" s="238"/>
      <c r="W1481" s="186">
        <f>SUBTOTAL(9,W1482:W1485)</f>
        <v>0</v>
      </c>
      <c r="X1481" s="186">
        <f>SUBTOTAL(9,X1482:X1485)</f>
        <v>0</v>
      </c>
      <c r="Y1481" s="184"/>
      <c r="Z1481" s="6"/>
      <c r="AA1481" s="9"/>
      <c r="AB1481" s="9"/>
    </row>
    <row r="1482" spans="1:28" ht="13.5" outlineLevel="5" x14ac:dyDescent="0.25">
      <c r="A1482" s="189" t="s">
        <v>375</v>
      </c>
      <c r="B1482" s="239">
        <v>6</v>
      </c>
      <c r="C1482" s="240"/>
      <c r="D1482" s="240"/>
      <c r="E1482" s="240"/>
      <c r="F1482" s="193"/>
      <c r="G1482" s="193"/>
      <c r="H1482" s="193"/>
      <c r="I1482" s="241" t="s">
        <v>376</v>
      </c>
      <c r="J1482" s="242"/>
      <c r="K1482" s="243"/>
      <c r="L1482" s="243"/>
      <c r="M1482" s="243"/>
      <c r="N1482" s="193"/>
      <c r="O1482" s="191">
        <f>SUBTOTAL(9,O1483:O1485)</f>
        <v>0</v>
      </c>
      <c r="P1482" s="242" t="s">
        <v>449</v>
      </c>
      <c r="Q1482" s="242"/>
      <c r="R1482" s="243"/>
      <c r="S1482" s="192">
        <f>SUBTOTAL(9,S1483:S1485)</f>
        <v>0</v>
      </c>
      <c r="T1482" s="243"/>
      <c r="U1482" s="192">
        <f>SUBTOTAL(9,U1483:U1485)</f>
        <v>0</v>
      </c>
      <c r="V1482" s="244"/>
      <c r="W1482" s="191">
        <f>SUBTOTAL(9,W1483:W1485)</f>
        <v>0</v>
      </c>
      <c r="X1482" s="191">
        <f>SUBTOTAL(9,X1483:X1485)</f>
        <v>0</v>
      </c>
      <c r="Y1482" s="189"/>
      <c r="Z1482" s="6"/>
      <c r="AA1482" s="9"/>
      <c r="AB1482" s="9"/>
    </row>
    <row r="1483" spans="1:28" ht="14.25" outlineLevel="6" x14ac:dyDescent="0.15">
      <c r="B1483" s="197"/>
      <c r="C1483" s="198"/>
      <c r="D1483" s="114" t="s">
        <v>1616</v>
      </c>
      <c r="E1483" s="114"/>
      <c r="F1483" s="115"/>
      <c r="G1483" s="115" t="s">
        <v>1617</v>
      </c>
      <c r="H1483" s="115"/>
      <c r="I1483" s="116" t="s">
        <v>1618</v>
      </c>
      <c r="J1483" s="117" t="s">
        <v>694</v>
      </c>
      <c r="K1483" s="118">
        <v>1</v>
      </c>
      <c r="L1483" s="118">
        <v>0</v>
      </c>
      <c r="M1483" s="118">
        <v>1</v>
      </c>
      <c r="N1483" s="295"/>
      <c r="O1483" s="119">
        <f>M1483*N1483</f>
        <v>0</v>
      </c>
      <c r="P1483" s="117" t="s">
        <v>937</v>
      </c>
      <c r="Q1483" s="117" t="s">
        <v>1276</v>
      </c>
      <c r="R1483" s="118"/>
      <c r="S1483" s="118">
        <f>M1483*R1483</f>
        <v>0</v>
      </c>
      <c r="T1483" s="118"/>
      <c r="U1483" s="118">
        <f>M1483*T1483</f>
        <v>0</v>
      </c>
      <c r="V1483" s="119">
        <v>21</v>
      </c>
      <c r="W1483" s="119">
        <f>O1483*(V1483/100)</f>
        <v>0</v>
      </c>
      <c r="X1483" s="119">
        <f>O1483+W1483</f>
        <v>0</v>
      </c>
      <c r="Y1483" s="120">
        <v>8</v>
      </c>
      <c r="Z1483" s="9"/>
      <c r="AA1483" s="9"/>
      <c r="AB1483" s="9"/>
    </row>
    <row r="1484" spans="1:28" ht="4.5" customHeight="1" outlineLevel="6" x14ac:dyDescent="0.15">
      <c r="B1484" s="197"/>
      <c r="C1484" s="199"/>
      <c r="D1484" s="199"/>
      <c r="E1484" s="199"/>
      <c r="F1484" s="10"/>
      <c r="G1484" s="10"/>
      <c r="H1484" s="10"/>
      <c r="I1484" s="203"/>
      <c r="J1484" s="205"/>
      <c r="K1484" s="159"/>
      <c r="L1484" s="159"/>
      <c r="M1484" s="159"/>
      <c r="N1484" s="113"/>
      <c r="O1484" s="153"/>
      <c r="P1484" s="205"/>
      <c r="Q1484" s="205"/>
      <c r="R1484" s="159"/>
      <c r="S1484" s="159"/>
      <c r="T1484" s="159"/>
      <c r="U1484" s="159"/>
      <c r="V1484" s="153"/>
      <c r="W1484" s="153"/>
      <c r="X1484" s="153"/>
      <c r="Y1484" s="10"/>
      <c r="Z1484" s="9"/>
      <c r="AA1484" s="9"/>
      <c r="AB1484" s="9"/>
    </row>
    <row r="1485" spans="1:28" outlineLevel="6" x14ac:dyDescent="0.15">
      <c r="B1485" s="6"/>
      <c r="C1485" s="6"/>
      <c r="D1485" s="6"/>
      <c r="E1485" s="6"/>
      <c r="F1485" s="6"/>
      <c r="G1485" s="6"/>
      <c r="H1485" s="6"/>
      <c r="I1485" s="6"/>
      <c r="J1485" s="6"/>
      <c r="K1485" s="6"/>
      <c r="L1485" s="6"/>
      <c r="M1485" s="6"/>
      <c r="N1485" s="9"/>
      <c r="O1485" s="9"/>
      <c r="P1485" s="6"/>
      <c r="Q1485" s="6"/>
      <c r="R1485" s="6"/>
      <c r="S1485" s="6"/>
      <c r="T1485" s="6"/>
      <c r="U1485" s="6"/>
      <c r="V1485" s="6"/>
      <c r="W1485" s="9"/>
      <c r="X1485" s="9"/>
      <c r="Y1485" s="9"/>
    </row>
    <row r="1486" spans="1:28" ht="13.5" outlineLevel="3" x14ac:dyDescent="0.25">
      <c r="A1486" s="179" t="s">
        <v>377</v>
      </c>
      <c r="B1486" s="227">
        <v>4</v>
      </c>
      <c r="C1486" s="228"/>
      <c r="D1486" s="228"/>
      <c r="E1486" s="228"/>
      <c r="F1486" s="183"/>
      <c r="G1486" s="183"/>
      <c r="H1486" s="183"/>
      <c r="I1486" s="229" t="s">
        <v>378</v>
      </c>
      <c r="J1486" s="230"/>
      <c r="K1486" s="231"/>
      <c r="L1486" s="231"/>
      <c r="M1486" s="231"/>
      <c r="N1486" s="183"/>
      <c r="O1486" s="181">
        <f>SUBTOTAL(9,O1487:O1491)</f>
        <v>0</v>
      </c>
      <c r="P1486" s="230" t="s">
        <v>447</v>
      </c>
      <c r="Q1486" s="230"/>
      <c r="R1486" s="231"/>
      <c r="S1486" s="182">
        <f>SUBTOTAL(9,S1487:S1491)</f>
        <v>0</v>
      </c>
      <c r="T1486" s="231"/>
      <c r="U1486" s="182">
        <f>SUBTOTAL(9,U1487:U1491)</f>
        <v>0</v>
      </c>
      <c r="V1486" s="232"/>
      <c r="W1486" s="181">
        <f>SUBTOTAL(9,W1487:W1491)</f>
        <v>0</v>
      </c>
      <c r="X1486" s="181">
        <f>SUBTOTAL(9,X1487:X1491)</f>
        <v>0</v>
      </c>
      <c r="Y1486" s="179"/>
      <c r="Z1486" s="6"/>
      <c r="AA1486" s="9"/>
      <c r="AB1486" s="9"/>
    </row>
    <row r="1487" spans="1:28" ht="13.5" outlineLevel="4" x14ac:dyDescent="0.25">
      <c r="A1487" s="184" t="s">
        <v>379</v>
      </c>
      <c r="B1487" s="233">
        <v>5</v>
      </c>
      <c r="C1487" s="234"/>
      <c r="D1487" s="234"/>
      <c r="E1487" s="234"/>
      <c r="F1487" s="188"/>
      <c r="G1487" s="188"/>
      <c r="H1487" s="188"/>
      <c r="I1487" s="235" t="s">
        <v>380</v>
      </c>
      <c r="J1487" s="236"/>
      <c r="K1487" s="237"/>
      <c r="L1487" s="237"/>
      <c r="M1487" s="237"/>
      <c r="N1487" s="188"/>
      <c r="O1487" s="186">
        <f>SUBTOTAL(9,O1488:O1491)</f>
        <v>0</v>
      </c>
      <c r="P1487" s="236" t="s">
        <v>448</v>
      </c>
      <c r="Q1487" s="236"/>
      <c r="R1487" s="237"/>
      <c r="S1487" s="187">
        <f>SUBTOTAL(9,S1488:S1491)</f>
        <v>0</v>
      </c>
      <c r="T1487" s="237"/>
      <c r="U1487" s="187">
        <f>SUBTOTAL(9,U1488:U1491)</f>
        <v>0</v>
      </c>
      <c r="V1487" s="238"/>
      <c r="W1487" s="186">
        <f>SUBTOTAL(9,W1488:W1491)</f>
        <v>0</v>
      </c>
      <c r="X1487" s="186">
        <f>SUBTOTAL(9,X1488:X1491)</f>
        <v>0</v>
      </c>
      <c r="Y1487" s="184"/>
      <c r="Z1487" s="6"/>
      <c r="AA1487" s="9"/>
      <c r="AB1487" s="9"/>
    </row>
    <row r="1488" spans="1:28" ht="13.5" outlineLevel="5" x14ac:dyDescent="0.25">
      <c r="A1488" s="189" t="s">
        <v>381</v>
      </c>
      <c r="B1488" s="239">
        <v>6</v>
      </c>
      <c r="C1488" s="240"/>
      <c r="D1488" s="240"/>
      <c r="E1488" s="240"/>
      <c r="F1488" s="193"/>
      <c r="G1488" s="193"/>
      <c r="H1488" s="193"/>
      <c r="I1488" s="241" t="s">
        <v>382</v>
      </c>
      <c r="J1488" s="242"/>
      <c r="K1488" s="243"/>
      <c r="L1488" s="243"/>
      <c r="M1488" s="243"/>
      <c r="N1488" s="193"/>
      <c r="O1488" s="191">
        <f>SUBTOTAL(9,O1489:O1491)</f>
        <v>0</v>
      </c>
      <c r="P1488" s="242" t="s">
        <v>449</v>
      </c>
      <c r="Q1488" s="242"/>
      <c r="R1488" s="243"/>
      <c r="S1488" s="192">
        <f>SUBTOTAL(9,S1489:S1491)</f>
        <v>0</v>
      </c>
      <c r="T1488" s="243"/>
      <c r="U1488" s="192">
        <f>SUBTOTAL(9,U1489:U1491)</f>
        <v>0</v>
      </c>
      <c r="V1488" s="244"/>
      <c r="W1488" s="191">
        <f>SUBTOTAL(9,W1489:W1491)</f>
        <v>0</v>
      </c>
      <c r="X1488" s="191">
        <f>SUBTOTAL(9,X1489:X1491)</f>
        <v>0</v>
      </c>
      <c r="Y1488" s="189"/>
      <c r="Z1488" s="6"/>
      <c r="AA1488" s="9"/>
      <c r="AB1488" s="9"/>
    </row>
    <row r="1489" spans="1:28" ht="14.25" outlineLevel="6" x14ac:dyDescent="0.15">
      <c r="B1489" s="197"/>
      <c r="C1489" s="198"/>
      <c r="D1489" s="114" t="s">
        <v>1619</v>
      </c>
      <c r="E1489" s="114"/>
      <c r="F1489" s="115"/>
      <c r="G1489" s="115" t="s">
        <v>1620</v>
      </c>
      <c r="H1489" s="115"/>
      <c r="I1489" s="116" t="s">
        <v>1621</v>
      </c>
      <c r="J1489" s="117" t="s">
        <v>694</v>
      </c>
      <c r="K1489" s="118">
        <v>1</v>
      </c>
      <c r="L1489" s="118">
        <v>0</v>
      </c>
      <c r="M1489" s="118">
        <v>1</v>
      </c>
      <c r="N1489" s="295"/>
      <c r="O1489" s="119">
        <f>M1489*N1489</f>
        <v>0</v>
      </c>
      <c r="P1489" s="117" t="s">
        <v>937</v>
      </c>
      <c r="Q1489" s="117" t="s">
        <v>1276</v>
      </c>
      <c r="R1489" s="118"/>
      <c r="S1489" s="118">
        <f>M1489*R1489</f>
        <v>0</v>
      </c>
      <c r="T1489" s="118"/>
      <c r="U1489" s="118">
        <f>M1489*T1489</f>
        <v>0</v>
      </c>
      <c r="V1489" s="119">
        <v>21</v>
      </c>
      <c r="W1489" s="119">
        <f>O1489*(V1489/100)</f>
        <v>0</v>
      </c>
      <c r="X1489" s="119">
        <f>O1489+W1489</f>
        <v>0</v>
      </c>
      <c r="Y1489" s="120">
        <v>8</v>
      </c>
      <c r="Z1489" s="9"/>
      <c r="AA1489" s="9"/>
      <c r="AB1489" s="9"/>
    </row>
    <row r="1490" spans="1:28" ht="4.5" customHeight="1" outlineLevel="6" x14ac:dyDescent="0.15">
      <c r="B1490" s="197"/>
      <c r="C1490" s="199"/>
      <c r="D1490" s="199"/>
      <c r="E1490" s="199"/>
      <c r="F1490" s="10"/>
      <c r="G1490" s="10"/>
      <c r="H1490" s="10"/>
      <c r="I1490" s="203"/>
      <c r="J1490" s="205"/>
      <c r="K1490" s="159"/>
      <c r="L1490" s="159"/>
      <c r="M1490" s="159"/>
      <c r="N1490" s="113"/>
      <c r="O1490" s="153"/>
      <c r="P1490" s="205"/>
      <c r="Q1490" s="205"/>
      <c r="R1490" s="159"/>
      <c r="S1490" s="159"/>
      <c r="T1490" s="159"/>
      <c r="U1490" s="159"/>
      <c r="V1490" s="153"/>
      <c r="W1490" s="153"/>
      <c r="X1490" s="153"/>
      <c r="Y1490" s="10"/>
      <c r="Z1490" s="9"/>
      <c r="AA1490" s="9"/>
      <c r="AB1490" s="9"/>
    </row>
    <row r="1491" spans="1:28" outlineLevel="6" x14ac:dyDescent="0.15">
      <c r="B1491" s="6"/>
      <c r="C1491" s="6"/>
      <c r="D1491" s="6"/>
      <c r="E1491" s="6"/>
      <c r="F1491" s="6"/>
      <c r="G1491" s="6"/>
      <c r="H1491" s="6"/>
      <c r="I1491" s="6"/>
      <c r="J1491" s="6"/>
      <c r="K1491" s="6"/>
      <c r="L1491" s="6"/>
      <c r="M1491" s="6"/>
      <c r="N1491" s="9"/>
      <c r="O1491" s="9"/>
      <c r="P1491" s="6"/>
      <c r="Q1491" s="6"/>
      <c r="R1491" s="6"/>
      <c r="S1491" s="6"/>
      <c r="T1491" s="6"/>
      <c r="U1491" s="6"/>
      <c r="V1491" s="6"/>
      <c r="W1491" s="9"/>
      <c r="X1491" s="9"/>
      <c r="Y1491" s="9"/>
    </row>
    <row r="1492" spans="1:28" ht="13.5" outlineLevel="3" x14ac:dyDescent="0.25">
      <c r="A1492" s="179" t="s">
        <v>383</v>
      </c>
      <c r="B1492" s="227">
        <v>4</v>
      </c>
      <c r="C1492" s="228"/>
      <c r="D1492" s="228"/>
      <c r="E1492" s="228"/>
      <c r="F1492" s="183"/>
      <c r="G1492" s="183"/>
      <c r="H1492" s="183"/>
      <c r="I1492" s="229" t="s">
        <v>384</v>
      </c>
      <c r="J1492" s="230"/>
      <c r="K1492" s="231"/>
      <c r="L1492" s="231"/>
      <c r="M1492" s="231"/>
      <c r="N1492" s="183"/>
      <c r="O1492" s="181">
        <f>SUBTOTAL(9,O1493:O1497)</f>
        <v>0</v>
      </c>
      <c r="P1492" s="230" t="s">
        <v>447</v>
      </c>
      <c r="Q1492" s="230"/>
      <c r="R1492" s="231"/>
      <c r="S1492" s="182">
        <f>SUBTOTAL(9,S1493:S1497)</f>
        <v>0</v>
      </c>
      <c r="T1492" s="231"/>
      <c r="U1492" s="182">
        <f>SUBTOTAL(9,U1493:U1497)</f>
        <v>0</v>
      </c>
      <c r="V1492" s="232"/>
      <c r="W1492" s="181">
        <f>SUBTOTAL(9,W1493:W1497)</f>
        <v>0</v>
      </c>
      <c r="X1492" s="181">
        <f>SUBTOTAL(9,X1493:X1497)</f>
        <v>0</v>
      </c>
      <c r="Y1492" s="179"/>
      <c r="Z1492" s="6"/>
      <c r="AA1492" s="9"/>
      <c r="AB1492" s="9"/>
    </row>
    <row r="1493" spans="1:28" ht="13.5" outlineLevel="4" x14ac:dyDescent="0.25">
      <c r="A1493" s="184" t="s">
        <v>385</v>
      </c>
      <c r="B1493" s="233">
        <v>5</v>
      </c>
      <c r="C1493" s="234"/>
      <c r="D1493" s="234"/>
      <c r="E1493" s="234"/>
      <c r="F1493" s="188"/>
      <c r="G1493" s="188"/>
      <c r="H1493" s="188"/>
      <c r="I1493" s="235" t="s">
        <v>386</v>
      </c>
      <c r="J1493" s="236"/>
      <c r="K1493" s="237"/>
      <c r="L1493" s="237"/>
      <c r="M1493" s="237"/>
      <c r="N1493" s="188"/>
      <c r="O1493" s="186">
        <f>SUBTOTAL(9,O1494:O1497)</f>
        <v>0</v>
      </c>
      <c r="P1493" s="236" t="s">
        <v>448</v>
      </c>
      <c r="Q1493" s="236"/>
      <c r="R1493" s="237"/>
      <c r="S1493" s="187">
        <f>SUBTOTAL(9,S1494:S1497)</f>
        <v>0</v>
      </c>
      <c r="T1493" s="237"/>
      <c r="U1493" s="187">
        <f>SUBTOTAL(9,U1494:U1497)</f>
        <v>0</v>
      </c>
      <c r="V1493" s="238"/>
      <c r="W1493" s="186">
        <f>SUBTOTAL(9,W1494:W1497)</f>
        <v>0</v>
      </c>
      <c r="X1493" s="186">
        <f>SUBTOTAL(9,X1494:X1497)</f>
        <v>0</v>
      </c>
      <c r="Y1493" s="184"/>
      <c r="Z1493" s="6"/>
      <c r="AA1493" s="9"/>
      <c r="AB1493" s="9"/>
    </row>
    <row r="1494" spans="1:28" ht="13.5" outlineLevel="5" x14ac:dyDescent="0.25">
      <c r="A1494" s="189" t="s">
        <v>387</v>
      </c>
      <c r="B1494" s="239">
        <v>6</v>
      </c>
      <c r="C1494" s="240"/>
      <c r="D1494" s="240"/>
      <c r="E1494" s="240"/>
      <c r="F1494" s="193"/>
      <c r="G1494" s="193"/>
      <c r="H1494" s="193"/>
      <c r="I1494" s="241" t="s">
        <v>388</v>
      </c>
      <c r="J1494" s="242"/>
      <c r="K1494" s="243"/>
      <c r="L1494" s="243"/>
      <c r="M1494" s="243"/>
      <c r="N1494" s="193"/>
      <c r="O1494" s="191">
        <f>SUBTOTAL(9,O1495:O1497)</f>
        <v>0</v>
      </c>
      <c r="P1494" s="242" t="s">
        <v>449</v>
      </c>
      <c r="Q1494" s="242"/>
      <c r="R1494" s="243"/>
      <c r="S1494" s="192">
        <f>SUBTOTAL(9,S1495:S1497)</f>
        <v>0</v>
      </c>
      <c r="T1494" s="243"/>
      <c r="U1494" s="192">
        <f>SUBTOTAL(9,U1495:U1497)</f>
        <v>0</v>
      </c>
      <c r="V1494" s="244"/>
      <c r="W1494" s="191">
        <f>SUBTOTAL(9,W1495:W1497)</f>
        <v>0</v>
      </c>
      <c r="X1494" s="191">
        <f>SUBTOTAL(9,X1495:X1497)</f>
        <v>0</v>
      </c>
      <c r="Y1494" s="189"/>
      <c r="Z1494" s="6"/>
      <c r="AA1494" s="9"/>
      <c r="AB1494" s="9"/>
    </row>
    <row r="1495" spans="1:28" ht="14.25" outlineLevel="6" x14ac:dyDescent="0.15">
      <c r="B1495" s="197"/>
      <c r="C1495" s="198"/>
      <c r="D1495" s="114" t="s">
        <v>1622</v>
      </c>
      <c r="E1495" s="114"/>
      <c r="F1495" s="115"/>
      <c r="G1495" s="115" t="s">
        <v>1623</v>
      </c>
      <c r="H1495" s="115"/>
      <c r="I1495" s="116" t="s">
        <v>1624</v>
      </c>
      <c r="J1495" s="117" t="s">
        <v>694</v>
      </c>
      <c r="K1495" s="118">
        <v>1</v>
      </c>
      <c r="L1495" s="118">
        <v>0</v>
      </c>
      <c r="M1495" s="118">
        <v>1</v>
      </c>
      <c r="N1495" s="295"/>
      <c r="O1495" s="119">
        <f>M1495*N1495</f>
        <v>0</v>
      </c>
      <c r="P1495" s="117" t="s">
        <v>937</v>
      </c>
      <c r="Q1495" s="117" t="s">
        <v>1276</v>
      </c>
      <c r="R1495" s="118"/>
      <c r="S1495" s="118">
        <f>M1495*R1495</f>
        <v>0</v>
      </c>
      <c r="T1495" s="118"/>
      <c r="U1495" s="118">
        <f>M1495*T1495</f>
        <v>0</v>
      </c>
      <c r="V1495" s="119">
        <v>21</v>
      </c>
      <c r="W1495" s="119">
        <f>O1495*(V1495/100)</f>
        <v>0</v>
      </c>
      <c r="X1495" s="119">
        <f>O1495+W1495</f>
        <v>0</v>
      </c>
      <c r="Y1495" s="120">
        <v>8</v>
      </c>
      <c r="Z1495" s="9"/>
      <c r="AA1495" s="9"/>
      <c r="AB1495" s="9"/>
    </row>
    <row r="1496" spans="1:28" ht="4.5" customHeight="1" outlineLevel="6" x14ac:dyDescent="0.15">
      <c r="B1496" s="197"/>
      <c r="C1496" s="199"/>
      <c r="D1496" s="199"/>
      <c r="E1496" s="199"/>
      <c r="F1496" s="10"/>
      <c r="G1496" s="10"/>
      <c r="H1496" s="10"/>
      <c r="I1496" s="203"/>
      <c r="J1496" s="205"/>
      <c r="K1496" s="159"/>
      <c r="L1496" s="159"/>
      <c r="M1496" s="159"/>
      <c r="N1496" s="113"/>
      <c r="O1496" s="153"/>
      <c r="P1496" s="205"/>
      <c r="Q1496" s="205"/>
      <c r="R1496" s="159"/>
      <c r="S1496" s="159"/>
      <c r="T1496" s="159"/>
      <c r="U1496" s="159"/>
      <c r="V1496" s="153"/>
      <c r="W1496" s="153"/>
      <c r="X1496" s="153"/>
      <c r="Y1496" s="10"/>
      <c r="Z1496" s="9"/>
      <c r="AA1496" s="9"/>
      <c r="AB1496" s="9"/>
    </row>
    <row r="1497" spans="1:28" outlineLevel="6" x14ac:dyDescent="0.15">
      <c r="B1497" s="6"/>
      <c r="C1497" s="6"/>
      <c r="D1497" s="6"/>
      <c r="E1497" s="6"/>
      <c r="F1497" s="6"/>
      <c r="G1497" s="6"/>
      <c r="H1497" s="6"/>
      <c r="I1497" s="6"/>
      <c r="J1497" s="6"/>
      <c r="K1497" s="6"/>
      <c r="L1497" s="6"/>
      <c r="M1497" s="6"/>
      <c r="N1497" s="9"/>
      <c r="O1497" s="9"/>
      <c r="P1497" s="6"/>
      <c r="Q1497" s="6"/>
      <c r="R1497" s="6"/>
      <c r="S1497" s="6"/>
      <c r="T1497" s="6"/>
      <c r="U1497" s="6"/>
      <c r="V1497" s="6"/>
      <c r="W1497" s="9"/>
      <c r="X1497" s="9"/>
      <c r="Y1497" s="9"/>
    </row>
    <row r="1498" spans="1:28" ht="13.5" outlineLevel="3" x14ac:dyDescent="0.25">
      <c r="A1498" s="179" t="s">
        <v>389</v>
      </c>
      <c r="B1498" s="227">
        <v>4</v>
      </c>
      <c r="C1498" s="228"/>
      <c r="D1498" s="228"/>
      <c r="E1498" s="228"/>
      <c r="F1498" s="183"/>
      <c r="G1498" s="183"/>
      <c r="H1498" s="183"/>
      <c r="I1498" s="229" t="s">
        <v>390</v>
      </c>
      <c r="J1498" s="230"/>
      <c r="K1498" s="231"/>
      <c r="L1498" s="231"/>
      <c r="M1498" s="231"/>
      <c r="N1498" s="183"/>
      <c r="O1498" s="181">
        <f>SUBTOTAL(9,O1499:O1503)</f>
        <v>0</v>
      </c>
      <c r="P1498" s="230" t="s">
        <v>447</v>
      </c>
      <c r="Q1498" s="230"/>
      <c r="R1498" s="231"/>
      <c r="S1498" s="182">
        <f>SUBTOTAL(9,S1499:S1503)</f>
        <v>0</v>
      </c>
      <c r="T1498" s="231"/>
      <c r="U1498" s="182">
        <f>SUBTOTAL(9,U1499:U1503)</f>
        <v>0</v>
      </c>
      <c r="V1498" s="232"/>
      <c r="W1498" s="181">
        <f>SUBTOTAL(9,W1499:W1503)</f>
        <v>0</v>
      </c>
      <c r="X1498" s="181">
        <f>SUBTOTAL(9,X1499:X1503)</f>
        <v>0</v>
      </c>
      <c r="Y1498" s="179"/>
      <c r="Z1498" s="6"/>
      <c r="AA1498" s="9"/>
      <c r="AB1498" s="9"/>
    </row>
    <row r="1499" spans="1:28" ht="13.5" outlineLevel="4" x14ac:dyDescent="0.25">
      <c r="A1499" s="184" t="s">
        <v>391</v>
      </c>
      <c r="B1499" s="233">
        <v>5</v>
      </c>
      <c r="C1499" s="234"/>
      <c r="D1499" s="234"/>
      <c r="E1499" s="234"/>
      <c r="F1499" s="188"/>
      <c r="G1499" s="188"/>
      <c r="H1499" s="188"/>
      <c r="I1499" s="235" t="s">
        <v>392</v>
      </c>
      <c r="J1499" s="236"/>
      <c r="K1499" s="237"/>
      <c r="L1499" s="237"/>
      <c r="M1499" s="237"/>
      <c r="N1499" s="188"/>
      <c r="O1499" s="186">
        <f>SUBTOTAL(9,O1500:O1503)</f>
        <v>0</v>
      </c>
      <c r="P1499" s="236" t="s">
        <v>448</v>
      </c>
      <c r="Q1499" s="236"/>
      <c r="R1499" s="237"/>
      <c r="S1499" s="187">
        <f>SUBTOTAL(9,S1500:S1503)</f>
        <v>0</v>
      </c>
      <c r="T1499" s="237"/>
      <c r="U1499" s="187">
        <f>SUBTOTAL(9,U1500:U1503)</f>
        <v>0</v>
      </c>
      <c r="V1499" s="238"/>
      <c r="W1499" s="186">
        <f>SUBTOTAL(9,W1500:W1503)</f>
        <v>0</v>
      </c>
      <c r="X1499" s="186">
        <f>SUBTOTAL(9,X1500:X1503)</f>
        <v>0</v>
      </c>
      <c r="Y1499" s="184"/>
      <c r="Z1499" s="6"/>
      <c r="AA1499" s="9"/>
      <c r="AB1499" s="9"/>
    </row>
    <row r="1500" spans="1:28" ht="13.5" outlineLevel="5" x14ac:dyDescent="0.25">
      <c r="A1500" s="189" t="s">
        <v>393</v>
      </c>
      <c r="B1500" s="239">
        <v>6</v>
      </c>
      <c r="C1500" s="240"/>
      <c r="D1500" s="240"/>
      <c r="E1500" s="240"/>
      <c r="F1500" s="193"/>
      <c r="G1500" s="193"/>
      <c r="H1500" s="193"/>
      <c r="I1500" s="241" t="s">
        <v>394</v>
      </c>
      <c r="J1500" s="242"/>
      <c r="K1500" s="243"/>
      <c r="L1500" s="243"/>
      <c r="M1500" s="243"/>
      <c r="N1500" s="193"/>
      <c r="O1500" s="191">
        <f>SUBTOTAL(9,O1501:O1503)</f>
        <v>0</v>
      </c>
      <c r="P1500" s="242" t="s">
        <v>449</v>
      </c>
      <c r="Q1500" s="242"/>
      <c r="R1500" s="243"/>
      <c r="S1500" s="192">
        <f>SUBTOTAL(9,S1501:S1503)</f>
        <v>0</v>
      </c>
      <c r="T1500" s="243"/>
      <c r="U1500" s="192">
        <f>SUBTOTAL(9,U1501:U1503)</f>
        <v>0</v>
      </c>
      <c r="V1500" s="244"/>
      <c r="W1500" s="191">
        <f>SUBTOTAL(9,W1501:W1503)</f>
        <v>0</v>
      </c>
      <c r="X1500" s="191">
        <f>SUBTOTAL(9,X1501:X1503)</f>
        <v>0</v>
      </c>
      <c r="Y1500" s="189"/>
      <c r="Z1500" s="6"/>
      <c r="AA1500" s="9"/>
      <c r="AB1500" s="9"/>
    </row>
    <row r="1501" spans="1:28" ht="14.25" outlineLevel="6" x14ac:dyDescent="0.15">
      <c r="B1501" s="197"/>
      <c r="C1501" s="198"/>
      <c r="D1501" s="114" t="s">
        <v>1625</v>
      </c>
      <c r="E1501" s="114"/>
      <c r="F1501" s="115"/>
      <c r="G1501" s="115" t="s">
        <v>1626</v>
      </c>
      <c r="H1501" s="115"/>
      <c r="I1501" s="116" t="s">
        <v>1627</v>
      </c>
      <c r="J1501" s="117" t="s">
        <v>694</v>
      </c>
      <c r="K1501" s="118">
        <v>1</v>
      </c>
      <c r="L1501" s="118">
        <v>0</v>
      </c>
      <c r="M1501" s="118">
        <v>1</v>
      </c>
      <c r="N1501" s="295"/>
      <c r="O1501" s="119">
        <f>M1501*N1501</f>
        <v>0</v>
      </c>
      <c r="P1501" s="117" t="s">
        <v>937</v>
      </c>
      <c r="Q1501" s="117" t="s">
        <v>1276</v>
      </c>
      <c r="R1501" s="118"/>
      <c r="S1501" s="118">
        <f>M1501*R1501</f>
        <v>0</v>
      </c>
      <c r="T1501" s="118"/>
      <c r="U1501" s="118">
        <f>M1501*T1501</f>
        <v>0</v>
      </c>
      <c r="V1501" s="119">
        <v>21</v>
      </c>
      <c r="W1501" s="119">
        <f>O1501*(V1501/100)</f>
        <v>0</v>
      </c>
      <c r="X1501" s="119">
        <f>O1501+W1501</f>
        <v>0</v>
      </c>
      <c r="Y1501" s="120">
        <v>8</v>
      </c>
      <c r="Z1501" s="9"/>
      <c r="AA1501" s="9"/>
      <c r="AB1501" s="9"/>
    </row>
    <row r="1502" spans="1:28" ht="4.5" customHeight="1" outlineLevel="6" x14ac:dyDescent="0.15">
      <c r="B1502" s="197"/>
      <c r="C1502" s="199"/>
      <c r="D1502" s="199"/>
      <c r="E1502" s="199"/>
      <c r="F1502" s="10"/>
      <c r="G1502" s="10"/>
      <c r="H1502" s="10"/>
      <c r="I1502" s="203"/>
      <c r="J1502" s="205"/>
      <c r="K1502" s="159"/>
      <c r="L1502" s="159"/>
      <c r="M1502" s="159"/>
      <c r="N1502" s="113"/>
      <c r="O1502" s="153"/>
      <c r="P1502" s="205"/>
      <c r="Q1502" s="205"/>
      <c r="R1502" s="159"/>
      <c r="S1502" s="159"/>
      <c r="T1502" s="159"/>
      <c r="U1502" s="159"/>
      <c r="V1502" s="153"/>
      <c r="W1502" s="153"/>
      <c r="X1502" s="153"/>
      <c r="Y1502" s="10"/>
      <c r="Z1502" s="9"/>
      <c r="AA1502" s="9"/>
      <c r="AB1502" s="9"/>
    </row>
    <row r="1503" spans="1:28" outlineLevel="6" x14ac:dyDescent="0.15">
      <c r="B1503" s="6"/>
      <c r="C1503" s="6"/>
      <c r="D1503" s="6"/>
      <c r="E1503" s="6"/>
      <c r="F1503" s="6"/>
      <c r="G1503" s="6"/>
      <c r="H1503" s="6"/>
      <c r="I1503" s="6"/>
      <c r="J1503" s="6"/>
      <c r="K1503" s="6"/>
      <c r="L1503" s="6"/>
      <c r="M1503" s="6"/>
      <c r="N1503" s="9"/>
      <c r="O1503" s="9"/>
      <c r="P1503" s="6"/>
      <c r="Q1503" s="6"/>
      <c r="R1503" s="6"/>
      <c r="S1503" s="6"/>
      <c r="T1503" s="6"/>
      <c r="U1503" s="6"/>
      <c r="V1503" s="6"/>
      <c r="W1503" s="9"/>
      <c r="X1503" s="9"/>
      <c r="Y1503" s="9"/>
    </row>
    <row r="1504" spans="1:28" ht="13.5" outlineLevel="3" x14ac:dyDescent="0.25">
      <c r="A1504" s="179" t="s">
        <v>395</v>
      </c>
      <c r="B1504" s="227">
        <v>4</v>
      </c>
      <c r="C1504" s="228"/>
      <c r="D1504" s="228"/>
      <c r="E1504" s="228"/>
      <c r="F1504" s="183"/>
      <c r="G1504" s="183"/>
      <c r="H1504" s="183"/>
      <c r="I1504" s="229" t="s">
        <v>396</v>
      </c>
      <c r="J1504" s="230"/>
      <c r="K1504" s="231"/>
      <c r="L1504" s="231"/>
      <c r="M1504" s="231"/>
      <c r="N1504" s="183"/>
      <c r="O1504" s="181">
        <f>SUBTOTAL(9,O1505:O1509)</f>
        <v>0</v>
      </c>
      <c r="P1504" s="230" t="s">
        <v>447</v>
      </c>
      <c r="Q1504" s="230"/>
      <c r="R1504" s="231"/>
      <c r="S1504" s="182">
        <f>SUBTOTAL(9,S1505:S1509)</f>
        <v>0</v>
      </c>
      <c r="T1504" s="231"/>
      <c r="U1504" s="182">
        <f>SUBTOTAL(9,U1505:U1509)</f>
        <v>0</v>
      </c>
      <c r="V1504" s="232"/>
      <c r="W1504" s="181">
        <f>SUBTOTAL(9,W1505:W1509)</f>
        <v>0</v>
      </c>
      <c r="X1504" s="181">
        <f>SUBTOTAL(9,X1505:X1509)</f>
        <v>0</v>
      </c>
      <c r="Y1504" s="179"/>
      <c r="Z1504" s="6"/>
      <c r="AA1504" s="9"/>
      <c r="AB1504" s="9"/>
    </row>
    <row r="1505" spans="1:28" ht="13.5" outlineLevel="4" x14ac:dyDescent="0.25">
      <c r="A1505" s="184" t="s">
        <v>397</v>
      </c>
      <c r="B1505" s="233">
        <v>5</v>
      </c>
      <c r="C1505" s="234"/>
      <c r="D1505" s="234"/>
      <c r="E1505" s="234"/>
      <c r="F1505" s="188"/>
      <c r="G1505" s="188"/>
      <c r="H1505" s="188"/>
      <c r="I1505" s="235" t="s">
        <v>398</v>
      </c>
      <c r="J1505" s="236"/>
      <c r="K1505" s="237"/>
      <c r="L1505" s="237"/>
      <c r="M1505" s="237"/>
      <c r="N1505" s="188"/>
      <c r="O1505" s="186">
        <f>SUBTOTAL(9,O1506:O1509)</f>
        <v>0</v>
      </c>
      <c r="P1505" s="236" t="s">
        <v>448</v>
      </c>
      <c r="Q1505" s="236"/>
      <c r="R1505" s="237"/>
      <c r="S1505" s="187">
        <f>SUBTOTAL(9,S1506:S1509)</f>
        <v>0</v>
      </c>
      <c r="T1505" s="237"/>
      <c r="U1505" s="187">
        <f>SUBTOTAL(9,U1506:U1509)</f>
        <v>0</v>
      </c>
      <c r="V1505" s="238"/>
      <c r="W1505" s="186">
        <f>SUBTOTAL(9,W1506:W1509)</f>
        <v>0</v>
      </c>
      <c r="X1505" s="186">
        <f>SUBTOTAL(9,X1506:X1509)</f>
        <v>0</v>
      </c>
      <c r="Y1505" s="184"/>
      <c r="Z1505" s="6"/>
      <c r="AA1505" s="9"/>
      <c r="AB1505" s="9"/>
    </row>
    <row r="1506" spans="1:28" ht="13.5" outlineLevel="5" x14ac:dyDescent="0.25">
      <c r="A1506" s="189" t="s">
        <v>399</v>
      </c>
      <c r="B1506" s="239">
        <v>6</v>
      </c>
      <c r="C1506" s="240"/>
      <c r="D1506" s="240"/>
      <c r="E1506" s="240"/>
      <c r="F1506" s="193"/>
      <c r="G1506" s="193"/>
      <c r="H1506" s="193"/>
      <c r="I1506" s="241" t="s">
        <v>400</v>
      </c>
      <c r="J1506" s="242"/>
      <c r="K1506" s="243"/>
      <c r="L1506" s="243"/>
      <c r="M1506" s="243"/>
      <c r="N1506" s="193"/>
      <c r="O1506" s="191">
        <f>SUBTOTAL(9,O1507:O1509)</f>
        <v>0</v>
      </c>
      <c r="P1506" s="242" t="s">
        <v>449</v>
      </c>
      <c r="Q1506" s="242"/>
      <c r="R1506" s="243"/>
      <c r="S1506" s="192">
        <f>SUBTOTAL(9,S1507:S1509)</f>
        <v>0</v>
      </c>
      <c r="T1506" s="243"/>
      <c r="U1506" s="192">
        <f>SUBTOTAL(9,U1507:U1509)</f>
        <v>0</v>
      </c>
      <c r="V1506" s="244"/>
      <c r="W1506" s="191">
        <f>SUBTOTAL(9,W1507:W1509)</f>
        <v>0</v>
      </c>
      <c r="X1506" s="191">
        <f>SUBTOTAL(9,X1507:X1509)</f>
        <v>0</v>
      </c>
      <c r="Y1506" s="189"/>
      <c r="Z1506" s="6"/>
      <c r="AA1506" s="9"/>
      <c r="AB1506" s="9"/>
    </row>
    <row r="1507" spans="1:28" ht="14.25" outlineLevel="6" x14ac:dyDescent="0.15">
      <c r="B1507" s="197"/>
      <c r="C1507" s="198"/>
      <c r="D1507" s="114" t="s">
        <v>1628</v>
      </c>
      <c r="E1507" s="114"/>
      <c r="F1507" s="115"/>
      <c r="G1507" s="115" t="s">
        <v>1629</v>
      </c>
      <c r="H1507" s="115"/>
      <c r="I1507" s="116" t="s">
        <v>1630</v>
      </c>
      <c r="J1507" s="117" t="s">
        <v>694</v>
      </c>
      <c r="K1507" s="118">
        <v>1</v>
      </c>
      <c r="L1507" s="118">
        <v>0</v>
      </c>
      <c r="M1507" s="118">
        <v>1</v>
      </c>
      <c r="N1507" s="295"/>
      <c r="O1507" s="119">
        <f>M1507*N1507</f>
        <v>0</v>
      </c>
      <c r="P1507" s="117" t="s">
        <v>937</v>
      </c>
      <c r="Q1507" s="117" t="s">
        <v>1276</v>
      </c>
      <c r="R1507" s="118"/>
      <c r="S1507" s="118">
        <f>M1507*R1507</f>
        <v>0</v>
      </c>
      <c r="T1507" s="118"/>
      <c r="U1507" s="118">
        <f>M1507*T1507</f>
        <v>0</v>
      </c>
      <c r="V1507" s="119">
        <v>21</v>
      </c>
      <c r="W1507" s="119">
        <f>O1507*(V1507/100)</f>
        <v>0</v>
      </c>
      <c r="X1507" s="119">
        <f>O1507+W1507</f>
        <v>0</v>
      </c>
      <c r="Y1507" s="120">
        <v>8</v>
      </c>
      <c r="Z1507" s="9"/>
      <c r="AA1507" s="9"/>
      <c r="AB1507" s="9"/>
    </row>
    <row r="1508" spans="1:28" ht="4.5" customHeight="1" outlineLevel="6" x14ac:dyDescent="0.15">
      <c r="B1508" s="197"/>
      <c r="C1508" s="199"/>
      <c r="D1508" s="199"/>
      <c r="E1508" s="199"/>
      <c r="F1508" s="10"/>
      <c r="G1508" s="10"/>
      <c r="H1508" s="10"/>
      <c r="I1508" s="203"/>
      <c r="J1508" s="205"/>
      <c r="K1508" s="159"/>
      <c r="L1508" s="159"/>
      <c r="M1508" s="159"/>
      <c r="N1508" s="113"/>
      <c r="O1508" s="153"/>
      <c r="P1508" s="205"/>
      <c r="Q1508" s="205"/>
      <c r="R1508" s="159"/>
      <c r="S1508" s="159"/>
      <c r="T1508" s="159"/>
      <c r="U1508" s="159"/>
      <c r="V1508" s="153"/>
      <c r="W1508" s="153"/>
      <c r="X1508" s="153"/>
      <c r="Y1508" s="10"/>
      <c r="Z1508" s="9"/>
      <c r="AA1508" s="9"/>
      <c r="AB1508" s="9"/>
    </row>
    <row r="1509" spans="1:28" outlineLevel="6" x14ac:dyDescent="0.15">
      <c r="B1509" s="6"/>
      <c r="C1509" s="6"/>
      <c r="D1509" s="6"/>
      <c r="E1509" s="6"/>
      <c r="F1509" s="6"/>
      <c r="G1509" s="6"/>
      <c r="H1509" s="6"/>
      <c r="I1509" s="6"/>
      <c r="J1509" s="6"/>
      <c r="K1509" s="6"/>
      <c r="L1509" s="6"/>
      <c r="M1509" s="6"/>
      <c r="N1509" s="9"/>
      <c r="O1509" s="9"/>
      <c r="P1509" s="6"/>
      <c r="Q1509" s="6"/>
      <c r="R1509" s="6"/>
      <c r="S1509" s="6"/>
      <c r="T1509" s="6"/>
      <c r="U1509" s="6"/>
      <c r="V1509" s="6"/>
      <c r="W1509" s="9"/>
      <c r="X1509" s="9"/>
      <c r="Y1509" s="9"/>
    </row>
    <row r="1510" spans="1:28" ht="12.75" outlineLevel="2" x14ac:dyDescent="0.2">
      <c r="A1510" s="174" t="s">
        <v>401</v>
      </c>
      <c r="B1510" s="221">
        <v>3</v>
      </c>
      <c r="C1510" s="222"/>
      <c r="D1510" s="222"/>
      <c r="E1510" s="222"/>
      <c r="F1510" s="178"/>
      <c r="G1510" s="178"/>
      <c r="H1510" s="178"/>
      <c r="I1510" s="223" t="s">
        <v>402</v>
      </c>
      <c r="J1510" s="224"/>
      <c r="K1510" s="225"/>
      <c r="L1510" s="225"/>
      <c r="M1510" s="225"/>
      <c r="N1510" s="178"/>
      <c r="O1510" s="176">
        <f>SUBTOTAL(9,O1511:O1540)</f>
        <v>0</v>
      </c>
      <c r="P1510" s="224" t="s">
        <v>446</v>
      </c>
      <c r="Q1510" s="224"/>
      <c r="R1510" s="225"/>
      <c r="S1510" s="177">
        <f>SUBTOTAL(9,S1511:S1540)</f>
        <v>0.20924570000000003</v>
      </c>
      <c r="T1510" s="225"/>
      <c r="U1510" s="177">
        <f>SUBTOTAL(9,U1511:U1540)</f>
        <v>0</v>
      </c>
      <c r="V1510" s="226"/>
      <c r="W1510" s="176">
        <f>SUBTOTAL(9,W1511:W1540)</f>
        <v>0</v>
      </c>
      <c r="X1510" s="176">
        <f>SUBTOTAL(9,X1511:X1540)</f>
        <v>0</v>
      </c>
      <c r="Y1510" s="174"/>
      <c r="Z1510" s="6"/>
      <c r="AA1510" s="9"/>
      <c r="AB1510" s="9"/>
    </row>
    <row r="1511" spans="1:28" ht="13.5" outlineLevel="3" x14ac:dyDescent="0.25">
      <c r="A1511" s="179" t="s">
        <v>403</v>
      </c>
      <c r="B1511" s="227">
        <v>4</v>
      </c>
      <c r="C1511" s="228"/>
      <c r="D1511" s="228"/>
      <c r="E1511" s="228"/>
      <c r="F1511" s="183"/>
      <c r="G1511" s="183"/>
      <c r="H1511" s="183"/>
      <c r="I1511" s="229" t="s">
        <v>404</v>
      </c>
      <c r="J1511" s="230"/>
      <c r="K1511" s="231"/>
      <c r="L1511" s="231"/>
      <c r="M1511" s="231"/>
      <c r="N1511" s="183"/>
      <c r="O1511" s="181">
        <f>SUBTOTAL(9,O1512:O1540)</f>
        <v>0</v>
      </c>
      <c r="P1511" s="230" t="s">
        <v>447</v>
      </c>
      <c r="Q1511" s="230"/>
      <c r="R1511" s="231"/>
      <c r="S1511" s="182">
        <f>SUBTOTAL(9,S1512:S1540)</f>
        <v>0.20924570000000003</v>
      </c>
      <c r="T1511" s="231"/>
      <c r="U1511" s="182">
        <f>SUBTOTAL(9,U1512:U1540)</f>
        <v>0</v>
      </c>
      <c r="V1511" s="232"/>
      <c r="W1511" s="181">
        <f>SUBTOTAL(9,W1512:W1540)</f>
        <v>0</v>
      </c>
      <c r="X1511" s="181">
        <f>SUBTOTAL(9,X1512:X1540)</f>
        <v>0</v>
      </c>
      <c r="Y1511" s="179"/>
      <c r="Z1511" s="6"/>
      <c r="AA1511" s="9"/>
      <c r="AB1511" s="9"/>
    </row>
    <row r="1512" spans="1:28" ht="13.5" outlineLevel="4" x14ac:dyDescent="0.25">
      <c r="A1512" s="184" t="s">
        <v>405</v>
      </c>
      <c r="B1512" s="233">
        <v>5</v>
      </c>
      <c r="C1512" s="234"/>
      <c r="D1512" s="234"/>
      <c r="E1512" s="234"/>
      <c r="F1512" s="188"/>
      <c r="G1512" s="188"/>
      <c r="H1512" s="188"/>
      <c r="I1512" s="235" t="s">
        <v>292</v>
      </c>
      <c r="J1512" s="236"/>
      <c r="K1512" s="237"/>
      <c r="L1512" s="237"/>
      <c r="M1512" s="237"/>
      <c r="N1512" s="188"/>
      <c r="O1512" s="186">
        <f>SUBTOTAL(9,O1513:O1521)</f>
        <v>0</v>
      </c>
      <c r="P1512" s="236" t="s">
        <v>448</v>
      </c>
      <c r="Q1512" s="236"/>
      <c r="R1512" s="237"/>
      <c r="S1512" s="187">
        <f>SUBTOTAL(9,S1513:S1521)</f>
        <v>0</v>
      </c>
      <c r="T1512" s="237"/>
      <c r="U1512" s="187">
        <f>SUBTOTAL(9,U1513:U1521)</f>
        <v>0</v>
      </c>
      <c r="V1512" s="238"/>
      <c r="W1512" s="186">
        <f>SUBTOTAL(9,W1513:W1521)</f>
        <v>0</v>
      </c>
      <c r="X1512" s="186">
        <f>SUBTOTAL(9,X1513:X1521)</f>
        <v>0</v>
      </c>
      <c r="Y1512" s="184"/>
      <c r="Z1512" s="6"/>
      <c r="AA1512" s="9"/>
      <c r="AB1512" s="9"/>
    </row>
    <row r="1513" spans="1:28" ht="13.5" outlineLevel="5" x14ac:dyDescent="0.25">
      <c r="A1513" s="189" t="s">
        <v>406</v>
      </c>
      <c r="B1513" s="239">
        <v>6</v>
      </c>
      <c r="C1513" s="240"/>
      <c r="D1513" s="240"/>
      <c r="E1513" s="240"/>
      <c r="F1513" s="193"/>
      <c r="G1513" s="193"/>
      <c r="H1513" s="193"/>
      <c r="I1513" s="241" t="s">
        <v>294</v>
      </c>
      <c r="J1513" s="242"/>
      <c r="K1513" s="243"/>
      <c r="L1513" s="243"/>
      <c r="M1513" s="243"/>
      <c r="N1513" s="193"/>
      <c r="O1513" s="191">
        <f>SUBTOTAL(9,O1514:O1521)</f>
        <v>0</v>
      </c>
      <c r="P1513" s="242" t="s">
        <v>449</v>
      </c>
      <c r="Q1513" s="242"/>
      <c r="R1513" s="243"/>
      <c r="S1513" s="192">
        <f>SUBTOTAL(9,S1514:S1521)</f>
        <v>0</v>
      </c>
      <c r="T1513" s="243"/>
      <c r="U1513" s="192">
        <f>SUBTOTAL(9,U1514:U1521)</f>
        <v>0</v>
      </c>
      <c r="V1513" s="244"/>
      <c r="W1513" s="191">
        <f>SUBTOTAL(9,W1514:W1521)</f>
        <v>0</v>
      </c>
      <c r="X1513" s="191">
        <f>SUBTOTAL(9,X1514:X1521)</f>
        <v>0</v>
      </c>
      <c r="Y1513" s="189"/>
      <c r="Z1513" s="6"/>
      <c r="AA1513" s="9"/>
      <c r="AB1513" s="9"/>
    </row>
    <row r="1514" spans="1:28" ht="14.25" outlineLevel="6" x14ac:dyDescent="0.15">
      <c r="B1514" s="197"/>
      <c r="C1514" s="198"/>
      <c r="D1514" s="114" t="s">
        <v>1631</v>
      </c>
      <c r="E1514" s="114"/>
      <c r="F1514" s="115"/>
      <c r="G1514" s="115" t="s">
        <v>1632</v>
      </c>
      <c r="H1514" s="115"/>
      <c r="I1514" s="116" t="s">
        <v>1633</v>
      </c>
      <c r="J1514" s="117" t="s">
        <v>453</v>
      </c>
      <c r="K1514" s="118">
        <v>762.13</v>
      </c>
      <c r="L1514" s="118">
        <v>0</v>
      </c>
      <c r="M1514" s="118">
        <v>762.13</v>
      </c>
      <c r="N1514" s="295"/>
      <c r="O1514" s="119">
        <f>M1514*N1514</f>
        <v>0</v>
      </c>
      <c r="P1514" s="117" t="s">
        <v>454</v>
      </c>
      <c r="Q1514" s="117" t="s">
        <v>1811</v>
      </c>
      <c r="R1514" s="118"/>
      <c r="S1514" s="118">
        <f>M1514*R1514</f>
        <v>0</v>
      </c>
      <c r="T1514" s="118"/>
      <c r="U1514" s="118">
        <f>M1514*T1514</f>
        <v>0</v>
      </c>
      <c r="V1514" s="119">
        <v>21</v>
      </c>
      <c r="W1514" s="119">
        <f>O1514*(V1514/100)</f>
        <v>0</v>
      </c>
      <c r="X1514" s="119">
        <f>O1514+W1514</f>
        <v>0</v>
      </c>
      <c r="Y1514" s="120">
        <v>6</v>
      </c>
      <c r="Z1514" s="9"/>
      <c r="AA1514" s="9"/>
      <c r="AB1514" s="9"/>
    </row>
    <row r="1515" spans="1:28" ht="4.5" customHeight="1" outlineLevel="6" x14ac:dyDescent="0.15">
      <c r="B1515" s="197"/>
      <c r="C1515" s="199"/>
      <c r="D1515" s="199"/>
      <c r="E1515" s="199"/>
      <c r="F1515" s="10"/>
      <c r="G1515" s="10"/>
      <c r="H1515" s="10"/>
      <c r="I1515" s="203"/>
      <c r="J1515" s="205"/>
      <c r="K1515" s="159"/>
      <c r="L1515" s="159"/>
      <c r="M1515" s="159"/>
      <c r="N1515" s="113"/>
      <c r="O1515" s="153"/>
      <c r="P1515" s="205"/>
      <c r="Q1515" s="205"/>
      <c r="R1515" s="159"/>
      <c r="S1515" s="159"/>
      <c r="T1515" s="159"/>
      <c r="U1515" s="159"/>
      <c r="V1515" s="153"/>
      <c r="W1515" s="153"/>
      <c r="X1515" s="153"/>
      <c r="Y1515" s="10"/>
      <c r="Z1515" s="9"/>
      <c r="AA1515" s="9"/>
      <c r="AB1515" s="9"/>
    </row>
    <row r="1516" spans="1:28" ht="13.5" outlineLevel="7" x14ac:dyDescent="0.3">
      <c r="A1516" s="245"/>
      <c r="B1516" s="246"/>
      <c r="C1516" s="246"/>
      <c r="D1516" s="246"/>
      <c r="E1516" s="246"/>
      <c r="F1516" s="247"/>
      <c r="G1516" s="252" t="s">
        <v>18</v>
      </c>
      <c r="H1516" s="247"/>
      <c r="I1516" s="248" t="s">
        <v>455</v>
      </c>
      <c r="J1516" s="249"/>
      <c r="K1516" s="250"/>
      <c r="L1516" s="250"/>
      <c r="M1516" s="251">
        <v>0</v>
      </c>
      <c r="N1516" s="252"/>
      <c r="O1516" s="253"/>
      <c r="P1516" s="249"/>
      <c r="Q1516" s="249"/>
      <c r="R1516" s="251"/>
      <c r="S1516" s="251"/>
      <c r="T1516" s="251"/>
      <c r="U1516" s="251"/>
      <c r="V1516" s="253"/>
      <c r="W1516" s="253"/>
      <c r="X1516" s="253"/>
      <c r="Y1516" s="252"/>
      <c r="Z1516" s="6"/>
      <c r="AA1516" s="9"/>
    </row>
    <row r="1517" spans="1:28" ht="13.5" outlineLevel="7" x14ac:dyDescent="0.3">
      <c r="A1517" s="245"/>
      <c r="B1517" s="246"/>
      <c r="C1517" s="246"/>
      <c r="D1517" s="246"/>
      <c r="E1517" s="246"/>
      <c r="F1517" s="247"/>
      <c r="G1517" s="252"/>
      <c r="H1517" s="247"/>
      <c r="I1517" s="248" t="s">
        <v>1634</v>
      </c>
      <c r="J1517" s="249"/>
      <c r="K1517" s="250"/>
      <c r="L1517" s="250"/>
      <c r="M1517" s="251">
        <v>20.63</v>
      </c>
      <c r="N1517" s="252"/>
      <c r="O1517" s="253"/>
      <c r="P1517" s="249"/>
      <c r="Q1517" s="249"/>
      <c r="R1517" s="251"/>
      <c r="S1517" s="251"/>
      <c r="T1517" s="251"/>
      <c r="U1517" s="251"/>
      <c r="V1517" s="253"/>
      <c r="W1517" s="253"/>
      <c r="X1517" s="253"/>
      <c r="Y1517" s="252"/>
      <c r="Z1517" s="6"/>
      <c r="AA1517" s="9"/>
    </row>
    <row r="1518" spans="1:28" ht="13.5" outlineLevel="7" x14ac:dyDescent="0.3">
      <c r="A1518" s="245"/>
      <c r="B1518" s="246"/>
      <c r="C1518" s="246"/>
      <c r="D1518" s="246"/>
      <c r="E1518" s="246"/>
      <c r="F1518" s="247"/>
      <c r="G1518" s="252"/>
      <c r="H1518" s="247"/>
      <c r="I1518" s="248" t="s">
        <v>1635</v>
      </c>
      <c r="J1518" s="249"/>
      <c r="K1518" s="250"/>
      <c r="L1518" s="250"/>
      <c r="M1518" s="251">
        <v>710.1</v>
      </c>
      <c r="N1518" s="252"/>
      <c r="O1518" s="253"/>
      <c r="P1518" s="249"/>
      <c r="Q1518" s="249"/>
      <c r="R1518" s="251"/>
      <c r="S1518" s="251"/>
      <c r="T1518" s="251"/>
      <c r="U1518" s="251"/>
      <c r="V1518" s="253"/>
      <c r="W1518" s="253"/>
      <c r="X1518" s="253"/>
      <c r="Y1518" s="252"/>
      <c r="Z1518" s="6"/>
      <c r="AA1518" s="9"/>
    </row>
    <row r="1519" spans="1:28" ht="13.5" outlineLevel="7" x14ac:dyDescent="0.3">
      <c r="A1519" s="245"/>
      <c r="B1519" s="246"/>
      <c r="C1519" s="246"/>
      <c r="D1519" s="246"/>
      <c r="E1519" s="246"/>
      <c r="F1519" s="247"/>
      <c r="G1519" s="252"/>
      <c r="H1519" s="247"/>
      <c r="I1519" s="248" t="s">
        <v>1636</v>
      </c>
      <c r="J1519" s="249"/>
      <c r="K1519" s="250"/>
      <c r="L1519" s="250"/>
      <c r="M1519" s="251">
        <v>31.4</v>
      </c>
      <c r="N1519" s="252"/>
      <c r="O1519" s="253"/>
      <c r="P1519" s="249"/>
      <c r="Q1519" s="249"/>
      <c r="R1519" s="251"/>
      <c r="S1519" s="251"/>
      <c r="T1519" s="251"/>
      <c r="U1519" s="251"/>
      <c r="V1519" s="253"/>
      <c r="W1519" s="253"/>
      <c r="X1519" s="253"/>
      <c r="Y1519" s="252"/>
      <c r="Z1519" s="6"/>
      <c r="AA1519" s="9"/>
    </row>
    <row r="1520" spans="1:28" ht="7.5" customHeight="1" outlineLevel="7" x14ac:dyDescent="0.15">
      <c r="A1520" s="9"/>
      <c r="B1520" s="197"/>
      <c r="C1520" s="196"/>
      <c r="D1520" s="196"/>
      <c r="E1520" s="196"/>
      <c r="F1520" s="12"/>
      <c r="G1520" s="12"/>
      <c r="H1520" s="12"/>
      <c r="I1520" s="204"/>
      <c r="J1520" s="205"/>
      <c r="K1520" s="206"/>
      <c r="L1520" s="206"/>
      <c r="M1520" s="207"/>
      <c r="N1520" s="10"/>
      <c r="O1520" s="153"/>
      <c r="P1520" s="205"/>
      <c r="Q1520" s="205"/>
      <c r="R1520" s="159"/>
      <c r="S1520" s="159"/>
      <c r="T1520" s="159"/>
      <c r="U1520" s="159"/>
      <c r="V1520" s="153"/>
      <c r="W1520" s="153"/>
      <c r="X1520" s="153"/>
      <c r="Y1520" s="10"/>
      <c r="Z1520" s="6"/>
      <c r="AA1520" s="9"/>
    </row>
    <row r="1521" spans="1:28" outlineLevel="6" x14ac:dyDescent="0.15">
      <c r="B1521" s="6"/>
      <c r="C1521" s="6"/>
      <c r="D1521" s="6"/>
      <c r="E1521" s="6"/>
      <c r="F1521" s="6"/>
      <c r="G1521" s="6"/>
      <c r="H1521" s="6"/>
      <c r="I1521" s="6"/>
      <c r="J1521" s="6"/>
      <c r="K1521" s="6"/>
      <c r="L1521" s="6"/>
      <c r="M1521" s="6"/>
      <c r="N1521" s="9"/>
      <c r="O1521" s="9"/>
      <c r="P1521" s="6"/>
      <c r="Q1521" s="6"/>
      <c r="R1521" s="6"/>
      <c r="S1521" s="6"/>
      <c r="T1521" s="6"/>
      <c r="U1521" s="6"/>
      <c r="V1521" s="6"/>
      <c r="W1521" s="9"/>
      <c r="X1521" s="9"/>
      <c r="Y1521" s="9"/>
    </row>
    <row r="1522" spans="1:28" ht="13.5" outlineLevel="4" x14ac:dyDescent="0.25">
      <c r="A1522" s="184" t="s">
        <v>407</v>
      </c>
      <c r="B1522" s="233">
        <v>5</v>
      </c>
      <c r="C1522" s="234"/>
      <c r="D1522" s="234"/>
      <c r="E1522" s="234"/>
      <c r="F1522" s="188"/>
      <c r="G1522" s="188"/>
      <c r="H1522" s="188"/>
      <c r="I1522" s="235" t="s">
        <v>256</v>
      </c>
      <c r="J1522" s="236"/>
      <c r="K1522" s="237"/>
      <c r="L1522" s="237"/>
      <c r="M1522" s="237"/>
      <c r="N1522" s="188"/>
      <c r="O1522" s="186">
        <f>SUBTOTAL(9,O1523:O1540)</f>
        <v>0</v>
      </c>
      <c r="P1522" s="236" t="s">
        <v>448</v>
      </c>
      <c r="Q1522" s="236"/>
      <c r="R1522" s="237"/>
      <c r="S1522" s="187">
        <f>SUBTOTAL(9,S1523:S1540)</f>
        <v>0.20924570000000003</v>
      </c>
      <c r="T1522" s="237"/>
      <c r="U1522" s="187">
        <f>SUBTOTAL(9,U1523:U1540)</f>
        <v>0</v>
      </c>
      <c r="V1522" s="238"/>
      <c r="W1522" s="186">
        <f>SUBTOTAL(9,W1523:W1540)</f>
        <v>0</v>
      </c>
      <c r="X1522" s="186">
        <f>SUBTOTAL(9,X1523:X1540)</f>
        <v>0</v>
      </c>
      <c r="Y1522" s="184"/>
      <c r="Z1522" s="6"/>
      <c r="AA1522" s="9"/>
      <c r="AB1522" s="9"/>
    </row>
    <row r="1523" spans="1:28" ht="13.5" outlineLevel="5" x14ac:dyDescent="0.25">
      <c r="A1523" s="189" t="s">
        <v>408</v>
      </c>
      <c r="B1523" s="239">
        <v>6</v>
      </c>
      <c r="C1523" s="240"/>
      <c r="D1523" s="240"/>
      <c r="E1523" s="240"/>
      <c r="F1523" s="193"/>
      <c r="G1523" s="193"/>
      <c r="H1523" s="193"/>
      <c r="I1523" s="241" t="s">
        <v>409</v>
      </c>
      <c r="J1523" s="242"/>
      <c r="K1523" s="243"/>
      <c r="L1523" s="243"/>
      <c r="M1523" s="243"/>
      <c r="N1523" s="193"/>
      <c r="O1523" s="191">
        <f>SUBTOTAL(9,O1524:O1531)</f>
        <v>0</v>
      </c>
      <c r="P1523" s="242" t="s">
        <v>449</v>
      </c>
      <c r="Q1523" s="242"/>
      <c r="R1523" s="243"/>
      <c r="S1523" s="192">
        <f>SUBTOTAL(9,S1524:S1531)</f>
        <v>0.1600473</v>
      </c>
      <c r="T1523" s="243"/>
      <c r="U1523" s="192">
        <f>SUBTOTAL(9,U1524:U1531)</f>
        <v>0</v>
      </c>
      <c r="V1523" s="244"/>
      <c r="W1523" s="191">
        <f>SUBTOTAL(9,W1524:W1531)</f>
        <v>0</v>
      </c>
      <c r="X1523" s="191">
        <f>SUBTOTAL(9,X1524:X1531)</f>
        <v>0</v>
      </c>
      <c r="Y1523" s="189"/>
      <c r="Z1523" s="6"/>
      <c r="AA1523" s="9"/>
      <c r="AB1523" s="9"/>
    </row>
    <row r="1524" spans="1:28" ht="28.5" outlineLevel="6" x14ac:dyDescent="0.15">
      <c r="B1524" s="197"/>
      <c r="C1524" s="198"/>
      <c r="D1524" s="114" t="s">
        <v>1637</v>
      </c>
      <c r="E1524" s="114"/>
      <c r="F1524" s="115"/>
      <c r="G1524" s="115" t="s">
        <v>1638</v>
      </c>
      <c r="H1524" s="115"/>
      <c r="I1524" s="116" t="s">
        <v>1639</v>
      </c>
      <c r="J1524" s="117" t="s">
        <v>453</v>
      </c>
      <c r="K1524" s="118">
        <v>762.13</v>
      </c>
      <c r="L1524" s="118">
        <v>0</v>
      </c>
      <c r="M1524" s="118">
        <v>762.13</v>
      </c>
      <c r="N1524" s="295"/>
      <c r="O1524" s="119">
        <f>M1524*N1524</f>
        <v>0</v>
      </c>
      <c r="P1524" s="117" t="s">
        <v>454</v>
      </c>
      <c r="Q1524" s="117" t="s">
        <v>1811</v>
      </c>
      <c r="R1524" s="118">
        <v>2.1000000000000001E-4</v>
      </c>
      <c r="S1524" s="118">
        <f>M1524*R1524</f>
        <v>0.1600473</v>
      </c>
      <c r="T1524" s="118"/>
      <c r="U1524" s="118">
        <f>M1524*T1524</f>
        <v>0</v>
      </c>
      <c r="V1524" s="119">
        <v>21</v>
      </c>
      <c r="W1524" s="119">
        <f>O1524*(V1524/100)</f>
        <v>0</v>
      </c>
      <c r="X1524" s="119">
        <f>O1524+W1524</f>
        <v>0</v>
      </c>
      <c r="Y1524" s="120">
        <v>6</v>
      </c>
      <c r="Z1524" s="9"/>
      <c r="AA1524" s="9"/>
      <c r="AB1524" s="9"/>
    </row>
    <row r="1525" spans="1:28" ht="4.5" customHeight="1" outlineLevel="6" x14ac:dyDescent="0.15">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13.5" outlineLevel="7" x14ac:dyDescent="0.3">
      <c r="A1526" s="245"/>
      <c r="B1526" s="246"/>
      <c r="C1526" s="246"/>
      <c r="D1526" s="246"/>
      <c r="E1526" s="246"/>
      <c r="F1526" s="247"/>
      <c r="G1526" s="252" t="s">
        <v>18</v>
      </c>
      <c r="H1526" s="247"/>
      <c r="I1526" s="248" t="s">
        <v>455</v>
      </c>
      <c r="J1526" s="249"/>
      <c r="K1526" s="250"/>
      <c r="L1526" s="250"/>
      <c r="M1526" s="251">
        <v>0</v>
      </c>
      <c r="N1526" s="252"/>
      <c r="O1526" s="253"/>
      <c r="P1526" s="249"/>
      <c r="Q1526" s="249"/>
      <c r="R1526" s="251"/>
      <c r="S1526" s="251"/>
      <c r="T1526" s="251"/>
      <c r="U1526" s="251"/>
      <c r="V1526" s="253"/>
      <c r="W1526" s="253"/>
      <c r="X1526" s="253"/>
      <c r="Y1526" s="252"/>
      <c r="Z1526" s="6"/>
      <c r="AA1526" s="9"/>
    </row>
    <row r="1527" spans="1:28" ht="13.5" outlineLevel="7" x14ac:dyDescent="0.3">
      <c r="A1527" s="245"/>
      <c r="B1527" s="246"/>
      <c r="C1527" s="246"/>
      <c r="D1527" s="246"/>
      <c r="E1527" s="246"/>
      <c r="F1527" s="247"/>
      <c r="G1527" s="252"/>
      <c r="H1527" s="247"/>
      <c r="I1527" s="248" t="s">
        <v>1634</v>
      </c>
      <c r="J1527" s="249"/>
      <c r="K1527" s="250"/>
      <c r="L1527" s="250"/>
      <c r="M1527" s="251">
        <v>20.63</v>
      </c>
      <c r="N1527" s="252"/>
      <c r="O1527" s="253"/>
      <c r="P1527" s="249"/>
      <c r="Q1527" s="249"/>
      <c r="R1527" s="251"/>
      <c r="S1527" s="251"/>
      <c r="T1527" s="251"/>
      <c r="U1527" s="251"/>
      <c r="V1527" s="253"/>
      <c r="W1527" s="253"/>
      <c r="X1527" s="253"/>
      <c r="Y1527" s="252"/>
      <c r="Z1527" s="6"/>
      <c r="AA1527" s="9"/>
    </row>
    <row r="1528" spans="1:28" ht="13.5" outlineLevel="7" x14ac:dyDescent="0.3">
      <c r="A1528" s="245"/>
      <c r="B1528" s="246"/>
      <c r="C1528" s="246"/>
      <c r="D1528" s="246"/>
      <c r="E1528" s="246"/>
      <c r="F1528" s="247"/>
      <c r="G1528" s="252"/>
      <c r="H1528" s="247"/>
      <c r="I1528" s="248" t="s">
        <v>1635</v>
      </c>
      <c r="J1528" s="249"/>
      <c r="K1528" s="250"/>
      <c r="L1528" s="250"/>
      <c r="M1528" s="251">
        <v>710.1</v>
      </c>
      <c r="N1528" s="252"/>
      <c r="O1528" s="253"/>
      <c r="P1528" s="249"/>
      <c r="Q1528" s="249"/>
      <c r="R1528" s="251"/>
      <c r="S1528" s="251"/>
      <c r="T1528" s="251"/>
      <c r="U1528" s="251"/>
      <c r="V1528" s="253"/>
      <c r="W1528" s="253"/>
      <c r="X1528" s="253"/>
      <c r="Y1528" s="252"/>
      <c r="Z1528" s="6"/>
      <c r="AA1528" s="9"/>
    </row>
    <row r="1529" spans="1:28" ht="13.5" outlineLevel="7" x14ac:dyDescent="0.3">
      <c r="A1529" s="245"/>
      <c r="B1529" s="246"/>
      <c r="C1529" s="246"/>
      <c r="D1529" s="246"/>
      <c r="E1529" s="246"/>
      <c r="F1529" s="247"/>
      <c r="G1529" s="252"/>
      <c r="H1529" s="247"/>
      <c r="I1529" s="248" t="s">
        <v>1636</v>
      </c>
      <c r="J1529" s="249"/>
      <c r="K1529" s="250"/>
      <c r="L1529" s="250"/>
      <c r="M1529" s="251">
        <v>31.4</v>
      </c>
      <c r="N1529" s="252"/>
      <c r="O1529" s="253"/>
      <c r="P1529" s="249"/>
      <c r="Q1529" s="249"/>
      <c r="R1529" s="251"/>
      <c r="S1529" s="251"/>
      <c r="T1529" s="251"/>
      <c r="U1529" s="251"/>
      <c r="V1529" s="253"/>
      <c r="W1529" s="253"/>
      <c r="X1529" s="253"/>
      <c r="Y1529" s="252"/>
      <c r="Z1529" s="6"/>
      <c r="AA1529" s="9"/>
    </row>
    <row r="1530" spans="1:28" ht="7.5" customHeight="1" outlineLevel="7" x14ac:dyDescent="0.15">
      <c r="A1530" s="9"/>
      <c r="B1530" s="197"/>
      <c r="C1530" s="196"/>
      <c r="D1530" s="196"/>
      <c r="E1530" s="196"/>
      <c r="F1530" s="12"/>
      <c r="G1530" s="12"/>
      <c r="H1530" s="12"/>
      <c r="I1530" s="204"/>
      <c r="J1530" s="205"/>
      <c r="K1530" s="206"/>
      <c r="L1530" s="206"/>
      <c r="M1530" s="207"/>
      <c r="N1530" s="10"/>
      <c r="O1530" s="153"/>
      <c r="P1530" s="205"/>
      <c r="Q1530" s="205"/>
      <c r="R1530" s="159"/>
      <c r="S1530" s="159"/>
      <c r="T1530" s="159"/>
      <c r="U1530" s="159"/>
      <c r="V1530" s="153"/>
      <c r="W1530" s="153"/>
      <c r="X1530" s="153"/>
      <c r="Y1530" s="10"/>
      <c r="Z1530" s="6"/>
      <c r="AA1530" s="9"/>
    </row>
    <row r="1531" spans="1:28" outlineLevel="6" x14ac:dyDescent="0.15">
      <c r="B1531" s="6"/>
      <c r="C1531" s="6"/>
      <c r="D1531" s="6"/>
      <c r="E1531" s="6"/>
      <c r="F1531" s="6"/>
      <c r="G1531" s="6"/>
      <c r="H1531" s="6"/>
      <c r="I1531" s="6"/>
      <c r="J1531" s="6"/>
      <c r="K1531" s="6"/>
      <c r="L1531" s="6"/>
      <c r="M1531" s="6"/>
      <c r="N1531" s="9"/>
      <c r="O1531" s="9"/>
      <c r="P1531" s="6"/>
      <c r="Q1531" s="6"/>
      <c r="R1531" s="6"/>
      <c r="S1531" s="6"/>
      <c r="T1531" s="6"/>
      <c r="U1531" s="6"/>
      <c r="V1531" s="6"/>
      <c r="W1531" s="9"/>
      <c r="X1531" s="9"/>
      <c r="Y1531" s="9"/>
    </row>
    <row r="1532" spans="1:28" ht="13.5" outlineLevel="5" x14ac:dyDescent="0.25">
      <c r="A1532" s="189" t="s">
        <v>410</v>
      </c>
      <c r="B1532" s="239">
        <v>6</v>
      </c>
      <c r="C1532" s="240"/>
      <c r="D1532" s="240"/>
      <c r="E1532" s="240"/>
      <c r="F1532" s="193"/>
      <c r="G1532" s="193"/>
      <c r="H1532" s="193"/>
      <c r="I1532" s="241" t="s">
        <v>411</v>
      </c>
      <c r="J1532" s="242"/>
      <c r="K1532" s="243"/>
      <c r="L1532" s="243"/>
      <c r="M1532" s="243"/>
      <c r="N1532" s="193"/>
      <c r="O1532" s="191">
        <f>SUBTOTAL(9,O1533:O1540)</f>
        <v>0</v>
      </c>
      <c r="P1532" s="242" t="s">
        <v>449</v>
      </c>
      <c r="Q1532" s="242"/>
      <c r="R1532" s="243"/>
      <c r="S1532" s="192">
        <f>SUBTOTAL(9,S1533:S1540)</f>
        <v>4.9198400000000017E-2</v>
      </c>
      <c r="T1532" s="243"/>
      <c r="U1532" s="192">
        <f>SUBTOTAL(9,U1533:U1540)</f>
        <v>0</v>
      </c>
      <c r="V1532" s="244"/>
      <c r="W1532" s="191">
        <f>SUBTOTAL(9,W1533:W1540)</f>
        <v>0</v>
      </c>
      <c r="X1532" s="191">
        <f>SUBTOTAL(9,X1533:X1540)</f>
        <v>0</v>
      </c>
      <c r="Y1532" s="189"/>
      <c r="Z1532" s="6"/>
      <c r="AA1532" s="9"/>
      <c r="AB1532" s="9"/>
    </row>
    <row r="1533" spans="1:28" ht="14.25" outlineLevel="6" x14ac:dyDescent="0.15">
      <c r="B1533" s="197"/>
      <c r="C1533" s="198"/>
      <c r="D1533" s="114" t="s">
        <v>1640</v>
      </c>
      <c r="E1533" s="114"/>
      <c r="F1533" s="115"/>
      <c r="G1533" s="115" t="s">
        <v>1641</v>
      </c>
      <c r="H1533" s="115"/>
      <c r="I1533" s="116" t="s">
        <v>1642</v>
      </c>
      <c r="J1533" s="117" t="s">
        <v>453</v>
      </c>
      <c r="K1533" s="118">
        <v>1229.9600000000003</v>
      </c>
      <c r="L1533" s="118">
        <v>0</v>
      </c>
      <c r="M1533" s="118">
        <v>1229.9600000000003</v>
      </c>
      <c r="N1533" s="295"/>
      <c r="O1533" s="119">
        <f>M1533*N1533</f>
        <v>0</v>
      </c>
      <c r="P1533" s="117" t="s">
        <v>454</v>
      </c>
      <c r="Q1533" s="117" t="s">
        <v>1811</v>
      </c>
      <c r="R1533" s="118">
        <v>4.0000000000000003E-5</v>
      </c>
      <c r="S1533" s="118">
        <f>M1533*R1533</f>
        <v>4.9198400000000017E-2</v>
      </c>
      <c r="T1533" s="118"/>
      <c r="U1533" s="118">
        <f>M1533*T1533</f>
        <v>0</v>
      </c>
      <c r="V1533" s="119">
        <v>21</v>
      </c>
      <c r="W1533" s="119">
        <f>O1533*(V1533/100)</f>
        <v>0</v>
      </c>
      <c r="X1533" s="119">
        <f>O1533+W1533</f>
        <v>0</v>
      </c>
      <c r="Y1533" s="120">
        <v>6</v>
      </c>
      <c r="Z1533" s="9"/>
      <c r="AA1533" s="9"/>
      <c r="AB1533" s="9"/>
    </row>
    <row r="1534" spans="1:28" ht="4.5" customHeight="1" outlineLevel="6" x14ac:dyDescent="0.15">
      <c r="B1534" s="197"/>
      <c r="C1534" s="199"/>
      <c r="D1534" s="199"/>
      <c r="E1534" s="199"/>
      <c r="F1534" s="10"/>
      <c r="G1534" s="10"/>
      <c r="H1534" s="10"/>
      <c r="I1534" s="203"/>
      <c r="J1534" s="205"/>
      <c r="K1534" s="159"/>
      <c r="L1534" s="159"/>
      <c r="M1534" s="159"/>
      <c r="N1534" s="113"/>
      <c r="O1534" s="153"/>
      <c r="P1534" s="205"/>
      <c r="Q1534" s="205"/>
      <c r="R1534" s="159"/>
      <c r="S1534" s="159"/>
      <c r="T1534" s="159"/>
      <c r="U1534" s="159"/>
      <c r="V1534" s="153"/>
      <c r="W1534" s="153"/>
      <c r="X1534" s="153"/>
      <c r="Y1534" s="10"/>
      <c r="Z1534" s="9"/>
      <c r="AA1534" s="9"/>
      <c r="AB1534" s="9"/>
    </row>
    <row r="1535" spans="1:28" ht="13.5" outlineLevel="7" x14ac:dyDescent="0.3">
      <c r="A1535" s="245"/>
      <c r="B1535" s="246"/>
      <c r="C1535" s="246"/>
      <c r="D1535" s="246"/>
      <c r="E1535" s="246"/>
      <c r="F1535" s="247"/>
      <c r="G1535" s="252" t="s">
        <v>18</v>
      </c>
      <c r="H1535" s="247"/>
      <c r="I1535" s="248" t="s">
        <v>455</v>
      </c>
      <c r="J1535" s="249"/>
      <c r="K1535" s="250"/>
      <c r="L1535" s="250"/>
      <c r="M1535" s="251">
        <v>0</v>
      </c>
      <c r="N1535" s="252"/>
      <c r="O1535" s="253"/>
      <c r="P1535" s="249"/>
      <c r="Q1535" s="249"/>
      <c r="R1535" s="251"/>
      <c r="S1535" s="251"/>
      <c r="T1535" s="251"/>
      <c r="U1535" s="251"/>
      <c r="V1535" s="253"/>
      <c r="W1535" s="253"/>
      <c r="X1535" s="253"/>
      <c r="Y1535" s="252"/>
      <c r="Z1535" s="6"/>
      <c r="AA1535" s="9"/>
    </row>
    <row r="1536" spans="1:28" ht="13.5" outlineLevel="7" x14ac:dyDescent="0.3">
      <c r="A1536" s="245"/>
      <c r="B1536" s="246"/>
      <c r="C1536" s="246"/>
      <c r="D1536" s="246"/>
      <c r="E1536" s="246"/>
      <c r="F1536" s="247"/>
      <c r="G1536" s="252"/>
      <c r="H1536" s="247"/>
      <c r="I1536" s="248" t="s">
        <v>1643</v>
      </c>
      <c r="J1536" s="249"/>
      <c r="K1536" s="250"/>
      <c r="L1536" s="250"/>
      <c r="M1536" s="251">
        <v>309.63</v>
      </c>
      <c r="N1536" s="252"/>
      <c r="O1536" s="253"/>
      <c r="P1536" s="249"/>
      <c r="Q1536" s="249"/>
      <c r="R1536" s="251"/>
      <c r="S1536" s="251"/>
      <c r="T1536" s="251"/>
      <c r="U1536" s="251"/>
      <c r="V1536" s="253"/>
      <c r="W1536" s="253"/>
      <c r="X1536" s="253"/>
      <c r="Y1536" s="252"/>
      <c r="Z1536" s="6"/>
      <c r="AA1536" s="9"/>
    </row>
    <row r="1537" spans="1:28" ht="13.5" outlineLevel="7" x14ac:dyDescent="0.3">
      <c r="A1537" s="245"/>
      <c r="B1537" s="246"/>
      <c r="C1537" s="246"/>
      <c r="D1537" s="246"/>
      <c r="E1537" s="246"/>
      <c r="F1537" s="247"/>
      <c r="G1537" s="252"/>
      <c r="H1537" s="247"/>
      <c r="I1537" s="248" t="s">
        <v>1644</v>
      </c>
      <c r="J1537" s="249"/>
      <c r="K1537" s="250"/>
      <c r="L1537" s="250"/>
      <c r="M1537" s="251">
        <v>878.19</v>
      </c>
      <c r="N1537" s="252"/>
      <c r="O1537" s="253"/>
      <c r="P1537" s="249"/>
      <c r="Q1537" s="249"/>
      <c r="R1537" s="251"/>
      <c r="S1537" s="251"/>
      <c r="T1537" s="251"/>
      <c r="U1537" s="251"/>
      <c r="V1537" s="253"/>
      <c r="W1537" s="253"/>
      <c r="X1537" s="253"/>
      <c r="Y1537" s="252"/>
      <c r="Z1537" s="6"/>
      <c r="AA1537" s="9"/>
    </row>
    <row r="1538" spans="1:28" ht="13.5" outlineLevel="7" x14ac:dyDescent="0.3">
      <c r="A1538" s="245"/>
      <c r="B1538" s="246"/>
      <c r="C1538" s="246"/>
      <c r="D1538" s="246"/>
      <c r="E1538" s="246"/>
      <c r="F1538" s="247"/>
      <c r="G1538" s="252"/>
      <c r="H1538" s="247"/>
      <c r="I1538" s="248" t="s">
        <v>1645</v>
      </c>
      <c r="J1538" s="249"/>
      <c r="K1538" s="250"/>
      <c r="L1538" s="250"/>
      <c r="M1538" s="251">
        <v>42.14</v>
      </c>
      <c r="N1538" s="252"/>
      <c r="O1538" s="253"/>
      <c r="P1538" s="249"/>
      <c r="Q1538" s="249"/>
      <c r="R1538" s="251"/>
      <c r="S1538" s="251"/>
      <c r="T1538" s="251"/>
      <c r="U1538" s="251"/>
      <c r="V1538" s="253"/>
      <c r="W1538" s="253"/>
      <c r="X1538" s="253"/>
      <c r="Y1538" s="252"/>
      <c r="Z1538" s="6"/>
      <c r="AA1538" s="9"/>
    </row>
    <row r="1539" spans="1:28" ht="7.5" customHeight="1" outlineLevel="7" x14ac:dyDescent="0.15">
      <c r="A1539" s="9"/>
      <c r="B1539" s="197"/>
      <c r="C1539" s="196"/>
      <c r="D1539" s="196"/>
      <c r="E1539" s="196"/>
      <c r="F1539" s="12"/>
      <c r="G1539" s="12"/>
      <c r="H1539" s="12"/>
      <c r="I1539" s="204"/>
      <c r="J1539" s="205"/>
      <c r="K1539" s="206"/>
      <c r="L1539" s="206"/>
      <c r="M1539" s="207"/>
      <c r="N1539" s="10"/>
      <c r="O1539" s="153"/>
      <c r="P1539" s="205"/>
      <c r="Q1539" s="205"/>
      <c r="R1539" s="159"/>
      <c r="S1539" s="159"/>
      <c r="T1539" s="159"/>
      <c r="U1539" s="159"/>
      <c r="V1539" s="153"/>
      <c r="W1539" s="153"/>
      <c r="X1539" s="153"/>
      <c r="Y1539" s="10"/>
      <c r="Z1539" s="6"/>
      <c r="AA1539" s="9"/>
    </row>
    <row r="1540" spans="1:28" outlineLevel="6" x14ac:dyDescent="0.15">
      <c r="B1540" s="6"/>
      <c r="C1540" s="6"/>
      <c r="D1540" s="6"/>
      <c r="E1540" s="6"/>
      <c r="F1540" s="6"/>
      <c r="G1540" s="6"/>
      <c r="H1540" s="6"/>
      <c r="I1540" s="6"/>
      <c r="J1540" s="6"/>
      <c r="K1540" s="6"/>
      <c r="L1540" s="6"/>
      <c r="M1540" s="6"/>
      <c r="N1540" s="9"/>
      <c r="O1540" s="9"/>
      <c r="P1540" s="6"/>
      <c r="Q1540" s="6"/>
      <c r="R1540" s="6"/>
      <c r="S1540" s="6"/>
      <c r="T1540" s="6"/>
      <c r="U1540" s="6"/>
      <c r="V1540" s="6"/>
      <c r="W1540" s="9"/>
      <c r="X1540" s="9"/>
      <c r="Y1540" s="9"/>
    </row>
    <row r="1541" spans="1:28" ht="14.25" outlineLevel="1" x14ac:dyDescent="0.2">
      <c r="A1541" s="169" t="s">
        <v>412</v>
      </c>
      <c r="B1541" s="215">
        <v>2</v>
      </c>
      <c r="C1541" s="216"/>
      <c r="D1541" s="216"/>
      <c r="E1541" s="216"/>
      <c r="F1541" s="173"/>
      <c r="G1541" s="173"/>
      <c r="H1541" s="173"/>
      <c r="I1541" s="217" t="s">
        <v>413</v>
      </c>
      <c r="J1541" s="218"/>
      <c r="K1541" s="219"/>
      <c r="L1541" s="219"/>
      <c r="M1541" s="219"/>
      <c r="N1541" s="173"/>
      <c r="O1541" s="171">
        <f>SUBTOTAL(9,O1542:O1667)</f>
        <v>0</v>
      </c>
      <c r="P1541" s="218" t="s">
        <v>445</v>
      </c>
      <c r="Q1541" s="218"/>
      <c r="R1541" s="219"/>
      <c r="S1541" s="172">
        <f>SUBTOTAL(9,S1542:S1667)</f>
        <v>0</v>
      </c>
      <c r="T1541" s="219"/>
      <c r="U1541" s="172">
        <f>SUBTOTAL(9,U1542:U1667)</f>
        <v>0</v>
      </c>
      <c r="V1541" s="220"/>
      <c r="W1541" s="171">
        <f>SUBTOTAL(9,W1542:W1667)</f>
        <v>0</v>
      </c>
      <c r="X1541" s="171">
        <f>SUBTOTAL(9,X1542:X1667)</f>
        <v>0</v>
      </c>
      <c r="Y1541" s="169"/>
      <c r="Z1541" s="6"/>
      <c r="AA1541" s="9"/>
      <c r="AB1541" s="9"/>
    </row>
    <row r="1542" spans="1:28" ht="12.75" outlineLevel="2" x14ac:dyDescent="0.2">
      <c r="A1542" s="174" t="s">
        <v>414</v>
      </c>
      <c r="B1542" s="221">
        <v>3</v>
      </c>
      <c r="C1542" s="222"/>
      <c r="D1542" s="222"/>
      <c r="E1542" s="222"/>
      <c r="F1542" s="178"/>
      <c r="G1542" s="178"/>
      <c r="H1542" s="178"/>
      <c r="I1542" s="223" t="s">
        <v>415</v>
      </c>
      <c r="J1542" s="224"/>
      <c r="K1542" s="225"/>
      <c r="L1542" s="225"/>
      <c r="M1542" s="225"/>
      <c r="N1542" s="178"/>
      <c r="O1542" s="176">
        <f>SUBTOTAL(9,O1543:O1667)</f>
        <v>0</v>
      </c>
      <c r="P1542" s="224" t="s">
        <v>446</v>
      </c>
      <c r="Q1542" s="224"/>
      <c r="R1542" s="225"/>
      <c r="S1542" s="177">
        <f>SUBTOTAL(9,S1543:S1667)</f>
        <v>0</v>
      </c>
      <c r="T1542" s="225"/>
      <c r="U1542" s="177">
        <f>SUBTOTAL(9,U1543:U1667)</f>
        <v>0</v>
      </c>
      <c r="V1542" s="226"/>
      <c r="W1542" s="176">
        <f>SUBTOTAL(9,W1543:W1667)</f>
        <v>0</v>
      </c>
      <c r="X1542" s="176">
        <f>SUBTOTAL(9,X1543:X1667)</f>
        <v>0</v>
      </c>
      <c r="Y1542" s="174"/>
      <c r="Z1542" s="6"/>
      <c r="AA1542" s="9"/>
      <c r="AB1542" s="9"/>
    </row>
    <row r="1543" spans="1:28" ht="13.5" outlineLevel="3" x14ac:dyDescent="0.25">
      <c r="A1543" s="179" t="s">
        <v>416</v>
      </c>
      <c r="B1543" s="227">
        <v>4</v>
      </c>
      <c r="C1543" s="228"/>
      <c r="D1543" s="228"/>
      <c r="E1543" s="228"/>
      <c r="F1543" s="183"/>
      <c r="G1543" s="183"/>
      <c r="H1543" s="183"/>
      <c r="I1543" s="229" t="s">
        <v>417</v>
      </c>
      <c r="J1543" s="230"/>
      <c r="K1543" s="231"/>
      <c r="L1543" s="231"/>
      <c r="M1543" s="231"/>
      <c r="N1543" s="183"/>
      <c r="O1543" s="181">
        <f>SUBTOTAL(9,O1544:O1667)</f>
        <v>0</v>
      </c>
      <c r="P1543" s="230" t="s">
        <v>447</v>
      </c>
      <c r="Q1543" s="230"/>
      <c r="R1543" s="231"/>
      <c r="S1543" s="182">
        <f>SUBTOTAL(9,S1544:S1667)</f>
        <v>0</v>
      </c>
      <c r="T1543" s="231"/>
      <c r="U1543" s="182">
        <f>SUBTOTAL(9,U1544:U1667)</f>
        <v>0</v>
      </c>
      <c r="V1543" s="232"/>
      <c r="W1543" s="181">
        <f>SUBTOTAL(9,W1544:W1667)</f>
        <v>0</v>
      </c>
      <c r="X1543" s="181">
        <f>SUBTOTAL(9,X1544:X1667)</f>
        <v>0</v>
      </c>
      <c r="Y1543" s="179"/>
      <c r="Z1543" s="6"/>
      <c r="AA1543" s="9"/>
      <c r="AB1543" s="9"/>
    </row>
    <row r="1544" spans="1:28" ht="13.5" outlineLevel="4" x14ac:dyDescent="0.25">
      <c r="A1544" s="184" t="s">
        <v>418</v>
      </c>
      <c r="B1544" s="233">
        <v>5</v>
      </c>
      <c r="C1544" s="234"/>
      <c r="D1544" s="234"/>
      <c r="E1544" s="234"/>
      <c r="F1544" s="188"/>
      <c r="G1544" s="188"/>
      <c r="H1544" s="188"/>
      <c r="I1544" s="235" t="s">
        <v>419</v>
      </c>
      <c r="J1544" s="236"/>
      <c r="K1544" s="237"/>
      <c r="L1544" s="237"/>
      <c r="M1544" s="237"/>
      <c r="N1544" s="188"/>
      <c r="O1544" s="186">
        <f>SUBTOTAL(9,O1545:O1578)</f>
        <v>0</v>
      </c>
      <c r="P1544" s="236" t="s">
        <v>448</v>
      </c>
      <c r="Q1544" s="236"/>
      <c r="R1544" s="237"/>
      <c r="S1544" s="187">
        <f>SUBTOTAL(9,S1545:S1578)</f>
        <v>0</v>
      </c>
      <c r="T1544" s="237"/>
      <c r="U1544" s="187">
        <f>SUBTOTAL(9,U1545:U1578)</f>
        <v>0</v>
      </c>
      <c r="V1544" s="238"/>
      <c r="W1544" s="186">
        <f>SUBTOTAL(9,W1545:W1578)</f>
        <v>0</v>
      </c>
      <c r="X1544" s="186">
        <f>SUBTOTAL(9,X1545:X1578)</f>
        <v>0</v>
      </c>
      <c r="Y1544" s="184"/>
      <c r="Z1544" s="6"/>
      <c r="AA1544" s="9"/>
      <c r="AB1544" s="9"/>
    </row>
    <row r="1545" spans="1:28" ht="13.5" outlineLevel="5" x14ac:dyDescent="0.25">
      <c r="A1545" s="189" t="s">
        <v>420</v>
      </c>
      <c r="B1545" s="239">
        <v>6</v>
      </c>
      <c r="C1545" s="240"/>
      <c r="D1545" s="240"/>
      <c r="E1545" s="240"/>
      <c r="F1545" s="193"/>
      <c r="G1545" s="193"/>
      <c r="H1545" s="193"/>
      <c r="I1545" s="241" t="s">
        <v>421</v>
      </c>
      <c r="J1545" s="242"/>
      <c r="K1545" s="243"/>
      <c r="L1545" s="243"/>
      <c r="M1545" s="243"/>
      <c r="N1545" s="193"/>
      <c r="O1545" s="191">
        <f>SUBTOTAL(9,O1546:O1578)</f>
        <v>0</v>
      </c>
      <c r="P1545" s="242" t="s">
        <v>449</v>
      </c>
      <c r="Q1545" s="242"/>
      <c r="R1545" s="243"/>
      <c r="S1545" s="192">
        <f>SUBTOTAL(9,S1546:S1578)</f>
        <v>0</v>
      </c>
      <c r="T1545" s="243"/>
      <c r="U1545" s="192">
        <f>SUBTOTAL(9,U1546:U1578)</f>
        <v>0</v>
      </c>
      <c r="V1545" s="244"/>
      <c r="W1545" s="191">
        <f>SUBTOTAL(9,W1546:W1578)</f>
        <v>0</v>
      </c>
      <c r="X1545" s="191">
        <f>SUBTOTAL(9,X1546:X1578)</f>
        <v>0</v>
      </c>
      <c r="Y1545" s="189"/>
      <c r="Z1545" s="6"/>
      <c r="AA1545" s="9"/>
      <c r="AB1545" s="9"/>
    </row>
    <row r="1546" spans="1:28" ht="114" outlineLevel="6" x14ac:dyDescent="0.15">
      <c r="B1546" s="197"/>
      <c r="C1546" s="198"/>
      <c r="D1546" s="114" t="s">
        <v>1646</v>
      </c>
      <c r="E1546" s="114"/>
      <c r="F1546" s="115"/>
      <c r="G1546" s="115" t="s">
        <v>1647</v>
      </c>
      <c r="H1546" s="115"/>
      <c r="I1546" s="116" t="s">
        <v>1648</v>
      </c>
      <c r="J1546" s="117" t="s">
        <v>694</v>
      </c>
      <c r="K1546" s="118">
        <v>1</v>
      </c>
      <c r="L1546" s="118">
        <v>0</v>
      </c>
      <c r="M1546" s="118">
        <v>1</v>
      </c>
      <c r="N1546" s="295"/>
      <c r="O1546" s="119">
        <f>M1546*N1546</f>
        <v>0</v>
      </c>
      <c r="P1546" s="117" t="s">
        <v>937</v>
      </c>
      <c r="Q1546" s="117" t="s">
        <v>1276</v>
      </c>
      <c r="R1546" s="118"/>
      <c r="S1546" s="118">
        <f>M1546*R1546</f>
        <v>0</v>
      </c>
      <c r="T1546" s="118"/>
      <c r="U1546" s="118">
        <f>M1546*T1546</f>
        <v>0</v>
      </c>
      <c r="V1546" s="119">
        <v>21</v>
      </c>
      <c r="W1546" s="119">
        <f>O1546*(V1546/100)</f>
        <v>0</v>
      </c>
      <c r="X1546" s="119">
        <f>O1546+W1546</f>
        <v>0</v>
      </c>
      <c r="Y1546" s="120">
        <v>8</v>
      </c>
      <c r="Z1546" s="9"/>
      <c r="AA1546" s="9"/>
      <c r="AB1546" s="9"/>
    </row>
    <row r="1547" spans="1:28" ht="4.5" customHeight="1" outlineLevel="6" x14ac:dyDescent="0.15">
      <c r="B1547" s="197"/>
      <c r="C1547" s="199"/>
      <c r="D1547" s="199"/>
      <c r="E1547" s="199"/>
      <c r="F1547" s="10"/>
      <c r="G1547" s="10"/>
      <c r="H1547" s="10"/>
      <c r="I1547" s="203"/>
      <c r="J1547" s="205"/>
      <c r="K1547" s="159"/>
      <c r="L1547" s="159"/>
      <c r="M1547" s="159"/>
      <c r="N1547" s="113"/>
      <c r="O1547" s="153"/>
      <c r="P1547" s="205"/>
      <c r="Q1547" s="205"/>
      <c r="R1547" s="159"/>
      <c r="S1547" s="159"/>
      <c r="T1547" s="159"/>
      <c r="U1547" s="159"/>
      <c r="V1547" s="153"/>
      <c r="W1547" s="153"/>
      <c r="X1547" s="153"/>
      <c r="Y1547" s="10"/>
      <c r="Z1547" s="9"/>
      <c r="AA1547" s="9"/>
      <c r="AB1547" s="9"/>
    </row>
    <row r="1548" spans="1:28" ht="57" outlineLevel="6" x14ac:dyDescent="0.15">
      <c r="B1548" s="197"/>
      <c r="C1548" s="198"/>
      <c r="D1548" s="114" t="s">
        <v>1649</v>
      </c>
      <c r="E1548" s="114"/>
      <c r="F1548" s="115"/>
      <c r="G1548" s="115" t="s">
        <v>1650</v>
      </c>
      <c r="H1548" s="115"/>
      <c r="I1548" s="116" t="s">
        <v>1651</v>
      </c>
      <c r="J1548" s="117" t="s">
        <v>694</v>
      </c>
      <c r="K1548" s="118">
        <v>1</v>
      </c>
      <c r="L1548" s="118">
        <v>0</v>
      </c>
      <c r="M1548" s="118">
        <v>1</v>
      </c>
      <c r="N1548" s="295"/>
      <c r="O1548" s="119">
        <f>M1548*N1548</f>
        <v>0</v>
      </c>
      <c r="P1548" s="117" t="s">
        <v>937</v>
      </c>
      <c r="Q1548" s="117" t="s">
        <v>1276</v>
      </c>
      <c r="R1548" s="118"/>
      <c r="S1548" s="118">
        <f>M1548*R1548</f>
        <v>0</v>
      </c>
      <c r="T1548" s="118"/>
      <c r="U1548" s="118">
        <f>M1548*T1548</f>
        <v>0</v>
      </c>
      <c r="V1548" s="119">
        <v>21</v>
      </c>
      <c r="W1548" s="119">
        <f>O1548*(V1548/100)</f>
        <v>0</v>
      </c>
      <c r="X1548" s="119">
        <f>O1548+W1548</f>
        <v>0</v>
      </c>
      <c r="Y1548" s="120">
        <v>8</v>
      </c>
      <c r="Z1548" s="9"/>
      <c r="AA1548" s="9"/>
      <c r="AB1548" s="9"/>
    </row>
    <row r="1549" spans="1:28" ht="4.5" customHeight="1" outlineLevel="6" x14ac:dyDescent="0.15">
      <c r="B1549" s="197"/>
      <c r="C1549" s="199"/>
      <c r="D1549" s="199"/>
      <c r="E1549" s="199"/>
      <c r="F1549" s="10"/>
      <c r="G1549" s="10"/>
      <c r="H1549" s="10"/>
      <c r="I1549" s="203"/>
      <c r="J1549" s="205"/>
      <c r="K1549" s="159"/>
      <c r="L1549" s="159"/>
      <c r="M1549" s="159"/>
      <c r="N1549" s="113"/>
      <c r="O1549" s="153"/>
      <c r="P1549" s="205"/>
      <c r="Q1549" s="205"/>
      <c r="R1549" s="159"/>
      <c r="S1549" s="159"/>
      <c r="T1549" s="159"/>
      <c r="U1549" s="159"/>
      <c r="V1549" s="153"/>
      <c r="W1549" s="153"/>
      <c r="X1549" s="153"/>
      <c r="Y1549" s="10"/>
      <c r="Z1549" s="9"/>
      <c r="AA1549" s="9"/>
      <c r="AB1549" s="9"/>
    </row>
    <row r="1550" spans="1:28" ht="57" outlineLevel="6" x14ac:dyDescent="0.15">
      <c r="B1550" s="197"/>
      <c r="C1550" s="198"/>
      <c r="D1550" s="114" t="s">
        <v>1652</v>
      </c>
      <c r="E1550" s="114"/>
      <c r="F1550" s="115"/>
      <c r="G1550" s="115" t="s">
        <v>1653</v>
      </c>
      <c r="H1550" s="115"/>
      <c r="I1550" s="116" t="s">
        <v>1654</v>
      </c>
      <c r="J1550" s="117" t="s">
        <v>694</v>
      </c>
      <c r="K1550" s="118">
        <v>1</v>
      </c>
      <c r="L1550" s="118">
        <v>0</v>
      </c>
      <c r="M1550" s="118">
        <v>1</v>
      </c>
      <c r="N1550" s="295"/>
      <c r="O1550" s="119">
        <f>M1550*N1550</f>
        <v>0</v>
      </c>
      <c r="P1550" s="117" t="s">
        <v>937</v>
      </c>
      <c r="Q1550" s="117" t="s">
        <v>1276</v>
      </c>
      <c r="R1550" s="118"/>
      <c r="S1550" s="118">
        <f>M1550*R1550</f>
        <v>0</v>
      </c>
      <c r="T1550" s="118"/>
      <c r="U1550" s="118">
        <f>M1550*T1550</f>
        <v>0</v>
      </c>
      <c r="V1550" s="119">
        <v>21</v>
      </c>
      <c r="W1550" s="119">
        <f>O1550*(V1550/100)</f>
        <v>0</v>
      </c>
      <c r="X1550" s="119">
        <f>O1550+W1550</f>
        <v>0</v>
      </c>
      <c r="Y1550" s="120">
        <v>8</v>
      </c>
      <c r="Z1550" s="9"/>
      <c r="AA1550" s="9"/>
      <c r="AB1550" s="9"/>
    </row>
    <row r="1551" spans="1:28" ht="4.5" customHeight="1" outlineLevel="6" x14ac:dyDescent="0.15">
      <c r="B1551" s="197"/>
      <c r="C1551" s="199"/>
      <c r="D1551" s="199"/>
      <c r="E1551" s="199"/>
      <c r="F1551" s="10"/>
      <c r="G1551" s="10"/>
      <c r="H1551" s="10"/>
      <c r="I1551" s="203"/>
      <c r="J1551" s="205"/>
      <c r="K1551" s="159"/>
      <c r="L1551" s="159"/>
      <c r="M1551" s="159"/>
      <c r="N1551" s="113"/>
      <c r="O1551" s="153"/>
      <c r="P1551" s="205"/>
      <c r="Q1551" s="205"/>
      <c r="R1551" s="159"/>
      <c r="S1551" s="159"/>
      <c r="T1551" s="159"/>
      <c r="U1551" s="159"/>
      <c r="V1551" s="153"/>
      <c r="W1551" s="153"/>
      <c r="X1551" s="153"/>
      <c r="Y1551" s="10"/>
      <c r="Z1551" s="9"/>
      <c r="AA1551" s="9"/>
      <c r="AB1551" s="9"/>
    </row>
    <row r="1552" spans="1:28" ht="57" outlineLevel="6" x14ac:dyDescent="0.15">
      <c r="B1552" s="197"/>
      <c r="C1552" s="198"/>
      <c r="D1552" s="114" t="s">
        <v>1655</v>
      </c>
      <c r="E1552" s="114"/>
      <c r="F1552" s="115"/>
      <c r="G1552" s="115" t="s">
        <v>1656</v>
      </c>
      <c r="H1552" s="115"/>
      <c r="I1552" s="116" t="s">
        <v>1657</v>
      </c>
      <c r="J1552" s="117" t="s">
        <v>694</v>
      </c>
      <c r="K1552" s="118">
        <v>1</v>
      </c>
      <c r="L1552" s="118">
        <v>0</v>
      </c>
      <c r="M1552" s="118">
        <v>1</v>
      </c>
      <c r="N1552" s="295"/>
      <c r="O1552" s="119">
        <f>M1552*N1552</f>
        <v>0</v>
      </c>
      <c r="P1552" s="117" t="s">
        <v>937</v>
      </c>
      <c r="Q1552" s="117" t="s">
        <v>1276</v>
      </c>
      <c r="R1552" s="118"/>
      <c r="S1552" s="118">
        <f>M1552*R1552</f>
        <v>0</v>
      </c>
      <c r="T1552" s="118"/>
      <c r="U1552" s="118">
        <f>M1552*T1552</f>
        <v>0</v>
      </c>
      <c r="V1552" s="119">
        <v>21</v>
      </c>
      <c r="W1552" s="119">
        <f>O1552*(V1552/100)</f>
        <v>0</v>
      </c>
      <c r="X1552" s="119">
        <f>O1552+W1552</f>
        <v>0</v>
      </c>
      <c r="Y1552" s="120">
        <v>8</v>
      </c>
      <c r="Z1552" s="9"/>
      <c r="AA1552" s="9"/>
      <c r="AB1552" s="9"/>
    </row>
    <row r="1553" spans="2:28" ht="4.5" customHeight="1" outlineLevel="6" x14ac:dyDescent="0.15">
      <c r="B1553" s="197"/>
      <c r="C1553" s="199"/>
      <c r="D1553" s="199"/>
      <c r="E1553" s="199"/>
      <c r="F1553" s="10"/>
      <c r="G1553" s="10"/>
      <c r="H1553" s="10"/>
      <c r="I1553" s="203"/>
      <c r="J1553" s="205"/>
      <c r="K1553" s="159"/>
      <c r="L1553" s="159"/>
      <c r="M1553" s="159"/>
      <c r="N1553" s="113"/>
      <c r="O1553" s="153"/>
      <c r="P1553" s="205"/>
      <c r="Q1553" s="205"/>
      <c r="R1553" s="159"/>
      <c r="S1553" s="159"/>
      <c r="T1553" s="159"/>
      <c r="U1553" s="159"/>
      <c r="V1553" s="153"/>
      <c r="W1553" s="153"/>
      <c r="X1553" s="153"/>
      <c r="Y1553" s="10"/>
      <c r="Z1553" s="9"/>
      <c r="AA1553" s="9"/>
      <c r="AB1553" s="9"/>
    </row>
    <row r="1554" spans="2:28" ht="28.5" outlineLevel="6" x14ac:dyDescent="0.15">
      <c r="B1554" s="197"/>
      <c r="C1554" s="198"/>
      <c r="D1554" s="114" t="s">
        <v>1658</v>
      </c>
      <c r="E1554" s="114"/>
      <c r="F1554" s="115"/>
      <c r="G1554" s="115" t="s">
        <v>1659</v>
      </c>
      <c r="H1554" s="115"/>
      <c r="I1554" s="116" t="s">
        <v>1660</v>
      </c>
      <c r="J1554" s="117" t="s">
        <v>694</v>
      </c>
      <c r="K1554" s="118">
        <v>1</v>
      </c>
      <c r="L1554" s="118">
        <v>0</v>
      </c>
      <c r="M1554" s="118">
        <v>1</v>
      </c>
      <c r="N1554" s="295"/>
      <c r="O1554" s="119">
        <f>M1554*N1554</f>
        <v>0</v>
      </c>
      <c r="P1554" s="117" t="s">
        <v>937</v>
      </c>
      <c r="Q1554" s="117" t="s">
        <v>1276</v>
      </c>
      <c r="R1554" s="118"/>
      <c r="S1554" s="118">
        <f>M1554*R1554</f>
        <v>0</v>
      </c>
      <c r="T1554" s="118"/>
      <c r="U1554" s="118">
        <f>M1554*T1554</f>
        <v>0</v>
      </c>
      <c r="V1554" s="119">
        <v>21</v>
      </c>
      <c r="W1554" s="119">
        <f>O1554*(V1554/100)</f>
        <v>0</v>
      </c>
      <c r="X1554" s="119">
        <f>O1554+W1554</f>
        <v>0</v>
      </c>
      <c r="Y1554" s="120">
        <v>8</v>
      </c>
      <c r="Z1554" s="9"/>
      <c r="AA1554" s="9"/>
      <c r="AB1554" s="9"/>
    </row>
    <row r="1555" spans="2:28" ht="4.5" customHeight="1" outlineLevel="6" x14ac:dyDescent="0.15">
      <c r="B1555" s="197"/>
      <c r="C1555" s="199"/>
      <c r="D1555" s="199"/>
      <c r="E1555" s="199"/>
      <c r="F1555" s="10"/>
      <c r="G1555" s="10"/>
      <c r="H1555" s="10"/>
      <c r="I1555" s="203"/>
      <c r="J1555" s="205"/>
      <c r="K1555" s="159"/>
      <c r="L1555" s="159"/>
      <c r="M1555" s="159"/>
      <c r="N1555" s="113"/>
      <c r="O1555" s="153"/>
      <c r="P1555" s="205"/>
      <c r="Q1555" s="205"/>
      <c r="R1555" s="159"/>
      <c r="S1555" s="159"/>
      <c r="T1555" s="159"/>
      <c r="U1555" s="159"/>
      <c r="V1555" s="153"/>
      <c r="W1555" s="153"/>
      <c r="X1555" s="153"/>
      <c r="Y1555" s="10"/>
      <c r="Z1555" s="9"/>
      <c r="AA1555" s="9"/>
      <c r="AB1555" s="9"/>
    </row>
    <row r="1556" spans="2:28" ht="28.5" outlineLevel="6" x14ac:dyDescent="0.15">
      <c r="B1556" s="197"/>
      <c r="C1556" s="198"/>
      <c r="D1556" s="114" t="s">
        <v>1661</v>
      </c>
      <c r="E1556" s="114"/>
      <c r="F1556" s="115"/>
      <c r="G1556" s="115" t="s">
        <v>1662</v>
      </c>
      <c r="H1556" s="115"/>
      <c r="I1556" s="116" t="s">
        <v>1663</v>
      </c>
      <c r="J1556" s="117" t="s">
        <v>694</v>
      </c>
      <c r="K1556" s="118">
        <v>1</v>
      </c>
      <c r="L1556" s="118">
        <v>0</v>
      </c>
      <c r="M1556" s="118">
        <v>1</v>
      </c>
      <c r="N1556" s="295"/>
      <c r="O1556" s="119">
        <f>M1556*N1556</f>
        <v>0</v>
      </c>
      <c r="P1556" s="117" t="s">
        <v>937</v>
      </c>
      <c r="Q1556" s="117" t="s">
        <v>1276</v>
      </c>
      <c r="R1556" s="118"/>
      <c r="S1556" s="118">
        <f>M1556*R1556</f>
        <v>0</v>
      </c>
      <c r="T1556" s="118"/>
      <c r="U1556" s="118">
        <f>M1556*T1556</f>
        <v>0</v>
      </c>
      <c r="V1556" s="119">
        <v>21</v>
      </c>
      <c r="W1556" s="119">
        <f>O1556*(V1556/100)</f>
        <v>0</v>
      </c>
      <c r="X1556" s="119">
        <f>O1556+W1556</f>
        <v>0</v>
      </c>
      <c r="Y1556" s="120">
        <v>8</v>
      </c>
      <c r="Z1556" s="9"/>
      <c r="AA1556" s="9"/>
      <c r="AB1556" s="9"/>
    </row>
    <row r="1557" spans="2:28" ht="4.5" customHeight="1" outlineLevel="6" x14ac:dyDescent="0.15">
      <c r="B1557" s="197"/>
      <c r="C1557" s="199"/>
      <c r="D1557" s="199"/>
      <c r="E1557" s="199"/>
      <c r="F1557" s="10"/>
      <c r="G1557" s="10"/>
      <c r="H1557" s="10"/>
      <c r="I1557" s="203"/>
      <c r="J1557" s="205"/>
      <c r="K1557" s="159"/>
      <c r="L1557" s="159"/>
      <c r="M1557" s="159"/>
      <c r="N1557" s="113"/>
      <c r="O1557" s="153"/>
      <c r="P1557" s="205"/>
      <c r="Q1557" s="205"/>
      <c r="R1557" s="159"/>
      <c r="S1557" s="159"/>
      <c r="T1557" s="159"/>
      <c r="U1557" s="159"/>
      <c r="V1557" s="153"/>
      <c r="W1557" s="153"/>
      <c r="X1557" s="153"/>
      <c r="Y1557" s="10"/>
      <c r="Z1557" s="9"/>
      <c r="AA1557" s="9"/>
      <c r="AB1557" s="9"/>
    </row>
    <row r="1558" spans="2:28" ht="28.5" outlineLevel="6" x14ac:dyDescent="0.15">
      <c r="B1558" s="197"/>
      <c r="C1558" s="198"/>
      <c r="D1558" s="114" t="s">
        <v>1664</v>
      </c>
      <c r="E1558" s="114"/>
      <c r="F1558" s="115"/>
      <c r="G1558" s="115" t="s">
        <v>1665</v>
      </c>
      <c r="H1558" s="115"/>
      <c r="I1558" s="116" t="s">
        <v>1666</v>
      </c>
      <c r="J1558" s="117" t="s">
        <v>694</v>
      </c>
      <c r="K1558" s="118">
        <v>1</v>
      </c>
      <c r="L1558" s="118">
        <v>0</v>
      </c>
      <c r="M1558" s="118">
        <v>1</v>
      </c>
      <c r="N1558" s="295"/>
      <c r="O1558" s="119">
        <f>M1558*N1558</f>
        <v>0</v>
      </c>
      <c r="P1558" s="117" t="s">
        <v>937</v>
      </c>
      <c r="Q1558" s="117" t="s">
        <v>1276</v>
      </c>
      <c r="R1558" s="118"/>
      <c r="S1558" s="118">
        <f>M1558*R1558</f>
        <v>0</v>
      </c>
      <c r="T1558" s="118"/>
      <c r="U1558" s="118">
        <f>M1558*T1558</f>
        <v>0</v>
      </c>
      <c r="V1558" s="119">
        <v>21</v>
      </c>
      <c r="W1558" s="119">
        <f>O1558*(V1558/100)</f>
        <v>0</v>
      </c>
      <c r="X1558" s="119">
        <f>O1558+W1558</f>
        <v>0</v>
      </c>
      <c r="Y1558" s="120">
        <v>8</v>
      </c>
      <c r="Z1558" s="9"/>
      <c r="AA1558" s="9"/>
      <c r="AB1558" s="9"/>
    </row>
    <row r="1559" spans="2:28" ht="4.5" customHeight="1" outlineLevel="6" x14ac:dyDescent="0.15">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2:28" ht="28.5" outlineLevel="6" x14ac:dyDescent="0.15">
      <c r="B1560" s="197"/>
      <c r="C1560" s="198"/>
      <c r="D1560" s="114" t="s">
        <v>1667</v>
      </c>
      <c r="E1560" s="114"/>
      <c r="F1560" s="115"/>
      <c r="G1560" s="115" t="s">
        <v>1668</v>
      </c>
      <c r="H1560" s="115"/>
      <c r="I1560" s="116" t="s">
        <v>1669</v>
      </c>
      <c r="J1560" s="117" t="s">
        <v>694</v>
      </c>
      <c r="K1560" s="118">
        <v>1</v>
      </c>
      <c r="L1560" s="118">
        <v>0</v>
      </c>
      <c r="M1560" s="118">
        <v>1</v>
      </c>
      <c r="N1560" s="295"/>
      <c r="O1560" s="119">
        <f>M1560*N1560</f>
        <v>0</v>
      </c>
      <c r="P1560" s="117" t="s">
        <v>937</v>
      </c>
      <c r="Q1560" s="117" t="s">
        <v>1276</v>
      </c>
      <c r="R1560" s="118"/>
      <c r="S1560" s="118">
        <f>M1560*R1560</f>
        <v>0</v>
      </c>
      <c r="T1560" s="118"/>
      <c r="U1560" s="118">
        <f>M1560*T1560</f>
        <v>0</v>
      </c>
      <c r="V1560" s="119">
        <v>21</v>
      </c>
      <c r="W1560" s="119">
        <f>O1560*(V1560/100)</f>
        <v>0</v>
      </c>
      <c r="X1560" s="119">
        <f>O1560+W1560</f>
        <v>0</v>
      </c>
      <c r="Y1560" s="120">
        <v>8</v>
      </c>
      <c r="Z1560" s="9"/>
      <c r="AA1560" s="9"/>
      <c r="AB1560" s="9"/>
    </row>
    <row r="1561" spans="2:28" ht="4.5" customHeight="1" outlineLevel="6" x14ac:dyDescent="0.15">
      <c r="B1561" s="197"/>
      <c r="C1561" s="199"/>
      <c r="D1561" s="199"/>
      <c r="E1561" s="199"/>
      <c r="F1561" s="10"/>
      <c r="G1561" s="10"/>
      <c r="H1561" s="10"/>
      <c r="I1561" s="203"/>
      <c r="J1561" s="205"/>
      <c r="K1561" s="159"/>
      <c r="L1561" s="159"/>
      <c r="M1561" s="159"/>
      <c r="N1561" s="113"/>
      <c r="O1561" s="153"/>
      <c r="P1561" s="205"/>
      <c r="Q1561" s="205"/>
      <c r="R1561" s="159"/>
      <c r="S1561" s="159"/>
      <c r="T1561" s="159"/>
      <c r="U1561" s="159"/>
      <c r="V1561" s="153"/>
      <c r="W1561" s="153"/>
      <c r="X1561" s="153"/>
      <c r="Y1561" s="10"/>
      <c r="Z1561" s="9"/>
      <c r="AA1561" s="9"/>
      <c r="AB1561" s="9"/>
    </row>
    <row r="1562" spans="2:28" ht="28.5" outlineLevel="6" x14ac:dyDescent="0.15">
      <c r="B1562" s="197"/>
      <c r="C1562" s="198"/>
      <c r="D1562" s="114" t="s">
        <v>1670</v>
      </c>
      <c r="E1562" s="114"/>
      <c r="F1562" s="115"/>
      <c r="G1562" s="115" t="s">
        <v>1671</v>
      </c>
      <c r="H1562" s="115"/>
      <c r="I1562" s="116" t="s">
        <v>1672</v>
      </c>
      <c r="J1562" s="117" t="s">
        <v>694</v>
      </c>
      <c r="K1562" s="118">
        <v>1</v>
      </c>
      <c r="L1562" s="118">
        <v>0</v>
      </c>
      <c r="M1562" s="118">
        <v>1</v>
      </c>
      <c r="N1562" s="295"/>
      <c r="O1562" s="119">
        <f>M1562*N1562</f>
        <v>0</v>
      </c>
      <c r="P1562" s="117" t="s">
        <v>937</v>
      </c>
      <c r="Q1562" s="117" t="s">
        <v>1276</v>
      </c>
      <c r="R1562" s="118"/>
      <c r="S1562" s="118">
        <f>M1562*R1562</f>
        <v>0</v>
      </c>
      <c r="T1562" s="118"/>
      <c r="U1562" s="118">
        <f>M1562*T1562</f>
        <v>0</v>
      </c>
      <c r="V1562" s="119">
        <v>21</v>
      </c>
      <c r="W1562" s="119">
        <f>O1562*(V1562/100)</f>
        <v>0</v>
      </c>
      <c r="X1562" s="119">
        <f>O1562+W1562</f>
        <v>0</v>
      </c>
      <c r="Y1562" s="120">
        <v>8</v>
      </c>
      <c r="Z1562" s="9"/>
      <c r="AA1562" s="9"/>
      <c r="AB1562" s="9"/>
    </row>
    <row r="1563" spans="2: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2:28" ht="28.5" outlineLevel="6" x14ac:dyDescent="0.15">
      <c r="B1564" s="197"/>
      <c r="C1564" s="198"/>
      <c r="D1564" s="114" t="s">
        <v>1673</v>
      </c>
      <c r="E1564" s="114"/>
      <c r="F1564" s="115"/>
      <c r="G1564" s="115" t="s">
        <v>1674</v>
      </c>
      <c r="H1564" s="115"/>
      <c r="I1564" s="116" t="s">
        <v>1675</v>
      </c>
      <c r="J1564" s="117" t="s">
        <v>694</v>
      </c>
      <c r="K1564" s="118">
        <v>1</v>
      </c>
      <c r="L1564" s="118">
        <v>0</v>
      </c>
      <c r="M1564" s="118">
        <v>1</v>
      </c>
      <c r="N1564" s="295"/>
      <c r="O1564" s="119">
        <f>M1564*N1564</f>
        <v>0</v>
      </c>
      <c r="P1564" s="117" t="s">
        <v>937</v>
      </c>
      <c r="Q1564" s="117" t="s">
        <v>1276</v>
      </c>
      <c r="R1564" s="118"/>
      <c r="S1564" s="118">
        <f>M1564*R1564</f>
        <v>0</v>
      </c>
      <c r="T1564" s="118"/>
      <c r="U1564" s="118">
        <f>M1564*T1564</f>
        <v>0</v>
      </c>
      <c r="V1564" s="119">
        <v>21</v>
      </c>
      <c r="W1564" s="119">
        <f>O1564*(V1564/100)</f>
        <v>0</v>
      </c>
      <c r="X1564" s="119">
        <f>O1564+W1564</f>
        <v>0</v>
      </c>
      <c r="Y1564" s="120">
        <v>8</v>
      </c>
      <c r="Z1564" s="9"/>
      <c r="AA1564" s="9"/>
      <c r="AB1564" s="9"/>
    </row>
    <row r="1565" spans="2:28" ht="4.5" customHeight="1" outlineLevel="6" x14ac:dyDescent="0.15">
      <c r="B1565" s="197"/>
      <c r="C1565" s="199"/>
      <c r="D1565" s="199"/>
      <c r="E1565" s="199"/>
      <c r="F1565" s="10"/>
      <c r="G1565" s="10"/>
      <c r="H1565" s="10"/>
      <c r="I1565" s="203"/>
      <c r="J1565" s="205"/>
      <c r="K1565" s="159"/>
      <c r="L1565" s="159"/>
      <c r="M1565" s="159"/>
      <c r="N1565" s="113"/>
      <c r="O1565" s="153"/>
      <c r="P1565" s="205"/>
      <c r="Q1565" s="205"/>
      <c r="R1565" s="159"/>
      <c r="S1565" s="159"/>
      <c r="T1565" s="159"/>
      <c r="U1565" s="159"/>
      <c r="V1565" s="153"/>
      <c r="W1565" s="153"/>
      <c r="X1565" s="153"/>
      <c r="Y1565" s="10"/>
      <c r="Z1565" s="9"/>
      <c r="AA1565" s="9"/>
      <c r="AB1565" s="9"/>
    </row>
    <row r="1566" spans="2:28" ht="28.5" outlineLevel="6" x14ac:dyDescent="0.15">
      <c r="B1566" s="197"/>
      <c r="C1566" s="198"/>
      <c r="D1566" s="114" t="s">
        <v>1676</v>
      </c>
      <c r="E1566" s="114"/>
      <c r="F1566" s="115"/>
      <c r="G1566" s="115" t="s">
        <v>1677</v>
      </c>
      <c r="H1566" s="115"/>
      <c r="I1566" s="116" t="s">
        <v>1678</v>
      </c>
      <c r="J1566" s="117" t="s">
        <v>694</v>
      </c>
      <c r="K1566" s="118">
        <v>1</v>
      </c>
      <c r="L1566" s="118">
        <v>0</v>
      </c>
      <c r="M1566" s="118">
        <v>1</v>
      </c>
      <c r="N1566" s="295"/>
      <c r="O1566" s="119">
        <f>M1566*N1566</f>
        <v>0</v>
      </c>
      <c r="P1566" s="117" t="s">
        <v>937</v>
      </c>
      <c r="Q1566" s="117" t="s">
        <v>1276</v>
      </c>
      <c r="R1566" s="118"/>
      <c r="S1566" s="118">
        <f>M1566*R1566</f>
        <v>0</v>
      </c>
      <c r="T1566" s="118"/>
      <c r="U1566" s="118">
        <f>M1566*T1566</f>
        <v>0</v>
      </c>
      <c r="V1566" s="119">
        <v>21</v>
      </c>
      <c r="W1566" s="119">
        <f>O1566*(V1566/100)</f>
        <v>0</v>
      </c>
      <c r="X1566" s="119">
        <f>O1566+W1566</f>
        <v>0</v>
      </c>
      <c r="Y1566" s="120">
        <v>8</v>
      </c>
      <c r="Z1566" s="9"/>
      <c r="AA1566" s="9"/>
      <c r="AB1566" s="9"/>
    </row>
    <row r="1567" spans="2:28" ht="4.5" customHeight="1" outlineLevel="6" x14ac:dyDescent="0.15">
      <c r="B1567" s="197"/>
      <c r="C1567" s="199"/>
      <c r="D1567" s="199"/>
      <c r="E1567" s="199"/>
      <c r="F1567" s="10"/>
      <c r="G1567" s="10"/>
      <c r="H1567" s="10"/>
      <c r="I1567" s="203"/>
      <c r="J1567" s="205"/>
      <c r="K1567" s="159"/>
      <c r="L1567" s="159"/>
      <c r="M1567" s="159"/>
      <c r="N1567" s="113"/>
      <c r="O1567" s="153"/>
      <c r="P1567" s="205"/>
      <c r="Q1567" s="205"/>
      <c r="R1567" s="159"/>
      <c r="S1567" s="159"/>
      <c r="T1567" s="159"/>
      <c r="U1567" s="159"/>
      <c r="V1567" s="153"/>
      <c r="W1567" s="153"/>
      <c r="X1567" s="153"/>
      <c r="Y1567" s="10"/>
      <c r="Z1567" s="9"/>
      <c r="AA1567" s="9"/>
      <c r="AB1567" s="9"/>
    </row>
    <row r="1568" spans="2:28" ht="71.25" outlineLevel="6" x14ac:dyDescent="0.15">
      <c r="B1568" s="197"/>
      <c r="C1568" s="198"/>
      <c r="D1568" s="114" t="s">
        <v>1679</v>
      </c>
      <c r="E1568" s="114"/>
      <c r="F1568" s="115"/>
      <c r="G1568" s="115" t="s">
        <v>1680</v>
      </c>
      <c r="H1568" s="115"/>
      <c r="I1568" s="116" t="s">
        <v>1681</v>
      </c>
      <c r="J1568" s="117" t="s">
        <v>694</v>
      </c>
      <c r="K1568" s="118">
        <v>1</v>
      </c>
      <c r="L1568" s="118">
        <v>0</v>
      </c>
      <c r="M1568" s="118">
        <v>1</v>
      </c>
      <c r="N1568" s="295"/>
      <c r="O1568" s="119">
        <f>M1568*N1568</f>
        <v>0</v>
      </c>
      <c r="P1568" s="117" t="s">
        <v>937</v>
      </c>
      <c r="Q1568" s="117" t="s">
        <v>1276</v>
      </c>
      <c r="R1568" s="118"/>
      <c r="S1568" s="118">
        <f>M1568*R1568</f>
        <v>0</v>
      </c>
      <c r="T1568" s="118"/>
      <c r="U1568" s="118">
        <f>M1568*T1568</f>
        <v>0</v>
      </c>
      <c r="V1568" s="119">
        <v>21</v>
      </c>
      <c r="W1568" s="119">
        <f>O1568*(V1568/100)</f>
        <v>0</v>
      </c>
      <c r="X1568" s="119">
        <f>O1568+W1568</f>
        <v>0</v>
      </c>
      <c r="Y1568" s="120">
        <v>8</v>
      </c>
      <c r="Z1568" s="9"/>
      <c r="AA1568" s="9"/>
      <c r="AB1568" s="9"/>
    </row>
    <row r="1569" spans="1:28" ht="4.5" customHeight="1" outlineLevel="6" x14ac:dyDescent="0.15">
      <c r="B1569" s="197"/>
      <c r="C1569" s="199"/>
      <c r="D1569" s="199"/>
      <c r="E1569" s="199"/>
      <c r="F1569" s="10"/>
      <c r="G1569" s="10"/>
      <c r="H1569" s="10"/>
      <c r="I1569" s="203"/>
      <c r="J1569" s="205"/>
      <c r="K1569" s="159"/>
      <c r="L1569" s="159"/>
      <c r="M1569" s="159"/>
      <c r="N1569" s="113"/>
      <c r="O1569" s="153"/>
      <c r="P1569" s="205"/>
      <c r="Q1569" s="205"/>
      <c r="R1569" s="159"/>
      <c r="S1569" s="159"/>
      <c r="T1569" s="159"/>
      <c r="U1569" s="159"/>
      <c r="V1569" s="153"/>
      <c r="W1569" s="153"/>
      <c r="X1569" s="153"/>
      <c r="Y1569" s="10"/>
      <c r="Z1569" s="9"/>
      <c r="AA1569" s="9"/>
      <c r="AB1569" s="9"/>
    </row>
    <row r="1570" spans="1:28" ht="28.5" outlineLevel="6" x14ac:dyDescent="0.15">
      <c r="B1570" s="197"/>
      <c r="C1570" s="198"/>
      <c r="D1570" s="114" t="s">
        <v>1682</v>
      </c>
      <c r="E1570" s="114"/>
      <c r="F1570" s="115"/>
      <c r="G1570" s="115" t="s">
        <v>1683</v>
      </c>
      <c r="H1570" s="115"/>
      <c r="I1570" s="116" t="s">
        <v>1684</v>
      </c>
      <c r="J1570" s="117" t="s">
        <v>694</v>
      </c>
      <c r="K1570" s="118">
        <v>1</v>
      </c>
      <c r="L1570" s="118">
        <v>0</v>
      </c>
      <c r="M1570" s="118">
        <v>1</v>
      </c>
      <c r="N1570" s="295"/>
      <c r="O1570" s="119">
        <f>M1570*N1570</f>
        <v>0</v>
      </c>
      <c r="P1570" s="117" t="s">
        <v>937</v>
      </c>
      <c r="Q1570" s="117" t="s">
        <v>1276</v>
      </c>
      <c r="R1570" s="118"/>
      <c r="S1570" s="118">
        <f>M1570*R1570</f>
        <v>0</v>
      </c>
      <c r="T1570" s="118"/>
      <c r="U1570" s="118">
        <f>M1570*T1570</f>
        <v>0</v>
      </c>
      <c r="V1570" s="119">
        <v>21</v>
      </c>
      <c r="W1570" s="119">
        <f>O1570*(V1570/100)</f>
        <v>0</v>
      </c>
      <c r="X1570" s="119">
        <f>O1570+W1570</f>
        <v>0</v>
      </c>
      <c r="Y1570" s="120">
        <v>8</v>
      </c>
      <c r="Z1570" s="9"/>
      <c r="AA1570" s="9"/>
      <c r="AB1570" s="9"/>
    </row>
    <row r="1571" spans="1:28" ht="4.5" customHeight="1" outlineLevel="6" x14ac:dyDescent="0.15">
      <c r="B1571" s="197"/>
      <c r="C1571" s="199"/>
      <c r="D1571" s="199"/>
      <c r="E1571" s="199"/>
      <c r="F1571" s="10"/>
      <c r="G1571" s="10"/>
      <c r="H1571" s="10"/>
      <c r="I1571" s="203"/>
      <c r="J1571" s="205"/>
      <c r="K1571" s="159"/>
      <c r="L1571" s="159"/>
      <c r="M1571" s="159"/>
      <c r="N1571" s="113"/>
      <c r="O1571" s="153"/>
      <c r="P1571" s="205"/>
      <c r="Q1571" s="205"/>
      <c r="R1571" s="159"/>
      <c r="S1571" s="159"/>
      <c r="T1571" s="159"/>
      <c r="U1571" s="159"/>
      <c r="V1571" s="153"/>
      <c r="W1571" s="153"/>
      <c r="X1571" s="153"/>
      <c r="Y1571" s="10"/>
      <c r="Z1571" s="9"/>
      <c r="AA1571" s="9"/>
      <c r="AB1571" s="9"/>
    </row>
    <row r="1572" spans="1:28" ht="28.5" outlineLevel="6" x14ac:dyDescent="0.15">
      <c r="B1572" s="197"/>
      <c r="C1572" s="198"/>
      <c r="D1572" s="114" t="s">
        <v>1685</v>
      </c>
      <c r="E1572" s="114"/>
      <c r="F1572" s="115"/>
      <c r="G1572" s="115" t="s">
        <v>1686</v>
      </c>
      <c r="H1572" s="115"/>
      <c r="I1572" s="116" t="s">
        <v>1687</v>
      </c>
      <c r="J1572" s="117" t="s">
        <v>694</v>
      </c>
      <c r="K1572" s="118">
        <v>1</v>
      </c>
      <c r="L1572" s="118">
        <v>0</v>
      </c>
      <c r="M1572" s="118">
        <v>1</v>
      </c>
      <c r="N1572" s="295"/>
      <c r="O1572" s="119">
        <f>M1572*N1572</f>
        <v>0</v>
      </c>
      <c r="P1572" s="117" t="s">
        <v>937</v>
      </c>
      <c r="Q1572" s="117" t="s">
        <v>1276</v>
      </c>
      <c r="R1572" s="118"/>
      <c r="S1572" s="118">
        <f>M1572*R1572</f>
        <v>0</v>
      </c>
      <c r="T1572" s="118"/>
      <c r="U1572" s="118">
        <f>M1572*T1572</f>
        <v>0</v>
      </c>
      <c r="V1572" s="119">
        <v>21</v>
      </c>
      <c r="W1572" s="119">
        <f>O1572*(V1572/100)</f>
        <v>0</v>
      </c>
      <c r="X1572" s="119">
        <f>O1572+W1572</f>
        <v>0</v>
      </c>
      <c r="Y1572" s="120">
        <v>8</v>
      </c>
      <c r="Z1572" s="9"/>
      <c r="AA1572" s="9"/>
      <c r="AB1572" s="9"/>
    </row>
    <row r="1573" spans="1:28" ht="4.5" customHeight="1" outlineLevel="6" x14ac:dyDescent="0.15">
      <c r="B1573" s="197"/>
      <c r="C1573" s="199"/>
      <c r="D1573" s="199"/>
      <c r="E1573" s="199"/>
      <c r="F1573" s="10"/>
      <c r="G1573" s="10"/>
      <c r="H1573" s="10"/>
      <c r="I1573" s="203"/>
      <c r="J1573" s="205"/>
      <c r="K1573" s="159"/>
      <c r="L1573" s="159"/>
      <c r="M1573" s="159"/>
      <c r="N1573" s="113"/>
      <c r="O1573" s="153"/>
      <c r="P1573" s="205"/>
      <c r="Q1573" s="205"/>
      <c r="R1573" s="159"/>
      <c r="S1573" s="159"/>
      <c r="T1573" s="159"/>
      <c r="U1573" s="159"/>
      <c r="V1573" s="153"/>
      <c r="W1573" s="153"/>
      <c r="X1573" s="153"/>
      <c r="Y1573" s="10"/>
      <c r="Z1573" s="9"/>
      <c r="AA1573" s="9"/>
      <c r="AB1573" s="9"/>
    </row>
    <row r="1574" spans="1:28" ht="57" outlineLevel="6" x14ac:dyDescent="0.15">
      <c r="B1574" s="197"/>
      <c r="C1574" s="198"/>
      <c r="D1574" s="114" t="s">
        <v>1688</v>
      </c>
      <c r="E1574" s="114"/>
      <c r="F1574" s="115"/>
      <c r="G1574" s="115" t="s">
        <v>1689</v>
      </c>
      <c r="H1574" s="115"/>
      <c r="I1574" s="116" t="s">
        <v>1690</v>
      </c>
      <c r="J1574" s="117" t="s">
        <v>694</v>
      </c>
      <c r="K1574" s="118">
        <v>1</v>
      </c>
      <c r="L1574" s="118">
        <v>0</v>
      </c>
      <c r="M1574" s="118">
        <v>1</v>
      </c>
      <c r="N1574" s="295"/>
      <c r="O1574" s="119">
        <f>M1574*N1574</f>
        <v>0</v>
      </c>
      <c r="P1574" s="117" t="s">
        <v>937</v>
      </c>
      <c r="Q1574" s="117" t="s">
        <v>1276</v>
      </c>
      <c r="R1574" s="118"/>
      <c r="S1574" s="118">
        <f>M1574*R1574</f>
        <v>0</v>
      </c>
      <c r="T1574" s="118"/>
      <c r="U1574" s="118">
        <f>M1574*T1574</f>
        <v>0</v>
      </c>
      <c r="V1574" s="119">
        <v>21</v>
      </c>
      <c r="W1574" s="119">
        <f>O1574*(V1574/100)</f>
        <v>0</v>
      </c>
      <c r="X1574" s="119">
        <f>O1574+W1574</f>
        <v>0</v>
      </c>
      <c r="Y1574" s="120">
        <v>8</v>
      </c>
      <c r="Z1574" s="9"/>
      <c r="AA1574" s="9"/>
      <c r="AB1574" s="9"/>
    </row>
    <row r="1575" spans="1:28" ht="4.5" customHeight="1" outlineLevel="6" x14ac:dyDescent="0.15">
      <c r="B1575" s="197"/>
      <c r="C1575" s="199"/>
      <c r="D1575" s="199"/>
      <c r="E1575" s="199"/>
      <c r="F1575" s="10"/>
      <c r="G1575" s="10"/>
      <c r="H1575" s="10"/>
      <c r="I1575" s="203"/>
      <c r="J1575" s="205"/>
      <c r="K1575" s="159"/>
      <c r="L1575" s="159"/>
      <c r="M1575" s="159"/>
      <c r="N1575" s="113"/>
      <c r="O1575" s="153"/>
      <c r="P1575" s="205"/>
      <c r="Q1575" s="205"/>
      <c r="R1575" s="159"/>
      <c r="S1575" s="159"/>
      <c r="T1575" s="159"/>
      <c r="U1575" s="159"/>
      <c r="V1575" s="153"/>
      <c r="W1575" s="153"/>
      <c r="X1575" s="153"/>
      <c r="Y1575" s="10"/>
      <c r="Z1575" s="9"/>
      <c r="AA1575" s="9"/>
      <c r="AB1575" s="9"/>
    </row>
    <row r="1576" spans="1:28" ht="57" outlineLevel="6" x14ac:dyDescent="0.15">
      <c r="B1576" s="197"/>
      <c r="C1576" s="198"/>
      <c r="D1576" s="114" t="s">
        <v>1691</v>
      </c>
      <c r="E1576" s="114"/>
      <c r="F1576" s="115"/>
      <c r="G1576" s="115" t="s">
        <v>1692</v>
      </c>
      <c r="H1576" s="115"/>
      <c r="I1576" s="116" t="s">
        <v>1693</v>
      </c>
      <c r="J1576" s="117" t="s">
        <v>694</v>
      </c>
      <c r="K1576" s="118">
        <v>1</v>
      </c>
      <c r="L1576" s="118">
        <v>0</v>
      </c>
      <c r="M1576" s="118">
        <v>1</v>
      </c>
      <c r="N1576" s="295"/>
      <c r="O1576" s="119">
        <f>M1576*N1576</f>
        <v>0</v>
      </c>
      <c r="P1576" s="117" t="s">
        <v>937</v>
      </c>
      <c r="Q1576" s="117" t="s">
        <v>1276</v>
      </c>
      <c r="R1576" s="118"/>
      <c r="S1576" s="118">
        <f>M1576*R1576</f>
        <v>0</v>
      </c>
      <c r="T1576" s="118"/>
      <c r="U1576" s="118">
        <f>M1576*T1576</f>
        <v>0</v>
      </c>
      <c r="V1576" s="119">
        <v>21</v>
      </c>
      <c r="W1576" s="119">
        <f>O1576*(V1576/100)</f>
        <v>0</v>
      </c>
      <c r="X1576" s="119">
        <f>O1576+W1576</f>
        <v>0</v>
      </c>
      <c r="Y1576" s="120">
        <v>8</v>
      </c>
      <c r="Z1576" s="9"/>
      <c r="AA1576" s="9"/>
      <c r="AB1576" s="9"/>
    </row>
    <row r="1577" spans="1:28" ht="4.5" customHeight="1" outlineLevel="6" x14ac:dyDescent="0.15">
      <c r="B1577" s="197"/>
      <c r="C1577" s="199"/>
      <c r="D1577" s="199"/>
      <c r="E1577" s="199"/>
      <c r="F1577" s="10"/>
      <c r="G1577" s="10"/>
      <c r="H1577" s="10"/>
      <c r="I1577" s="203"/>
      <c r="J1577" s="205"/>
      <c r="K1577" s="159"/>
      <c r="L1577" s="159"/>
      <c r="M1577" s="159"/>
      <c r="N1577" s="113"/>
      <c r="O1577" s="153"/>
      <c r="P1577" s="205"/>
      <c r="Q1577" s="205"/>
      <c r="R1577" s="159"/>
      <c r="S1577" s="159"/>
      <c r="T1577" s="159"/>
      <c r="U1577" s="159"/>
      <c r="V1577" s="153"/>
      <c r="W1577" s="153"/>
      <c r="X1577" s="153"/>
      <c r="Y1577" s="10"/>
      <c r="Z1577" s="9"/>
      <c r="AA1577" s="9"/>
      <c r="AB1577" s="9"/>
    </row>
    <row r="1578" spans="1:28" outlineLevel="6" x14ac:dyDescent="0.15">
      <c r="B1578" s="6"/>
      <c r="C1578" s="6"/>
      <c r="D1578" s="6"/>
      <c r="E1578" s="6"/>
      <c r="F1578" s="6"/>
      <c r="G1578" s="6"/>
      <c r="H1578" s="6"/>
      <c r="I1578" s="6"/>
      <c r="J1578" s="6"/>
      <c r="K1578" s="6"/>
      <c r="L1578" s="6"/>
      <c r="M1578" s="6"/>
      <c r="N1578" s="9"/>
      <c r="O1578" s="9"/>
      <c r="P1578" s="6"/>
      <c r="Q1578" s="6"/>
      <c r="R1578" s="6"/>
      <c r="S1578" s="6"/>
      <c r="T1578" s="6"/>
      <c r="U1578" s="6"/>
      <c r="V1578" s="6"/>
      <c r="W1578" s="9"/>
      <c r="X1578" s="9"/>
      <c r="Y1578" s="9"/>
    </row>
    <row r="1579" spans="1:28" ht="13.5" outlineLevel="4" x14ac:dyDescent="0.25">
      <c r="A1579" s="184" t="s">
        <v>422</v>
      </c>
      <c r="B1579" s="233">
        <v>5</v>
      </c>
      <c r="C1579" s="234"/>
      <c r="D1579" s="234"/>
      <c r="E1579" s="234"/>
      <c r="F1579" s="188"/>
      <c r="G1579" s="188"/>
      <c r="H1579" s="188"/>
      <c r="I1579" s="235" t="s">
        <v>423</v>
      </c>
      <c r="J1579" s="236"/>
      <c r="K1579" s="237"/>
      <c r="L1579" s="237"/>
      <c r="M1579" s="237"/>
      <c r="N1579" s="188"/>
      <c r="O1579" s="186">
        <f>SUBTOTAL(9,O1580:O1599)</f>
        <v>0</v>
      </c>
      <c r="P1579" s="236" t="s">
        <v>448</v>
      </c>
      <c r="Q1579" s="236"/>
      <c r="R1579" s="237"/>
      <c r="S1579" s="187">
        <f>SUBTOTAL(9,S1580:S1599)</f>
        <v>0</v>
      </c>
      <c r="T1579" s="237"/>
      <c r="U1579" s="187">
        <f>SUBTOTAL(9,U1580:U1599)</f>
        <v>0</v>
      </c>
      <c r="V1579" s="238"/>
      <c r="W1579" s="186">
        <f>SUBTOTAL(9,W1580:W1599)</f>
        <v>0</v>
      </c>
      <c r="X1579" s="186">
        <f>SUBTOTAL(9,X1580:X1599)</f>
        <v>0</v>
      </c>
      <c r="Y1579" s="184"/>
      <c r="Z1579" s="6"/>
      <c r="AA1579" s="9"/>
      <c r="AB1579" s="9"/>
    </row>
    <row r="1580" spans="1:28" ht="13.5" outlineLevel="5" x14ac:dyDescent="0.25">
      <c r="A1580" s="189" t="s">
        <v>424</v>
      </c>
      <c r="B1580" s="239">
        <v>6</v>
      </c>
      <c r="C1580" s="240"/>
      <c r="D1580" s="240"/>
      <c r="E1580" s="240"/>
      <c r="F1580" s="193"/>
      <c r="G1580" s="193"/>
      <c r="H1580" s="193"/>
      <c r="I1580" s="241" t="s">
        <v>425</v>
      </c>
      <c r="J1580" s="242"/>
      <c r="K1580" s="243"/>
      <c r="L1580" s="243"/>
      <c r="M1580" s="243"/>
      <c r="N1580" s="193"/>
      <c r="O1580" s="191">
        <f>SUBTOTAL(9,O1581:O1599)</f>
        <v>0</v>
      </c>
      <c r="P1580" s="242" t="s">
        <v>449</v>
      </c>
      <c r="Q1580" s="242"/>
      <c r="R1580" s="243"/>
      <c r="S1580" s="192">
        <f>SUBTOTAL(9,S1581:S1599)</f>
        <v>0</v>
      </c>
      <c r="T1580" s="243"/>
      <c r="U1580" s="192">
        <f>SUBTOTAL(9,U1581:U1599)</f>
        <v>0</v>
      </c>
      <c r="V1580" s="244"/>
      <c r="W1580" s="191">
        <f>SUBTOTAL(9,W1581:W1599)</f>
        <v>0</v>
      </c>
      <c r="X1580" s="191">
        <f>SUBTOTAL(9,X1581:X1599)</f>
        <v>0</v>
      </c>
      <c r="Y1580" s="189"/>
      <c r="Z1580" s="6"/>
      <c r="AA1580" s="9"/>
      <c r="AB1580" s="9"/>
    </row>
    <row r="1581" spans="1:28" ht="71.25" outlineLevel="6" x14ac:dyDescent="0.15">
      <c r="B1581" s="197"/>
      <c r="C1581" s="198"/>
      <c r="D1581" s="114" t="s">
        <v>1694</v>
      </c>
      <c r="E1581" s="114"/>
      <c r="F1581" s="115"/>
      <c r="G1581" s="115" t="s">
        <v>1695</v>
      </c>
      <c r="H1581" s="115"/>
      <c r="I1581" s="116" t="s">
        <v>1696</v>
      </c>
      <c r="J1581" s="117" t="s">
        <v>694</v>
      </c>
      <c r="K1581" s="118">
        <v>1</v>
      </c>
      <c r="L1581" s="118">
        <v>0</v>
      </c>
      <c r="M1581" s="118">
        <v>1</v>
      </c>
      <c r="N1581" s="295"/>
      <c r="O1581" s="119">
        <f>M1581*N1581</f>
        <v>0</v>
      </c>
      <c r="P1581" s="117" t="s">
        <v>937</v>
      </c>
      <c r="Q1581" s="117" t="s">
        <v>1276</v>
      </c>
      <c r="R1581" s="118"/>
      <c r="S1581" s="118">
        <f>M1581*R1581</f>
        <v>0</v>
      </c>
      <c r="T1581" s="118"/>
      <c r="U1581" s="118">
        <f>M1581*T1581</f>
        <v>0</v>
      </c>
      <c r="V1581" s="119">
        <v>21</v>
      </c>
      <c r="W1581" s="119">
        <f>O1581*(V1581/100)</f>
        <v>0</v>
      </c>
      <c r="X1581" s="119">
        <f>O1581+W1581</f>
        <v>0</v>
      </c>
      <c r="Y1581" s="120">
        <v>8</v>
      </c>
      <c r="Z1581" s="9"/>
      <c r="AA1581" s="9"/>
      <c r="AB1581" s="9"/>
    </row>
    <row r="1582" spans="1:28" ht="4.5" customHeight="1" outlineLevel="6" x14ac:dyDescent="0.15">
      <c r="B1582" s="197"/>
      <c r="C1582" s="199"/>
      <c r="D1582" s="199"/>
      <c r="E1582" s="199"/>
      <c r="F1582" s="10"/>
      <c r="G1582" s="10"/>
      <c r="H1582" s="10"/>
      <c r="I1582" s="203"/>
      <c r="J1582" s="205"/>
      <c r="K1582" s="159"/>
      <c r="L1582" s="159"/>
      <c r="M1582" s="159"/>
      <c r="N1582" s="113"/>
      <c r="O1582" s="153"/>
      <c r="P1582" s="205"/>
      <c r="Q1582" s="205"/>
      <c r="R1582" s="159"/>
      <c r="S1582" s="159"/>
      <c r="T1582" s="159"/>
      <c r="U1582" s="159"/>
      <c r="V1582" s="153"/>
      <c r="W1582" s="153"/>
      <c r="X1582" s="153"/>
      <c r="Y1582" s="10"/>
      <c r="Z1582" s="9"/>
      <c r="AA1582" s="9"/>
      <c r="AB1582" s="9"/>
    </row>
    <row r="1583" spans="1:28" ht="57" outlineLevel="6" x14ac:dyDescent="0.15">
      <c r="B1583" s="197"/>
      <c r="C1583" s="198"/>
      <c r="D1583" s="114" t="s">
        <v>1697</v>
      </c>
      <c r="E1583" s="114"/>
      <c r="F1583" s="115"/>
      <c r="G1583" s="115" t="s">
        <v>1698</v>
      </c>
      <c r="H1583" s="115"/>
      <c r="I1583" s="116" t="s">
        <v>1699</v>
      </c>
      <c r="J1583" s="117" t="s">
        <v>694</v>
      </c>
      <c r="K1583" s="118">
        <v>1</v>
      </c>
      <c r="L1583" s="118">
        <v>0</v>
      </c>
      <c r="M1583" s="118">
        <v>1</v>
      </c>
      <c r="N1583" s="295"/>
      <c r="O1583" s="119">
        <f>M1583*N1583</f>
        <v>0</v>
      </c>
      <c r="P1583" s="117" t="s">
        <v>937</v>
      </c>
      <c r="Q1583" s="117" t="s">
        <v>1276</v>
      </c>
      <c r="R1583" s="118"/>
      <c r="S1583" s="118">
        <f>M1583*R1583</f>
        <v>0</v>
      </c>
      <c r="T1583" s="118"/>
      <c r="U1583" s="118">
        <f>M1583*T1583</f>
        <v>0</v>
      </c>
      <c r="V1583" s="119">
        <v>21</v>
      </c>
      <c r="W1583" s="119">
        <f>O1583*(V1583/100)</f>
        <v>0</v>
      </c>
      <c r="X1583" s="119">
        <f>O1583+W1583</f>
        <v>0</v>
      </c>
      <c r="Y1583" s="120">
        <v>8</v>
      </c>
      <c r="Z1583" s="9"/>
      <c r="AA1583" s="9"/>
      <c r="AB1583" s="9"/>
    </row>
    <row r="1584" spans="1:28" ht="4.5" customHeight="1" outlineLevel="6" x14ac:dyDescent="0.15">
      <c r="B1584" s="197"/>
      <c r="C1584" s="199"/>
      <c r="D1584" s="199"/>
      <c r="E1584" s="199"/>
      <c r="F1584" s="10"/>
      <c r="G1584" s="10"/>
      <c r="H1584" s="10"/>
      <c r="I1584" s="203"/>
      <c r="J1584" s="205"/>
      <c r="K1584" s="159"/>
      <c r="L1584" s="159"/>
      <c r="M1584" s="159"/>
      <c r="N1584" s="113"/>
      <c r="O1584" s="153"/>
      <c r="P1584" s="205"/>
      <c r="Q1584" s="205"/>
      <c r="R1584" s="159"/>
      <c r="S1584" s="159"/>
      <c r="T1584" s="159"/>
      <c r="U1584" s="159"/>
      <c r="V1584" s="153"/>
      <c r="W1584" s="153"/>
      <c r="X1584" s="153"/>
      <c r="Y1584" s="10"/>
      <c r="Z1584" s="9"/>
      <c r="AA1584" s="9"/>
      <c r="AB1584" s="9"/>
    </row>
    <row r="1585" spans="1:28" ht="28.5" outlineLevel="6" x14ac:dyDescent="0.15">
      <c r="B1585" s="197"/>
      <c r="C1585" s="198"/>
      <c r="D1585" s="114" t="s">
        <v>1700</v>
      </c>
      <c r="E1585" s="114"/>
      <c r="F1585" s="115"/>
      <c r="G1585" s="115" t="s">
        <v>1701</v>
      </c>
      <c r="H1585" s="115"/>
      <c r="I1585" s="116" t="s">
        <v>1702</v>
      </c>
      <c r="J1585" s="117" t="s">
        <v>694</v>
      </c>
      <c r="K1585" s="118">
        <v>1</v>
      </c>
      <c r="L1585" s="118">
        <v>0</v>
      </c>
      <c r="M1585" s="118">
        <v>1</v>
      </c>
      <c r="N1585" s="295"/>
      <c r="O1585" s="119">
        <f>M1585*N1585</f>
        <v>0</v>
      </c>
      <c r="P1585" s="117" t="s">
        <v>937</v>
      </c>
      <c r="Q1585" s="117" t="s">
        <v>1276</v>
      </c>
      <c r="R1585" s="118"/>
      <c r="S1585" s="118">
        <f>M1585*R1585</f>
        <v>0</v>
      </c>
      <c r="T1585" s="118"/>
      <c r="U1585" s="118">
        <f>M1585*T1585</f>
        <v>0</v>
      </c>
      <c r="V1585" s="119">
        <v>21</v>
      </c>
      <c r="W1585" s="119">
        <f>O1585*(V1585/100)</f>
        <v>0</v>
      </c>
      <c r="X1585" s="119">
        <f>O1585+W1585</f>
        <v>0</v>
      </c>
      <c r="Y1585" s="120">
        <v>8</v>
      </c>
      <c r="Z1585" s="9"/>
      <c r="AA1585" s="9"/>
      <c r="AB1585" s="9"/>
    </row>
    <row r="1586" spans="1:28" ht="4.5" customHeight="1" outlineLevel="6" x14ac:dyDescent="0.15">
      <c r="B1586" s="197"/>
      <c r="C1586" s="199"/>
      <c r="D1586" s="199"/>
      <c r="E1586" s="199"/>
      <c r="F1586" s="10"/>
      <c r="G1586" s="10"/>
      <c r="H1586" s="10"/>
      <c r="I1586" s="203"/>
      <c r="J1586" s="205"/>
      <c r="K1586" s="159"/>
      <c r="L1586" s="159"/>
      <c r="M1586" s="159"/>
      <c r="N1586" s="113"/>
      <c r="O1586" s="153"/>
      <c r="P1586" s="205"/>
      <c r="Q1586" s="205"/>
      <c r="R1586" s="159"/>
      <c r="S1586" s="159"/>
      <c r="T1586" s="159"/>
      <c r="U1586" s="159"/>
      <c r="V1586" s="153"/>
      <c r="W1586" s="153"/>
      <c r="X1586" s="153"/>
      <c r="Y1586" s="10"/>
      <c r="Z1586" s="9"/>
      <c r="AA1586" s="9"/>
      <c r="AB1586" s="9"/>
    </row>
    <row r="1587" spans="1:28" ht="28.5" outlineLevel="6" x14ac:dyDescent="0.15">
      <c r="B1587" s="197"/>
      <c r="C1587" s="198"/>
      <c r="D1587" s="114" t="s">
        <v>1703</v>
      </c>
      <c r="E1587" s="114"/>
      <c r="F1587" s="115"/>
      <c r="G1587" s="115" t="s">
        <v>1704</v>
      </c>
      <c r="H1587" s="115"/>
      <c r="I1587" s="116" t="s">
        <v>1705</v>
      </c>
      <c r="J1587" s="117" t="s">
        <v>694</v>
      </c>
      <c r="K1587" s="118">
        <v>1</v>
      </c>
      <c r="L1587" s="118">
        <v>0</v>
      </c>
      <c r="M1587" s="118">
        <v>1</v>
      </c>
      <c r="N1587" s="295"/>
      <c r="O1587" s="119">
        <f>M1587*N1587</f>
        <v>0</v>
      </c>
      <c r="P1587" s="117" t="s">
        <v>937</v>
      </c>
      <c r="Q1587" s="117" t="s">
        <v>1276</v>
      </c>
      <c r="R1587" s="118"/>
      <c r="S1587" s="118">
        <f>M1587*R1587</f>
        <v>0</v>
      </c>
      <c r="T1587" s="118"/>
      <c r="U1587" s="118">
        <f>M1587*T1587</f>
        <v>0</v>
      </c>
      <c r="V1587" s="119">
        <v>21</v>
      </c>
      <c r="W1587" s="119">
        <f>O1587*(V1587/100)</f>
        <v>0</v>
      </c>
      <c r="X1587" s="119">
        <f>O1587+W1587</f>
        <v>0</v>
      </c>
      <c r="Y1587" s="120">
        <v>8</v>
      </c>
      <c r="Z1587" s="9"/>
      <c r="AA1587" s="9"/>
      <c r="AB1587" s="9"/>
    </row>
    <row r="1588" spans="1:28" ht="4.5" customHeight="1" outlineLevel="6" x14ac:dyDescent="0.15">
      <c r="B1588" s="197"/>
      <c r="C1588" s="199"/>
      <c r="D1588" s="199"/>
      <c r="E1588" s="199"/>
      <c r="F1588" s="10"/>
      <c r="G1588" s="10"/>
      <c r="H1588" s="10"/>
      <c r="I1588" s="203"/>
      <c r="J1588" s="205"/>
      <c r="K1588" s="159"/>
      <c r="L1588" s="159"/>
      <c r="M1588" s="159"/>
      <c r="N1588" s="113"/>
      <c r="O1588" s="153"/>
      <c r="P1588" s="205"/>
      <c r="Q1588" s="205"/>
      <c r="R1588" s="159"/>
      <c r="S1588" s="159"/>
      <c r="T1588" s="159"/>
      <c r="U1588" s="159"/>
      <c r="V1588" s="153"/>
      <c r="W1588" s="153"/>
      <c r="X1588" s="153"/>
      <c r="Y1588" s="10"/>
      <c r="Z1588" s="9"/>
      <c r="AA1588" s="9"/>
      <c r="AB1588" s="9"/>
    </row>
    <row r="1589" spans="1:28" ht="28.5" outlineLevel="6" x14ac:dyDescent="0.15">
      <c r="B1589" s="197"/>
      <c r="C1589" s="198"/>
      <c r="D1589" s="114" t="s">
        <v>1706</v>
      </c>
      <c r="E1589" s="114"/>
      <c r="F1589" s="115"/>
      <c r="G1589" s="115" t="s">
        <v>1707</v>
      </c>
      <c r="H1589" s="115"/>
      <c r="I1589" s="116" t="s">
        <v>1708</v>
      </c>
      <c r="J1589" s="117" t="s">
        <v>694</v>
      </c>
      <c r="K1589" s="118">
        <v>1</v>
      </c>
      <c r="L1589" s="118">
        <v>0</v>
      </c>
      <c r="M1589" s="118">
        <v>1</v>
      </c>
      <c r="N1589" s="295"/>
      <c r="O1589" s="119">
        <f>M1589*N1589</f>
        <v>0</v>
      </c>
      <c r="P1589" s="117" t="s">
        <v>937</v>
      </c>
      <c r="Q1589" s="117" t="s">
        <v>1276</v>
      </c>
      <c r="R1589" s="118"/>
      <c r="S1589" s="118">
        <f>M1589*R1589</f>
        <v>0</v>
      </c>
      <c r="T1589" s="118"/>
      <c r="U1589" s="118">
        <f>M1589*T1589</f>
        <v>0</v>
      </c>
      <c r="V1589" s="119">
        <v>21</v>
      </c>
      <c r="W1589" s="119">
        <f>O1589*(V1589/100)</f>
        <v>0</v>
      </c>
      <c r="X1589" s="119">
        <f>O1589+W1589</f>
        <v>0</v>
      </c>
      <c r="Y1589" s="120">
        <v>8</v>
      </c>
      <c r="Z1589" s="9"/>
      <c r="AA1589" s="9"/>
      <c r="AB1589" s="9"/>
    </row>
    <row r="1590" spans="1:28" ht="4.5" customHeight="1" outlineLevel="6" x14ac:dyDescent="0.15">
      <c r="B1590" s="197"/>
      <c r="C1590" s="199"/>
      <c r="D1590" s="199"/>
      <c r="E1590" s="199"/>
      <c r="F1590" s="10"/>
      <c r="G1590" s="10"/>
      <c r="H1590" s="10"/>
      <c r="I1590" s="203"/>
      <c r="J1590" s="205"/>
      <c r="K1590" s="159"/>
      <c r="L1590" s="159"/>
      <c r="M1590" s="159"/>
      <c r="N1590" s="113"/>
      <c r="O1590" s="153"/>
      <c r="P1590" s="205"/>
      <c r="Q1590" s="205"/>
      <c r="R1590" s="159"/>
      <c r="S1590" s="159"/>
      <c r="T1590" s="159"/>
      <c r="U1590" s="159"/>
      <c r="V1590" s="153"/>
      <c r="W1590" s="153"/>
      <c r="X1590" s="153"/>
      <c r="Y1590" s="10"/>
      <c r="Z1590" s="9"/>
      <c r="AA1590" s="9"/>
      <c r="AB1590" s="9"/>
    </row>
    <row r="1591" spans="1:28" ht="57" outlineLevel="6" x14ac:dyDescent="0.15">
      <c r="B1591" s="197"/>
      <c r="C1591" s="198"/>
      <c r="D1591" s="114" t="s">
        <v>1709</v>
      </c>
      <c r="E1591" s="114"/>
      <c r="F1591" s="115"/>
      <c r="G1591" s="115" t="s">
        <v>1710</v>
      </c>
      <c r="H1591" s="115"/>
      <c r="I1591" s="116" t="s">
        <v>1711</v>
      </c>
      <c r="J1591" s="117" t="s">
        <v>694</v>
      </c>
      <c r="K1591" s="118">
        <v>1</v>
      </c>
      <c r="L1591" s="118">
        <v>0</v>
      </c>
      <c r="M1591" s="118">
        <v>1</v>
      </c>
      <c r="N1591" s="295"/>
      <c r="O1591" s="119">
        <f>M1591*N1591</f>
        <v>0</v>
      </c>
      <c r="P1591" s="117" t="s">
        <v>937</v>
      </c>
      <c r="Q1591" s="117" t="s">
        <v>1276</v>
      </c>
      <c r="R1591" s="118"/>
      <c r="S1591" s="118">
        <f>M1591*R1591</f>
        <v>0</v>
      </c>
      <c r="T1591" s="118"/>
      <c r="U1591" s="118">
        <f>M1591*T1591</f>
        <v>0</v>
      </c>
      <c r="V1591" s="119">
        <v>21</v>
      </c>
      <c r="W1591" s="119">
        <f>O1591*(V1591/100)</f>
        <v>0</v>
      </c>
      <c r="X1591" s="119">
        <f>O1591+W1591</f>
        <v>0</v>
      </c>
      <c r="Y1591" s="120">
        <v>8</v>
      </c>
      <c r="Z1591" s="9"/>
      <c r="AA1591" s="9"/>
      <c r="AB1591" s="9"/>
    </row>
    <row r="1592" spans="1:28" ht="4.5" customHeight="1" outlineLevel="6" x14ac:dyDescent="0.15">
      <c r="B1592" s="197"/>
      <c r="C1592" s="199"/>
      <c r="D1592" s="199"/>
      <c r="E1592" s="199"/>
      <c r="F1592" s="10"/>
      <c r="G1592" s="10"/>
      <c r="H1592" s="10"/>
      <c r="I1592" s="203"/>
      <c r="J1592" s="205"/>
      <c r="K1592" s="159"/>
      <c r="L1592" s="159"/>
      <c r="M1592" s="159"/>
      <c r="N1592" s="113"/>
      <c r="O1592" s="153"/>
      <c r="P1592" s="205"/>
      <c r="Q1592" s="205"/>
      <c r="R1592" s="159"/>
      <c r="S1592" s="159"/>
      <c r="T1592" s="159"/>
      <c r="U1592" s="159"/>
      <c r="V1592" s="153"/>
      <c r="W1592" s="153"/>
      <c r="X1592" s="153"/>
      <c r="Y1592" s="10"/>
      <c r="Z1592" s="9"/>
      <c r="AA1592" s="9"/>
      <c r="AB1592" s="9"/>
    </row>
    <row r="1593" spans="1:28" ht="28.5" outlineLevel="6" x14ac:dyDescent="0.15">
      <c r="B1593" s="197"/>
      <c r="C1593" s="198"/>
      <c r="D1593" s="114" t="s">
        <v>1712</v>
      </c>
      <c r="E1593" s="114"/>
      <c r="F1593" s="115"/>
      <c r="G1593" s="115" t="s">
        <v>1713</v>
      </c>
      <c r="H1593" s="115"/>
      <c r="I1593" s="116" t="s">
        <v>1714</v>
      </c>
      <c r="J1593" s="117" t="s">
        <v>694</v>
      </c>
      <c r="K1593" s="118">
        <v>1</v>
      </c>
      <c r="L1593" s="118">
        <v>0</v>
      </c>
      <c r="M1593" s="118">
        <v>1</v>
      </c>
      <c r="N1593" s="295"/>
      <c r="O1593" s="119">
        <f>M1593*N1593</f>
        <v>0</v>
      </c>
      <c r="P1593" s="117" t="s">
        <v>937</v>
      </c>
      <c r="Q1593" s="117" t="s">
        <v>1276</v>
      </c>
      <c r="R1593" s="118"/>
      <c r="S1593" s="118">
        <f>M1593*R1593</f>
        <v>0</v>
      </c>
      <c r="T1593" s="118"/>
      <c r="U1593" s="118">
        <f>M1593*T1593</f>
        <v>0</v>
      </c>
      <c r="V1593" s="119">
        <v>21</v>
      </c>
      <c r="W1593" s="119">
        <f>O1593*(V1593/100)</f>
        <v>0</v>
      </c>
      <c r="X1593" s="119">
        <f>O1593+W1593</f>
        <v>0</v>
      </c>
      <c r="Y1593" s="120">
        <v>8</v>
      </c>
      <c r="Z1593" s="9"/>
      <c r="AA1593" s="9"/>
      <c r="AB1593" s="9"/>
    </row>
    <row r="1594" spans="1:28" ht="4.5" customHeight="1" outlineLevel="6" x14ac:dyDescent="0.15">
      <c r="B1594" s="197"/>
      <c r="C1594" s="199"/>
      <c r="D1594" s="199"/>
      <c r="E1594" s="199"/>
      <c r="F1594" s="10"/>
      <c r="G1594" s="10"/>
      <c r="H1594" s="10"/>
      <c r="I1594" s="203"/>
      <c r="J1594" s="205"/>
      <c r="K1594" s="159"/>
      <c r="L1594" s="159"/>
      <c r="M1594" s="159"/>
      <c r="N1594" s="113"/>
      <c r="O1594" s="153"/>
      <c r="P1594" s="205"/>
      <c r="Q1594" s="205"/>
      <c r="R1594" s="159"/>
      <c r="S1594" s="159"/>
      <c r="T1594" s="159"/>
      <c r="U1594" s="159"/>
      <c r="V1594" s="153"/>
      <c r="W1594" s="153"/>
      <c r="X1594" s="153"/>
      <c r="Y1594" s="10"/>
      <c r="Z1594" s="9"/>
      <c r="AA1594" s="9"/>
      <c r="AB1594" s="9"/>
    </row>
    <row r="1595" spans="1:28" ht="42.75" outlineLevel="6" x14ac:dyDescent="0.15">
      <c r="B1595" s="197"/>
      <c r="C1595" s="198"/>
      <c r="D1595" s="114" t="s">
        <v>1715</v>
      </c>
      <c r="E1595" s="114"/>
      <c r="F1595" s="115"/>
      <c r="G1595" s="115" t="s">
        <v>1716</v>
      </c>
      <c r="H1595" s="115"/>
      <c r="I1595" s="116" t="s">
        <v>1717</v>
      </c>
      <c r="J1595" s="117" t="s">
        <v>694</v>
      </c>
      <c r="K1595" s="118">
        <v>1</v>
      </c>
      <c r="L1595" s="118">
        <v>0</v>
      </c>
      <c r="M1595" s="118">
        <v>1</v>
      </c>
      <c r="N1595" s="295"/>
      <c r="O1595" s="119">
        <f>M1595*N1595</f>
        <v>0</v>
      </c>
      <c r="P1595" s="117" t="s">
        <v>937</v>
      </c>
      <c r="Q1595" s="117" t="s">
        <v>1276</v>
      </c>
      <c r="R1595" s="118"/>
      <c r="S1595" s="118">
        <f>M1595*R1595</f>
        <v>0</v>
      </c>
      <c r="T1595" s="118"/>
      <c r="U1595" s="118">
        <f>M1595*T1595</f>
        <v>0</v>
      </c>
      <c r="V1595" s="119">
        <v>21</v>
      </c>
      <c r="W1595" s="119">
        <f>O1595*(V1595/100)</f>
        <v>0</v>
      </c>
      <c r="X1595" s="119">
        <f>O1595+W1595</f>
        <v>0</v>
      </c>
      <c r="Y1595" s="120">
        <v>8</v>
      </c>
      <c r="Z1595" s="9"/>
      <c r="AA1595" s="9"/>
      <c r="AB1595" s="9"/>
    </row>
    <row r="1596" spans="1:28" ht="4.5" customHeight="1" outlineLevel="6" x14ac:dyDescent="0.15">
      <c r="B1596" s="197"/>
      <c r="C1596" s="199"/>
      <c r="D1596" s="199"/>
      <c r="E1596" s="199"/>
      <c r="F1596" s="10"/>
      <c r="G1596" s="10"/>
      <c r="H1596" s="10"/>
      <c r="I1596" s="203"/>
      <c r="J1596" s="205"/>
      <c r="K1596" s="159"/>
      <c r="L1596" s="159"/>
      <c r="M1596" s="159"/>
      <c r="N1596" s="113"/>
      <c r="O1596" s="153"/>
      <c r="P1596" s="205"/>
      <c r="Q1596" s="205"/>
      <c r="R1596" s="159"/>
      <c r="S1596" s="159"/>
      <c r="T1596" s="159"/>
      <c r="U1596" s="159"/>
      <c r="V1596" s="153"/>
      <c r="W1596" s="153"/>
      <c r="X1596" s="153"/>
      <c r="Y1596" s="10"/>
      <c r="Z1596" s="9"/>
      <c r="AA1596" s="9"/>
      <c r="AB1596" s="9"/>
    </row>
    <row r="1597" spans="1:28" ht="57" outlineLevel="6" x14ac:dyDescent="0.15">
      <c r="B1597" s="197"/>
      <c r="C1597" s="198"/>
      <c r="D1597" s="114" t="s">
        <v>1718</v>
      </c>
      <c r="E1597" s="114"/>
      <c r="F1597" s="115"/>
      <c r="G1597" s="115" t="s">
        <v>1719</v>
      </c>
      <c r="H1597" s="115"/>
      <c r="I1597" s="116" t="s">
        <v>1720</v>
      </c>
      <c r="J1597" s="117" t="s">
        <v>694</v>
      </c>
      <c r="K1597" s="118">
        <v>1</v>
      </c>
      <c r="L1597" s="118">
        <v>0</v>
      </c>
      <c r="M1597" s="118">
        <v>1</v>
      </c>
      <c r="N1597" s="295"/>
      <c r="O1597" s="119">
        <f>M1597*N1597</f>
        <v>0</v>
      </c>
      <c r="P1597" s="117" t="s">
        <v>937</v>
      </c>
      <c r="Q1597" s="117" t="s">
        <v>1276</v>
      </c>
      <c r="R1597" s="118"/>
      <c r="S1597" s="118">
        <f>M1597*R1597</f>
        <v>0</v>
      </c>
      <c r="T1597" s="118"/>
      <c r="U1597" s="118">
        <f>M1597*T1597</f>
        <v>0</v>
      </c>
      <c r="V1597" s="119">
        <v>21</v>
      </c>
      <c r="W1597" s="119">
        <f>O1597*(V1597/100)</f>
        <v>0</v>
      </c>
      <c r="X1597" s="119">
        <f>O1597+W1597</f>
        <v>0</v>
      </c>
      <c r="Y1597" s="120">
        <v>8</v>
      </c>
      <c r="Z1597" s="9"/>
      <c r="AA1597" s="9"/>
      <c r="AB1597" s="9"/>
    </row>
    <row r="1598" spans="1:28" ht="4.5" customHeight="1" outlineLevel="6" x14ac:dyDescent="0.15">
      <c r="B1598" s="197"/>
      <c r="C1598" s="199"/>
      <c r="D1598" s="199"/>
      <c r="E1598" s="199"/>
      <c r="F1598" s="10"/>
      <c r="G1598" s="10"/>
      <c r="H1598" s="10"/>
      <c r="I1598" s="203"/>
      <c r="J1598" s="205"/>
      <c r="K1598" s="159"/>
      <c r="L1598" s="159"/>
      <c r="M1598" s="159"/>
      <c r="N1598" s="113"/>
      <c r="O1598" s="153"/>
      <c r="P1598" s="205"/>
      <c r="Q1598" s="205"/>
      <c r="R1598" s="159"/>
      <c r="S1598" s="159"/>
      <c r="T1598" s="159"/>
      <c r="U1598" s="159"/>
      <c r="V1598" s="153"/>
      <c r="W1598" s="153"/>
      <c r="X1598" s="153"/>
      <c r="Y1598" s="10"/>
      <c r="Z1598" s="9"/>
      <c r="AA1598" s="9"/>
      <c r="AB1598" s="9"/>
    </row>
    <row r="1599" spans="1:28" outlineLevel="6" x14ac:dyDescent="0.15">
      <c r="B1599" s="6"/>
      <c r="C1599" s="6"/>
      <c r="D1599" s="6"/>
      <c r="E1599" s="6"/>
      <c r="F1599" s="6"/>
      <c r="G1599" s="6"/>
      <c r="H1599" s="6"/>
      <c r="I1599" s="6"/>
      <c r="J1599" s="6"/>
      <c r="K1599" s="6"/>
      <c r="L1599" s="6"/>
      <c r="M1599" s="6"/>
      <c r="N1599" s="9"/>
      <c r="O1599" s="9"/>
      <c r="P1599" s="6"/>
      <c r="Q1599" s="6"/>
      <c r="R1599" s="6"/>
      <c r="S1599" s="6"/>
      <c r="T1599" s="6"/>
      <c r="U1599" s="6"/>
      <c r="V1599" s="6"/>
      <c r="W1599" s="9"/>
      <c r="X1599" s="9"/>
      <c r="Y1599" s="9"/>
    </row>
    <row r="1600" spans="1:28" ht="13.5" outlineLevel="4" x14ac:dyDescent="0.25">
      <c r="A1600" s="184" t="s">
        <v>426</v>
      </c>
      <c r="B1600" s="233">
        <v>5</v>
      </c>
      <c r="C1600" s="234"/>
      <c r="D1600" s="234"/>
      <c r="E1600" s="234"/>
      <c r="F1600" s="188"/>
      <c r="G1600" s="188"/>
      <c r="H1600" s="188"/>
      <c r="I1600" s="235" t="s">
        <v>427</v>
      </c>
      <c r="J1600" s="236"/>
      <c r="K1600" s="237"/>
      <c r="L1600" s="237"/>
      <c r="M1600" s="237"/>
      <c r="N1600" s="188"/>
      <c r="O1600" s="186">
        <f>SUBTOTAL(9,O1601:O1626)</f>
        <v>0</v>
      </c>
      <c r="P1600" s="236" t="s">
        <v>448</v>
      </c>
      <c r="Q1600" s="236"/>
      <c r="R1600" s="237"/>
      <c r="S1600" s="187">
        <f>SUBTOTAL(9,S1601:S1626)</f>
        <v>0</v>
      </c>
      <c r="T1600" s="237"/>
      <c r="U1600" s="187">
        <f>SUBTOTAL(9,U1601:U1626)</f>
        <v>0</v>
      </c>
      <c r="V1600" s="238"/>
      <c r="W1600" s="186">
        <f>SUBTOTAL(9,W1601:W1626)</f>
        <v>0</v>
      </c>
      <c r="X1600" s="186">
        <f>SUBTOTAL(9,X1601:X1626)</f>
        <v>0</v>
      </c>
      <c r="Y1600" s="184"/>
      <c r="Z1600" s="6"/>
      <c r="AA1600" s="9"/>
      <c r="AB1600" s="9"/>
    </row>
    <row r="1601" spans="1:28" ht="13.5" outlineLevel="5" x14ac:dyDescent="0.25">
      <c r="A1601" s="189" t="s">
        <v>428</v>
      </c>
      <c r="B1601" s="239">
        <v>6</v>
      </c>
      <c r="C1601" s="240"/>
      <c r="D1601" s="240"/>
      <c r="E1601" s="240"/>
      <c r="F1601" s="193"/>
      <c r="G1601" s="193"/>
      <c r="H1601" s="193"/>
      <c r="I1601" s="241" t="s">
        <v>427</v>
      </c>
      <c r="J1601" s="242"/>
      <c r="K1601" s="243"/>
      <c r="L1601" s="243"/>
      <c r="M1601" s="243"/>
      <c r="N1601" s="193"/>
      <c r="O1601" s="191">
        <f>SUBTOTAL(9,O1602:O1626)</f>
        <v>0</v>
      </c>
      <c r="P1601" s="242" t="s">
        <v>449</v>
      </c>
      <c r="Q1601" s="242"/>
      <c r="R1601" s="243"/>
      <c r="S1601" s="192">
        <f>SUBTOTAL(9,S1602:S1626)</f>
        <v>0</v>
      </c>
      <c r="T1601" s="243"/>
      <c r="U1601" s="192">
        <f>SUBTOTAL(9,U1602:U1626)</f>
        <v>0</v>
      </c>
      <c r="V1601" s="244"/>
      <c r="W1601" s="191">
        <f>SUBTOTAL(9,W1602:W1626)</f>
        <v>0</v>
      </c>
      <c r="X1601" s="191">
        <f>SUBTOTAL(9,X1602:X1626)</f>
        <v>0</v>
      </c>
      <c r="Y1601" s="189"/>
      <c r="Z1601" s="6"/>
      <c r="AA1601" s="9"/>
      <c r="AB1601" s="9"/>
    </row>
    <row r="1602" spans="1:28" ht="42.75" outlineLevel="6" x14ac:dyDescent="0.15">
      <c r="B1602" s="197"/>
      <c r="C1602" s="198"/>
      <c r="D1602" s="114" t="s">
        <v>1721</v>
      </c>
      <c r="E1602" s="114"/>
      <c r="F1602" s="115"/>
      <c r="G1602" s="115" t="s">
        <v>1722</v>
      </c>
      <c r="H1602" s="115"/>
      <c r="I1602" s="116" t="s">
        <v>1723</v>
      </c>
      <c r="J1602" s="117" t="s">
        <v>694</v>
      </c>
      <c r="K1602" s="118">
        <v>1</v>
      </c>
      <c r="L1602" s="118">
        <v>0</v>
      </c>
      <c r="M1602" s="118">
        <v>1</v>
      </c>
      <c r="N1602" s="295"/>
      <c r="O1602" s="119">
        <f>M1602*N1602</f>
        <v>0</v>
      </c>
      <c r="P1602" s="117" t="s">
        <v>937</v>
      </c>
      <c r="Q1602" s="117" t="s">
        <v>1276</v>
      </c>
      <c r="R1602" s="118"/>
      <c r="S1602" s="118">
        <f>M1602*R1602</f>
        <v>0</v>
      </c>
      <c r="T1602" s="118"/>
      <c r="U1602" s="118">
        <f>M1602*T1602</f>
        <v>0</v>
      </c>
      <c r="V1602" s="119">
        <v>21</v>
      </c>
      <c r="W1602" s="119">
        <f>O1602*(V1602/100)</f>
        <v>0</v>
      </c>
      <c r="X1602" s="119">
        <f>O1602+W1602</f>
        <v>0</v>
      </c>
      <c r="Y1602" s="120">
        <v>8</v>
      </c>
      <c r="Z1602" s="9"/>
      <c r="AA1602" s="9"/>
      <c r="AB1602" s="9"/>
    </row>
    <row r="1603" spans="1:28" ht="4.5" customHeight="1" outlineLevel="6" x14ac:dyDescent="0.15">
      <c r="B1603" s="197"/>
      <c r="C1603" s="199"/>
      <c r="D1603" s="199"/>
      <c r="E1603" s="199"/>
      <c r="F1603" s="10"/>
      <c r="G1603" s="10"/>
      <c r="H1603" s="10"/>
      <c r="I1603" s="203"/>
      <c r="J1603" s="205"/>
      <c r="K1603" s="159"/>
      <c r="L1603" s="159"/>
      <c r="M1603" s="159"/>
      <c r="N1603" s="113"/>
      <c r="O1603" s="153"/>
      <c r="P1603" s="205"/>
      <c r="Q1603" s="205"/>
      <c r="R1603" s="159"/>
      <c r="S1603" s="159"/>
      <c r="T1603" s="159"/>
      <c r="U1603" s="159"/>
      <c r="V1603" s="153"/>
      <c r="W1603" s="153"/>
      <c r="X1603" s="153"/>
      <c r="Y1603" s="10"/>
      <c r="Z1603" s="9"/>
      <c r="AA1603" s="9"/>
      <c r="AB1603" s="9"/>
    </row>
    <row r="1604" spans="1:28" ht="71.25" outlineLevel="6" x14ac:dyDescent="0.15">
      <c r="B1604" s="197"/>
      <c r="C1604" s="198"/>
      <c r="D1604" s="114" t="s">
        <v>1724</v>
      </c>
      <c r="E1604" s="114"/>
      <c r="F1604" s="115"/>
      <c r="G1604" s="115" t="s">
        <v>1725</v>
      </c>
      <c r="H1604" s="115"/>
      <c r="I1604" s="116" t="s">
        <v>1726</v>
      </c>
      <c r="J1604" s="117" t="s">
        <v>694</v>
      </c>
      <c r="K1604" s="118">
        <v>1</v>
      </c>
      <c r="L1604" s="118">
        <v>0</v>
      </c>
      <c r="M1604" s="118">
        <v>1</v>
      </c>
      <c r="N1604" s="295"/>
      <c r="O1604" s="119">
        <f>M1604*N1604</f>
        <v>0</v>
      </c>
      <c r="P1604" s="117" t="s">
        <v>937</v>
      </c>
      <c r="Q1604" s="117" t="s">
        <v>1276</v>
      </c>
      <c r="R1604" s="118"/>
      <c r="S1604" s="118">
        <f>M1604*R1604</f>
        <v>0</v>
      </c>
      <c r="T1604" s="118"/>
      <c r="U1604" s="118">
        <f>M1604*T1604</f>
        <v>0</v>
      </c>
      <c r="V1604" s="119">
        <v>21</v>
      </c>
      <c r="W1604" s="119">
        <f>O1604*(V1604/100)</f>
        <v>0</v>
      </c>
      <c r="X1604" s="119">
        <f>O1604+W1604</f>
        <v>0</v>
      </c>
      <c r="Y1604" s="120">
        <v>8</v>
      </c>
      <c r="Z1604" s="9"/>
      <c r="AA1604" s="9"/>
      <c r="AB1604" s="9"/>
    </row>
    <row r="1605" spans="1:28" ht="4.5" customHeight="1" outlineLevel="6" x14ac:dyDescent="0.15">
      <c r="B1605" s="197"/>
      <c r="C1605" s="199"/>
      <c r="D1605" s="199"/>
      <c r="E1605" s="199"/>
      <c r="F1605" s="10"/>
      <c r="G1605" s="10"/>
      <c r="H1605" s="10"/>
      <c r="I1605" s="203"/>
      <c r="J1605" s="205"/>
      <c r="K1605" s="159"/>
      <c r="L1605" s="159"/>
      <c r="M1605" s="159"/>
      <c r="N1605" s="113"/>
      <c r="O1605" s="153"/>
      <c r="P1605" s="205"/>
      <c r="Q1605" s="205"/>
      <c r="R1605" s="159"/>
      <c r="S1605" s="159"/>
      <c r="T1605" s="159"/>
      <c r="U1605" s="159"/>
      <c r="V1605" s="153"/>
      <c r="W1605" s="153"/>
      <c r="X1605" s="153"/>
      <c r="Y1605" s="10"/>
      <c r="Z1605" s="9"/>
      <c r="AA1605" s="9"/>
      <c r="AB1605" s="9"/>
    </row>
    <row r="1606" spans="1:28" ht="57" outlineLevel="6" x14ac:dyDescent="0.15">
      <c r="B1606" s="197"/>
      <c r="C1606" s="198"/>
      <c r="D1606" s="114" t="s">
        <v>1727</v>
      </c>
      <c r="E1606" s="114"/>
      <c r="F1606" s="115"/>
      <c r="G1606" s="115" t="s">
        <v>1728</v>
      </c>
      <c r="H1606" s="115"/>
      <c r="I1606" s="116" t="s">
        <v>1729</v>
      </c>
      <c r="J1606" s="117" t="s">
        <v>694</v>
      </c>
      <c r="K1606" s="118">
        <v>1</v>
      </c>
      <c r="L1606" s="118">
        <v>0</v>
      </c>
      <c r="M1606" s="118">
        <v>1</v>
      </c>
      <c r="N1606" s="295"/>
      <c r="O1606" s="119">
        <f>M1606*N1606</f>
        <v>0</v>
      </c>
      <c r="P1606" s="117" t="s">
        <v>937</v>
      </c>
      <c r="Q1606" s="117" t="s">
        <v>1276</v>
      </c>
      <c r="R1606" s="118"/>
      <c r="S1606" s="118">
        <f>M1606*R1606</f>
        <v>0</v>
      </c>
      <c r="T1606" s="118"/>
      <c r="U1606" s="118">
        <f>M1606*T1606</f>
        <v>0</v>
      </c>
      <c r="V1606" s="119">
        <v>21</v>
      </c>
      <c r="W1606" s="119">
        <f>O1606*(V1606/100)</f>
        <v>0</v>
      </c>
      <c r="X1606" s="119">
        <f>O1606+W1606</f>
        <v>0</v>
      </c>
      <c r="Y1606" s="120">
        <v>8</v>
      </c>
      <c r="Z1606" s="9"/>
      <c r="AA1606" s="9"/>
      <c r="AB1606" s="9"/>
    </row>
    <row r="1607" spans="1:28" ht="4.5" customHeight="1" outlineLevel="6" x14ac:dyDescent="0.15">
      <c r="B1607" s="197"/>
      <c r="C1607" s="199"/>
      <c r="D1607" s="199"/>
      <c r="E1607" s="199"/>
      <c r="F1607" s="10"/>
      <c r="G1607" s="10"/>
      <c r="H1607" s="10"/>
      <c r="I1607" s="203"/>
      <c r="J1607" s="205"/>
      <c r="K1607" s="159"/>
      <c r="L1607" s="159"/>
      <c r="M1607" s="159"/>
      <c r="N1607" s="113"/>
      <c r="O1607" s="153"/>
      <c r="P1607" s="205"/>
      <c r="Q1607" s="205"/>
      <c r="R1607" s="159"/>
      <c r="S1607" s="159"/>
      <c r="T1607" s="159"/>
      <c r="U1607" s="159"/>
      <c r="V1607" s="153"/>
      <c r="W1607" s="153"/>
      <c r="X1607" s="153"/>
      <c r="Y1607" s="10"/>
      <c r="Z1607" s="9"/>
      <c r="AA1607" s="9"/>
      <c r="AB1607" s="9"/>
    </row>
    <row r="1608" spans="1:28" ht="42.75" outlineLevel="6" x14ac:dyDescent="0.15">
      <c r="B1608" s="197"/>
      <c r="C1608" s="198"/>
      <c r="D1608" s="114" t="s">
        <v>1730</v>
      </c>
      <c r="E1608" s="114"/>
      <c r="F1608" s="115"/>
      <c r="G1608" s="115" t="s">
        <v>1731</v>
      </c>
      <c r="H1608" s="115"/>
      <c r="I1608" s="116" t="s">
        <v>1732</v>
      </c>
      <c r="J1608" s="117" t="s">
        <v>694</v>
      </c>
      <c r="K1608" s="118">
        <v>1</v>
      </c>
      <c r="L1608" s="118">
        <v>0</v>
      </c>
      <c r="M1608" s="118">
        <v>1</v>
      </c>
      <c r="N1608" s="295"/>
      <c r="O1608" s="119">
        <f>M1608*N1608</f>
        <v>0</v>
      </c>
      <c r="P1608" s="117" t="s">
        <v>937</v>
      </c>
      <c r="Q1608" s="117" t="s">
        <v>1276</v>
      </c>
      <c r="R1608" s="118"/>
      <c r="S1608" s="118">
        <f>M1608*R1608</f>
        <v>0</v>
      </c>
      <c r="T1608" s="118"/>
      <c r="U1608" s="118">
        <f>M1608*T1608</f>
        <v>0</v>
      </c>
      <c r="V1608" s="119">
        <v>21</v>
      </c>
      <c r="W1608" s="119">
        <f>O1608*(V1608/100)</f>
        <v>0</v>
      </c>
      <c r="X1608" s="119">
        <f>O1608+W1608</f>
        <v>0</v>
      </c>
      <c r="Y1608" s="120">
        <v>8</v>
      </c>
      <c r="Z1608" s="9"/>
      <c r="AA1608" s="9"/>
      <c r="AB1608" s="9"/>
    </row>
    <row r="1609" spans="1:28" ht="4.5" customHeight="1" outlineLevel="6" x14ac:dyDescent="0.15">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4.25" outlineLevel="6" x14ac:dyDescent="0.15">
      <c r="B1610" s="197"/>
      <c r="C1610" s="198"/>
      <c r="D1610" s="114" t="s">
        <v>1733</v>
      </c>
      <c r="E1610" s="114"/>
      <c r="F1610" s="115"/>
      <c r="G1610" s="115" t="s">
        <v>1734</v>
      </c>
      <c r="H1610" s="115"/>
      <c r="I1610" s="116" t="s">
        <v>1735</v>
      </c>
      <c r="J1610" s="117" t="s">
        <v>694</v>
      </c>
      <c r="K1610" s="118">
        <v>1</v>
      </c>
      <c r="L1610" s="118">
        <v>0</v>
      </c>
      <c r="M1610" s="118">
        <v>1</v>
      </c>
      <c r="N1610" s="295"/>
      <c r="O1610" s="119">
        <f>M1610*N1610</f>
        <v>0</v>
      </c>
      <c r="P1610" s="117" t="s">
        <v>937</v>
      </c>
      <c r="Q1610" s="117" t="s">
        <v>1276</v>
      </c>
      <c r="R1610" s="118"/>
      <c r="S1610" s="118">
        <f>M1610*R1610</f>
        <v>0</v>
      </c>
      <c r="T1610" s="118"/>
      <c r="U1610" s="118">
        <f>M1610*T1610</f>
        <v>0</v>
      </c>
      <c r="V1610" s="119">
        <v>21</v>
      </c>
      <c r="W1610" s="119">
        <f>O1610*(V1610/100)</f>
        <v>0</v>
      </c>
      <c r="X1610" s="119">
        <f>O1610+W1610</f>
        <v>0</v>
      </c>
      <c r="Y1610" s="120">
        <v>8</v>
      </c>
      <c r="Z1610" s="9"/>
      <c r="AA1610" s="9"/>
      <c r="AB1610" s="9"/>
    </row>
    <row r="1611" spans="1:28" ht="4.5" customHeight="1" outlineLevel="6" x14ac:dyDescent="0.15">
      <c r="B1611" s="197"/>
      <c r="C1611" s="199"/>
      <c r="D1611" s="199"/>
      <c r="E1611" s="199"/>
      <c r="F1611" s="10"/>
      <c r="G1611" s="10"/>
      <c r="H1611" s="10"/>
      <c r="I1611" s="203"/>
      <c r="J1611" s="205"/>
      <c r="K1611" s="159"/>
      <c r="L1611" s="159"/>
      <c r="M1611" s="159"/>
      <c r="N1611" s="113"/>
      <c r="O1611" s="153"/>
      <c r="P1611" s="205"/>
      <c r="Q1611" s="205"/>
      <c r="R1611" s="159"/>
      <c r="S1611" s="159"/>
      <c r="T1611" s="159"/>
      <c r="U1611" s="159"/>
      <c r="V1611" s="153"/>
      <c r="W1611" s="153"/>
      <c r="X1611" s="153"/>
      <c r="Y1611" s="10"/>
      <c r="Z1611" s="9"/>
      <c r="AA1611" s="9"/>
      <c r="AB1611" s="9"/>
    </row>
    <row r="1612" spans="1:28" ht="28.5" outlineLevel="6" x14ac:dyDescent="0.15">
      <c r="B1612" s="197"/>
      <c r="C1612" s="198"/>
      <c r="D1612" s="114" t="s">
        <v>1736</v>
      </c>
      <c r="E1612" s="114"/>
      <c r="F1612" s="115"/>
      <c r="G1612" s="115" t="s">
        <v>1737</v>
      </c>
      <c r="H1612" s="115"/>
      <c r="I1612" s="116" t="s">
        <v>1738</v>
      </c>
      <c r="J1612" s="117" t="s">
        <v>694</v>
      </c>
      <c r="K1612" s="118">
        <v>1</v>
      </c>
      <c r="L1612" s="118">
        <v>0</v>
      </c>
      <c r="M1612" s="118">
        <v>1</v>
      </c>
      <c r="N1612" s="295"/>
      <c r="O1612" s="119">
        <f>M1612*N1612</f>
        <v>0</v>
      </c>
      <c r="P1612" s="117" t="s">
        <v>937</v>
      </c>
      <c r="Q1612" s="117" t="s">
        <v>1276</v>
      </c>
      <c r="R1612" s="118"/>
      <c r="S1612" s="118">
        <f>M1612*R1612</f>
        <v>0</v>
      </c>
      <c r="T1612" s="118"/>
      <c r="U1612" s="118">
        <f>M1612*T1612</f>
        <v>0</v>
      </c>
      <c r="V1612" s="119">
        <v>21</v>
      </c>
      <c r="W1612" s="119">
        <f>O1612*(V1612/100)</f>
        <v>0</v>
      </c>
      <c r="X1612" s="119">
        <f>O1612+W1612</f>
        <v>0</v>
      </c>
      <c r="Y1612" s="120">
        <v>8</v>
      </c>
      <c r="Z1612" s="9"/>
      <c r="AA1612" s="9"/>
      <c r="AB1612" s="9"/>
    </row>
    <row r="1613" spans="1:28" ht="4.5" customHeight="1" outlineLevel="6" x14ac:dyDescent="0.15">
      <c r="B1613" s="197"/>
      <c r="C1613" s="199"/>
      <c r="D1613" s="199"/>
      <c r="E1613" s="199"/>
      <c r="F1613" s="10"/>
      <c r="G1613" s="10"/>
      <c r="H1613" s="10"/>
      <c r="I1613" s="203"/>
      <c r="J1613" s="205"/>
      <c r="K1613" s="159"/>
      <c r="L1613" s="159"/>
      <c r="M1613" s="159"/>
      <c r="N1613" s="113"/>
      <c r="O1613" s="153"/>
      <c r="P1613" s="205"/>
      <c r="Q1613" s="205"/>
      <c r="R1613" s="159"/>
      <c r="S1613" s="159"/>
      <c r="T1613" s="159"/>
      <c r="U1613" s="159"/>
      <c r="V1613" s="153"/>
      <c r="W1613" s="153"/>
      <c r="X1613" s="153"/>
      <c r="Y1613" s="10"/>
      <c r="Z1613" s="9"/>
      <c r="AA1613" s="9"/>
      <c r="AB1613" s="9"/>
    </row>
    <row r="1614" spans="1:28" ht="14.25" outlineLevel="6" x14ac:dyDescent="0.15">
      <c r="B1614" s="197"/>
      <c r="C1614" s="198"/>
      <c r="D1614" s="114" t="s">
        <v>1739</v>
      </c>
      <c r="E1614" s="114"/>
      <c r="F1614" s="115"/>
      <c r="G1614" s="115" t="s">
        <v>1740</v>
      </c>
      <c r="H1614" s="115"/>
      <c r="I1614" s="116" t="s">
        <v>1741</v>
      </c>
      <c r="J1614" s="117" t="s">
        <v>694</v>
      </c>
      <c r="K1614" s="118">
        <v>1</v>
      </c>
      <c r="L1614" s="118">
        <v>0</v>
      </c>
      <c r="M1614" s="118">
        <v>1</v>
      </c>
      <c r="N1614" s="295"/>
      <c r="O1614" s="119">
        <f>M1614*N1614</f>
        <v>0</v>
      </c>
      <c r="P1614" s="117" t="s">
        <v>937</v>
      </c>
      <c r="Q1614" s="117" t="s">
        <v>1276</v>
      </c>
      <c r="R1614" s="118"/>
      <c r="S1614" s="118">
        <f>M1614*R1614</f>
        <v>0</v>
      </c>
      <c r="T1614" s="118"/>
      <c r="U1614" s="118">
        <f>M1614*T1614</f>
        <v>0</v>
      </c>
      <c r="V1614" s="119">
        <v>21</v>
      </c>
      <c r="W1614" s="119">
        <f>O1614*(V1614/100)</f>
        <v>0</v>
      </c>
      <c r="X1614" s="119">
        <f>O1614+W1614</f>
        <v>0</v>
      </c>
      <c r="Y1614" s="120">
        <v>8</v>
      </c>
      <c r="Z1614" s="9"/>
      <c r="AA1614" s="9"/>
      <c r="AB1614" s="9"/>
    </row>
    <row r="1615" spans="1:28" ht="4.5" customHeight="1" outlineLevel="6" x14ac:dyDescent="0.15">
      <c r="B1615" s="197"/>
      <c r="C1615" s="199"/>
      <c r="D1615" s="199"/>
      <c r="E1615" s="199"/>
      <c r="F1615" s="10"/>
      <c r="G1615" s="10"/>
      <c r="H1615" s="10"/>
      <c r="I1615" s="203"/>
      <c r="J1615" s="205"/>
      <c r="K1615" s="159"/>
      <c r="L1615" s="159"/>
      <c r="M1615" s="159"/>
      <c r="N1615" s="113"/>
      <c r="O1615" s="153"/>
      <c r="P1615" s="205"/>
      <c r="Q1615" s="205"/>
      <c r="R1615" s="159"/>
      <c r="S1615" s="159"/>
      <c r="T1615" s="159"/>
      <c r="U1615" s="159"/>
      <c r="V1615" s="153"/>
      <c r="W1615" s="153"/>
      <c r="X1615" s="153"/>
      <c r="Y1615" s="10"/>
      <c r="Z1615" s="9"/>
      <c r="AA1615" s="9"/>
      <c r="AB1615" s="9"/>
    </row>
    <row r="1616" spans="1:28" ht="28.5" outlineLevel="6" x14ac:dyDescent="0.15">
      <c r="B1616" s="197"/>
      <c r="C1616" s="198"/>
      <c r="D1616" s="114" t="s">
        <v>1742</v>
      </c>
      <c r="E1616" s="114"/>
      <c r="F1616" s="115"/>
      <c r="G1616" s="115" t="s">
        <v>1743</v>
      </c>
      <c r="H1616" s="115"/>
      <c r="I1616" s="116" t="s">
        <v>1744</v>
      </c>
      <c r="J1616" s="117" t="s">
        <v>694</v>
      </c>
      <c r="K1616" s="118">
        <v>1</v>
      </c>
      <c r="L1616" s="118">
        <v>0</v>
      </c>
      <c r="M1616" s="118">
        <v>1</v>
      </c>
      <c r="N1616" s="295"/>
      <c r="O1616" s="119">
        <f>M1616*N1616</f>
        <v>0</v>
      </c>
      <c r="P1616" s="117" t="s">
        <v>937</v>
      </c>
      <c r="Q1616" s="117" t="s">
        <v>1276</v>
      </c>
      <c r="R1616" s="118"/>
      <c r="S1616" s="118">
        <f>M1616*R1616</f>
        <v>0</v>
      </c>
      <c r="T1616" s="118"/>
      <c r="U1616" s="118">
        <f>M1616*T1616</f>
        <v>0</v>
      </c>
      <c r="V1616" s="119">
        <v>21</v>
      </c>
      <c r="W1616" s="119">
        <f>O1616*(V1616/100)</f>
        <v>0</v>
      </c>
      <c r="X1616" s="119">
        <f>O1616+W1616</f>
        <v>0</v>
      </c>
      <c r="Y1616" s="120">
        <v>8</v>
      </c>
      <c r="Z1616" s="9"/>
      <c r="AA1616" s="9"/>
      <c r="AB1616" s="9"/>
    </row>
    <row r="1617" spans="1:28" ht="4.5" customHeight="1" outlineLevel="6" x14ac:dyDescent="0.15">
      <c r="B1617" s="197"/>
      <c r="C1617" s="199"/>
      <c r="D1617" s="199"/>
      <c r="E1617" s="199"/>
      <c r="F1617" s="10"/>
      <c r="G1617" s="10"/>
      <c r="H1617" s="10"/>
      <c r="I1617" s="203"/>
      <c r="J1617" s="205"/>
      <c r="K1617" s="159"/>
      <c r="L1617" s="159"/>
      <c r="M1617" s="159"/>
      <c r="N1617" s="113"/>
      <c r="O1617" s="153"/>
      <c r="P1617" s="205"/>
      <c r="Q1617" s="205"/>
      <c r="R1617" s="159"/>
      <c r="S1617" s="159"/>
      <c r="T1617" s="159"/>
      <c r="U1617" s="159"/>
      <c r="V1617" s="153"/>
      <c r="W1617" s="153"/>
      <c r="X1617" s="153"/>
      <c r="Y1617" s="10"/>
      <c r="Z1617" s="9"/>
      <c r="AA1617" s="9"/>
      <c r="AB1617" s="9"/>
    </row>
    <row r="1618" spans="1:28" ht="14.25" outlineLevel="6" x14ac:dyDescent="0.15">
      <c r="B1618" s="197"/>
      <c r="C1618" s="198"/>
      <c r="D1618" s="114" t="s">
        <v>1745</v>
      </c>
      <c r="E1618" s="114"/>
      <c r="F1618" s="115"/>
      <c r="G1618" s="115" t="s">
        <v>1746</v>
      </c>
      <c r="H1618" s="115"/>
      <c r="I1618" s="116" t="s">
        <v>1747</v>
      </c>
      <c r="J1618" s="117" t="s">
        <v>694</v>
      </c>
      <c r="K1618" s="118">
        <v>1</v>
      </c>
      <c r="L1618" s="118">
        <v>0</v>
      </c>
      <c r="M1618" s="118">
        <v>1</v>
      </c>
      <c r="N1618" s="295"/>
      <c r="O1618" s="119">
        <f>M1618*N1618</f>
        <v>0</v>
      </c>
      <c r="P1618" s="117" t="s">
        <v>937</v>
      </c>
      <c r="Q1618" s="117" t="s">
        <v>1276</v>
      </c>
      <c r="R1618" s="118"/>
      <c r="S1618" s="118">
        <f>M1618*R1618</f>
        <v>0</v>
      </c>
      <c r="T1618" s="118"/>
      <c r="U1618" s="118">
        <f>M1618*T1618</f>
        <v>0</v>
      </c>
      <c r="V1618" s="119">
        <v>21</v>
      </c>
      <c r="W1618" s="119">
        <f>O1618*(V1618/100)</f>
        <v>0</v>
      </c>
      <c r="X1618" s="119">
        <f>O1618+W1618</f>
        <v>0</v>
      </c>
      <c r="Y1618" s="120">
        <v>8</v>
      </c>
      <c r="Z1618" s="9"/>
      <c r="AA1618" s="9"/>
      <c r="AB1618" s="9"/>
    </row>
    <row r="1619" spans="1:28" ht="4.5" customHeight="1" outlineLevel="6" x14ac:dyDescent="0.15">
      <c r="B1619" s="197"/>
      <c r="C1619" s="199"/>
      <c r="D1619" s="199"/>
      <c r="E1619" s="199"/>
      <c r="F1619" s="10"/>
      <c r="G1619" s="10"/>
      <c r="H1619" s="10"/>
      <c r="I1619" s="203"/>
      <c r="J1619" s="205"/>
      <c r="K1619" s="159"/>
      <c r="L1619" s="159"/>
      <c r="M1619" s="159"/>
      <c r="N1619" s="113"/>
      <c r="O1619" s="153"/>
      <c r="P1619" s="205"/>
      <c r="Q1619" s="205"/>
      <c r="R1619" s="159"/>
      <c r="S1619" s="159"/>
      <c r="T1619" s="159"/>
      <c r="U1619" s="159"/>
      <c r="V1619" s="153"/>
      <c r="W1619" s="153"/>
      <c r="X1619" s="153"/>
      <c r="Y1619" s="10"/>
      <c r="Z1619" s="9"/>
      <c r="AA1619" s="9"/>
      <c r="AB1619" s="9"/>
    </row>
    <row r="1620" spans="1:28" ht="28.5" outlineLevel="6" x14ac:dyDescent="0.15">
      <c r="B1620" s="197"/>
      <c r="C1620" s="198"/>
      <c r="D1620" s="114" t="s">
        <v>1748</v>
      </c>
      <c r="E1620" s="114"/>
      <c r="F1620" s="115"/>
      <c r="G1620" s="115" t="s">
        <v>1749</v>
      </c>
      <c r="H1620" s="115"/>
      <c r="I1620" s="116" t="s">
        <v>1750</v>
      </c>
      <c r="J1620" s="117" t="s">
        <v>694</v>
      </c>
      <c r="K1620" s="118">
        <v>1</v>
      </c>
      <c r="L1620" s="118">
        <v>0</v>
      </c>
      <c r="M1620" s="118">
        <v>1</v>
      </c>
      <c r="N1620" s="295"/>
      <c r="O1620" s="119">
        <f>M1620*N1620</f>
        <v>0</v>
      </c>
      <c r="P1620" s="117" t="s">
        <v>937</v>
      </c>
      <c r="Q1620" s="117" t="s">
        <v>1276</v>
      </c>
      <c r="R1620" s="118"/>
      <c r="S1620" s="118">
        <f>M1620*R1620</f>
        <v>0</v>
      </c>
      <c r="T1620" s="118"/>
      <c r="U1620" s="118">
        <f>M1620*T1620</f>
        <v>0</v>
      </c>
      <c r="V1620" s="119">
        <v>21</v>
      </c>
      <c r="W1620" s="119">
        <f>O1620*(V1620/100)</f>
        <v>0</v>
      </c>
      <c r="X1620" s="119">
        <f>O1620+W1620</f>
        <v>0</v>
      </c>
      <c r="Y1620" s="120">
        <v>8</v>
      </c>
      <c r="Z1620" s="9"/>
      <c r="AA1620" s="9"/>
      <c r="AB1620" s="9"/>
    </row>
    <row r="1621" spans="1:28" ht="4.5" customHeight="1" outlineLevel="6" x14ac:dyDescent="0.15">
      <c r="B1621" s="197"/>
      <c r="C1621" s="199"/>
      <c r="D1621" s="199"/>
      <c r="E1621" s="199"/>
      <c r="F1621" s="10"/>
      <c r="G1621" s="10"/>
      <c r="H1621" s="10"/>
      <c r="I1621" s="203"/>
      <c r="J1621" s="205"/>
      <c r="K1621" s="159"/>
      <c r="L1621" s="159"/>
      <c r="M1621" s="159"/>
      <c r="N1621" s="113"/>
      <c r="O1621" s="153"/>
      <c r="P1621" s="205"/>
      <c r="Q1621" s="205"/>
      <c r="R1621" s="159"/>
      <c r="S1621" s="159"/>
      <c r="T1621" s="159"/>
      <c r="U1621" s="159"/>
      <c r="V1621" s="153"/>
      <c r="W1621" s="153"/>
      <c r="X1621" s="153"/>
      <c r="Y1621" s="10"/>
      <c r="Z1621" s="9"/>
      <c r="AA1621" s="9"/>
      <c r="AB1621" s="9"/>
    </row>
    <row r="1622" spans="1:28" ht="57" outlineLevel="6" x14ac:dyDescent="0.15">
      <c r="B1622" s="197"/>
      <c r="C1622" s="198"/>
      <c r="D1622" s="114" t="s">
        <v>1751</v>
      </c>
      <c r="E1622" s="114"/>
      <c r="F1622" s="115"/>
      <c r="G1622" s="115" t="s">
        <v>1752</v>
      </c>
      <c r="H1622" s="115"/>
      <c r="I1622" s="116" t="s">
        <v>1753</v>
      </c>
      <c r="J1622" s="117" t="s">
        <v>694</v>
      </c>
      <c r="K1622" s="118">
        <v>1</v>
      </c>
      <c r="L1622" s="118">
        <v>0</v>
      </c>
      <c r="M1622" s="118">
        <v>1</v>
      </c>
      <c r="N1622" s="295"/>
      <c r="O1622" s="119">
        <f>M1622*N1622</f>
        <v>0</v>
      </c>
      <c r="P1622" s="117" t="s">
        <v>937</v>
      </c>
      <c r="Q1622" s="117" t="s">
        <v>1276</v>
      </c>
      <c r="R1622" s="118"/>
      <c r="S1622" s="118">
        <f>M1622*R1622</f>
        <v>0</v>
      </c>
      <c r="T1622" s="118"/>
      <c r="U1622" s="118">
        <f>M1622*T1622</f>
        <v>0</v>
      </c>
      <c r="V1622" s="119">
        <v>21</v>
      </c>
      <c r="W1622" s="119">
        <f>O1622*(V1622/100)</f>
        <v>0</v>
      </c>
      <c r="X1622" s="119">
        <f>O1622+W1622</f>
        <v>0</v>
      </c>
      <c r="Y1622" s="120">
        <v>8</v>
      </c>
      <c r="Z1622" s="9"/>
      <c r="AA1622" s="9"/>
      <c r="AB1622" s="9"/>
    </row>
    <row r="1623" spans="1:28" ht="4.5" customHeight="1" outlineLevel="6" x14ac:dyDescent="0.15">
      <c r="B1623" s="197"/>
      <c r="C1623" s="199"/>
      <c r="D1623" s="199"/>
      <c r="E1623" s="199"/>
      <c r="F1623" s="10"/>
      <c r="G1623" s="10"/>
      <c r="H1623" s="10"/>
      <c r="I1623" s="203"/>
      <c r="J1623" s="205"/>
      <c r="K1623" s="159"/>
      <c r="L1623" s="159"/>
      <c r="M1623" s="159"/>
      <c r="N1623" s="113"/>
      <c r="O1623" s="153"/>
      <c r="P1623" s="205"/>
      <c r="Q1623" s="205"/>
      <c r="R1623" s="159"/>
      <c r="S1623" s="159"/>
      <c r="T1623" s="159"/>
      <c r="U1623" s="159"/>
      <c r="V1623" s="153"/>
      <c r="W1623" s="153"/>
      <c r="X1623" s="153"/>
      <c r="Y1623" s="10"/>
      <c r="Z1623" s="9"/>
      <c r="AA1623" s="9"/>
      <c r="AB1623" s="9"/>
    </row>
    <row r="1624" spans="1:28" ht="57" outlineLevel="6" x14ac:dyDescent="0.15">
      <c r="B1624" s="197"/>
      <c r="C1624" s="198"/>
      <c r="D1624" s="114" t="s">
        <v>1754</v>
      </c>
      <c r="E1624" s="114"/>
      <c r="F1624" s="115"/>
      <c r="G1624" s="115" t="s">
        <v>1755</v>
      </c>
      <c r="H1624" s="115"/>
      <c r="I1624" s="116" t="s">
        <v>1756</v>
      </c>
      <c r="J1624" s="117" t="s">
        <v>694</v>
      </c>
      <c r="K1624" s="118">
        <v>1</v>
      </c>
      <c r="L1624" s="118">
        <v>0</v>
      </c>
      <c r="M1624" s="118">
        <v>1</v>
      </c>
      <c r="N1624" s="295"/>
      <c r="O1624" s="119">
        <f>M1624*N1624</f>
        <v>0</v>
      </c>
      <c r="P1624" s="117" t="s">
        <v>937</v>
      </c>
      <c r="Q1624" s="117" t="s">
        <v>1276</v>
      </c>
      <c r="R1624" s="118"/>
      <c r="S1624" s="118">
        <f>M1624*R1624</f>
        <v>0</v>
      </c>
      <c r="T1624" s="118"/>
      <c r="U1624" s="118">
        <f>M1624*T1624</f>
        <v>0</v>
      </c>
      <c r="V1624" s="119">
        <v>21</v>
      </c>
      <c r="W1624" s="119">
        <f>O1624*(V1624/100)</f>
        <v>0</v>
      </c>
      <c r="X1624" s="119">
        <f>O1624+W1624</f>
        <v>0</v>
      </c>
      <c r="Y1624" s="120">
        <v>8</v>
      </c>
      <c r="Z1624" s="9"/>
      <c r="AA1624" s="9"/>
      <c r="AB1624" s="9"/>
    </row>
    <row r="1625" spans="1:28" ht="4.5" customHeight="1" outlineLevel="6" x14ac:dyDescent="0.15">
      <c r="B1625" s="197"/>
      <c r="C1625" s="199"/>
      <c r="D1625" s="199"/>
      <c r="E1625" s="199"/>
      <c r="F1625" s="10"/>
      <c r="G1625" s="10"/>
      <c r="H1625" s="10"/>
      <c r="I1625" s="203"/>
      <c r="J1625" s="205"/>
      <c r="K1625" s="159"/>
      <c r="L1625" s="159"/>
      <c r="M1625" s="159"/>
      <c r="N1625" s="113"/>
      <c r="O1625" s="153"/>
      <c r="P1625" s="205"/>
      <c r="Q1625" s="205"/>
      <c r="R1625" s="159"/>
      <c r="S1625" s="159"/>
      <c r="T1625" s="159"/>
      <c r="U1625" s="159"/>
      <c r="V1625" s="153"/>
      <c r="W1625" s="153"/>
      <c r="X1625" s="153"/>
      <c r="Y1625" s="10"/>
      <c r="Z1625" s="9"/>
      <c r="AA1625" s="9"/>
      <c r="AB1625" s="9"/>
    </row>
    <row r="1626" spans="1:28" outlineLevel="6" x14ac:dyDescent="0.15">
      <c r="B1626" s="6"/>
      <c r="C1626" s="6"/>
      <c r="D1626" s="6"/>
      <c r="E1626" s="6"/>
      <c r="F1626" s="6"/>
      <c r="G1626" s="6"/>
      <c r="H1626" s="6"/>
      <c r="I1626" s="6"/>
      <c r="J1626" s="6"/>
      <c r="K1626" s="6"/>
      <c r="L1626" s="6"/>
      <c r="M1626" s="6"/>
      <c r="N1626" s="9"/>
      <c r="O1626" s="9"/>
      <c r="P1626" s="6"/>
      <c r="Q1626" s="6"/>
      <c r="R1626" s="6"/>
      <c r="S1626" s="6"/>
      <c r="T1626" s="6"/>
      <c r="U1626" s="6"/>
      <c r="V1626" s="6"/>
      <c r="W1626" s="9"/>
      <c r="X1626" s="9"/>
      <c r="Y1626" s="9"/>
    </row>
    <row r="1627" spans="1:28" ht="13.5" outlineLevel="4" x14ac:dyDescent="0.25">
      <c r="A1627" s="184" t="s">
        <v>429</v>
      </c>
      <c r="B1627" s="233">
        <v>5</v>
      </c>
      <c r="C1627" s="234"/>
      <c r="D1627" s="234"/>
      <c r="E1627" s="234"/>
      <c r="F1627" s="188"/>
      <c r="G1627" s="188"/>
      <c r="H1627" s="188"/>
      <c r="I1627" s="235" t="s">
        <v>430</v>
      </c>
      <c r="J1627" s="236"/>
      <c r="K1627" s="237"/>
      <c r="L1627" s="237"/>
      <c r="M1627" s="237"/>
      <c r="N1627" s="188"/>
      <c r="O1627" s="186">
        <f>SUBTOTAL(9,O1628:O1633)</f>
        <v>0</v>
      </c>
      <c r="P1627" s="236" t="s">
        <v>448</v>
      </c>
      <c r="Q1627" s="236"/>
      <c r="R1627" s="237"/>
      <c r="S1627" s="187">
        <f>SUBTOTAL(9,S1628:S1633)</f>
        <v>0</v>
      </c>
      <c r="T1627" s="237"/>
      <c r="U1627" s="187">
        <f>SUBTOTAL(9,U1628:U1633)</f>
        <v>0</v>
      </c>
      <c r="V1627" s="238"/>
      <c r="W1627" s="186">
        <f>SUBTOTAL(9,W1628:W1633)</f>
        <v>0</v>
      </c>
      <c r="X1627" s="186">
        <f>SUBTOTAL(9,X1628:X1633)</f>
        <v>0</v>
      </c>
      <c r="Y1627" s="184"/>
      <c r="Z1627" s="6"/>
      <c r="AA1627" s="9"/>
      <c r="AB1627" s="9"/>
    </row>
    <row r="1628" spans="1:28" ht="13.5" outlineLevel="5" x14ac:dyDescent="0.25">
      <c r="A1628" s="189" t="s">
        <v>431</v>
      </c>
      <c r="B1628" s="239">
        <v>6</v>
      </c>
      <c r="C1628" s="240"/>
      <c r="D1628" s="240"/>
      <c r="E1628" s="240"/>
      <c r="F1628" s="193"/>
      <c r="G1628" s="193"/>
      <c r="H1628" s="193"/>
      <c r="I1628" s="241" t="s">
        <v>430</v>
      </c>
      <c r="J1628" s="242"/>
      <c r="K1628" s="243"/>
      <c r="L1628" s="243"/>
      <c r="M1628" s="243"/>
      <c r="N1628" s="193"/>
      <c r="O1628" s="191">
        <f>SUBTOTAL(9,O1629:O1633)</f>
        <v>0</v>
      </c>
      <c r="P1628" s="242" t="s">
        <v>449</v>
      </c>
      <c r="Q1628" s="242"/>
      <c r="R1628" s="243"/>
      <c r="S1628" s="192">
        <f>SUBTOTAL(9,S1629:S1633)</f>
        <v>0</v>
      </c>
      <c r="T1628" s="243"/>
      <c r="U1628" s="192">
        <f>SUBTOTAL(9,U1629:U1633)</f>
        <v>0</v>
      </c>
      <c r="V1628" s="244"/>
      <c r="W1628" s="191">
        <f>SUBTOTAL(9,W1629:W1633)</f>
        <v>0</v>
      </c>
      <c r="X1628" s="191">
        <f>SUBTOTAL(9,X1629:X1633)</f>
        <v>0</v>
      </c>
      <c r="Y1628" s="189"/>
      <c r="Z1628" s="6"/>
      <c r="AA1628" s="9"/>
      <c r="AB1628" s="9"/>
    </row>
    <row r="1629" spans="1:28" ht="57" outlineLevel="6" x14ac:dyDescent="0.15">
      <c r="B1629" s="197"/>
      <c r="C1629" s="198"/>
      <c r="D1629" s="114" t="s">
        <v>1757</v>
      </c>
      <c r="E1629" s="114"/>
      <c r="F1629" s="115"/>
      <c r="G1629" s="115" t="s">
        <v>1758</v>
      </c>
      <c r="H1629" s="115"/>
      <c r="I1629" s="116" t="s">
        <v>1759</v>
      </c>
      <c r="J1629" s="117" t="s">
        <v>694</v>
      </c>
      <c r="K1629" s="118">
        <v>1</v>
      </c>
      <c r="L1629" s="118">
        <v>0</v>
      </c>
      <c r="M1629" s="118">
        <v>1</v>
      </c>
      <c r="N1629" s="295"/>
      <c r="O1629" s="119">
        <f>M1629*N1629</f>
        <v>0</v>
      </c>
      <c r="P1629" s="117" t="s">
        <v>937</v>
      </c>
      <c r="Q1629" s="117" t="s">
        <v>1276</v>
      </c>
      <c r="R1629" s="118"/>
      <c r="S1629" s="118">
        <f>M1629*R1629</f>
        <v>0</v>
      </c>
      <c r="T1629" s="118"/>
      <c r="U1629" s="118">
        <f>M1629*T1629</f>
        <v>0</v>
      </c>
      <c r="V1629" s="119">
        <v>21</v>
      </c>
      <c r="W1629" s="119">
        <f>O1629*(V1629/100)</f>
        <v>0</v>
      </c>
      <c r="X1629" s="119">
        <f>O1629+W1629</f>
        <v>0</v>
      </c>
      <c r="Y1629" s="120">
        <v>8</v>
      </c>
      <c r="Z1629" s="9"/>
      <c r="AA1629" s="9"/>
      <c r="AB1629" s="9"/>
    </row>
    <row r="1630" spans="1:28" ht="4.5" customHeight="1" outlineLevel="6" x14ac:dyDescent="0.15">
      <c r="B1630" s="197"/>
      <c r="C1630" s="199"/>
      <c r="D1630" s="199"/>
      <c r="E1630" s="199"/>
      <c r="F1630" s="10"/>
      <c r="G1630" s="10"/>
      <c r="H1630" s="10"/>
      <c r="I1630" s="203"/>
      <c r="J1630" s="205"/>
      <c r="K1630" s="159"/>
      <c r="L1630" s="159"/>
      <c r="M1630" s="159"/>
      <c r="N1630" s="113"/>
      <c r="O1630" s="153"/>
      <c r="P1630" s="205"/>
      <c r="Q1630" s="205"/>
      <c r="R1630" s="159"/>
      <c r="S1630" s="159"/>
      <c r="T1630" s="159"/>
      <c r="U1630" s="159"/>
      <c r="V1630" s="153"/>
      <c r="W1630" s="153"/>
      <c r="X1630" s="153"/>
      <c r="Y1630" s="10"/>
      <c r="Z1630" s="9"/>
      <c r="AA1630" s="9"/>
      <c r="AB1630" s="9"/>
    </row>
    <row r="1631" spans="1:28" ht="28.5" outlineLevel="6" x14ac:dyDescent="0.15">
      <c r="B1631" s="197"/>
      <c r="C1631" s="198"/>
      <c r="D1631" s="114" t="s">
        <v>1760</v>
      </c>
      <c r="E1631" s="114"/>
      <c r="F1631" s="115"/>
      <c r="G1631" s="115" t="s">
        <v>1761</v>
      </c>
      <c r="H1631" s="115"/>
      <c r="I1631" s="116" t="s">
        <v>1762</v>
      </c>
      <c r="J1631" s="117" t="s">
        <v>694</v>
      </c>
      <c r="K1631" s="118">
        <v>1</v>
      </c>
      <c r="L1631" s="118">
        <v>0</v>
      </c>
      <c r="M1631" s="118">
        <v>1</v>
      </c>
      <c r="N1631" s="295"/>
      <c r="O1631" s="119">
        <f>M1631*N1631</f>
        <v>0</v>
      </c>
      <c r="P1631" s="117" t="s">
        <v>937</v>
      </c>
      <c r="Q1631" s="117" t="s">
        <v>1276</v>
      </c>
      <c r="R1631" s="118"/>
      <c r="S1631" s="118">
        <f>M1631*R1631</f>
        <v>0</v>
      </c>
      <c r="T1631" s="118"/>
      <c r="U1631" s="118">
        <f>M1631*T1631</f>
        <v>0</v>
      </c>
      <c r="V1631" s="119">
        <v>21</v>
      </c>
      <c r="W1631" s="119">
        <f>O1631*(V1631/100)</f>
        <v>0</v>
      </c>
      <c r="X1631" s="119">
        <f>O1631+W1631</f>
        <v>0</v>
      </c>
      <c r="Y1631" s="120">
        <v>8</v>
      </c>
      <c r="Z1631" s="9"/>
      <c r="AA1631" s="9"/>
      <c r="AB1631" s="9"/>
    </row>
    <row r="1632" spans="1:28" ht="4.5" customHeight="1" outlineLevel="6" x14ac:dyDescent="0.15">
      <c r="B1632" s="197"/>
      <c r="C1632" s="199"/>
      <c r="D1632" s="199"/>
      <c r="E1632" s="199"/>
      <c r="F1632" s="10"/>
      <c r="G1632" s="10"/>
      <c r="H1632" s="10"/>
      <c r="I1632" s="203"/>
      <c r="J1632" s="205"/>
      <c r="K1632" s="159"/>
      <c r="L1632" s="159"/>
      <c r="M1632" s="159"/>
      <c r="N1632" s="113"/>
      <c r="O1632" s="153"/>
      <c r="P1632" s="205"/>
      <c r="Q1632" s="205"/>
      <c r="R1632" s="159"/>
      <c r="S1632" s="159"/>
      <c r="T1632" s="159"/>
      <c r="U1632" s="159"/>
      <c r="V1632" s="153"/>
      <c r="W1632" s="153"/>
      <c r="X1632" s="153"/>
      <c r="Y1632" s="10"/>
      <c r="Z1632" s="9"/>
      <c r="AA1632" s="9"/>
      <c r="AB1632" s="9"/>
    </row>
    <row r="1633" spans="1:28" outlineLevel="6" x14ac:dyDescent="0.15">
      <c r="B1633" s="6"/>
      <c r="C1633" s="6"/>
      <c r="D1633" s="6"/>
      <c r="E1633" s="6"/>
      <c r="F1633" s="6"/>
      <c r="G1633" s="6"/>
      <c r="H1633" s="6"/>
      <c r="I1633" s="6"/>
      <c r="J1633" s="6"/>
      <c r="K1633" s="6"/>
      <c r="L1633" s="6"/>
      <c r="M1633" s="6"/>
      <c r="N1633" s="9"/>
      <c r="O1633" s="9"/>
      <c r="P1633" s="6"/>
      <c r="Q1633" s="6"/>
      <c r="R1633" s="6"/>
      <c r="S1633" s="6"/>
      <c r="T1633" s="6"/>
      <c r="U1633" s="6"/>
      <c r="V1633" s="6"/>
      <c r="W1633" s="9"/>
      <c r="X1633" s="9"/>
      <c r="Y1633" s="9"/>
    </row>
    <row r="1634" spans="1:28" ht="13.5" outlineLevel="4" x14ac:dyDescent="0.25">
      <c r="A1634" s="184" t="s">
        <v>432</v>
      </c>
      <c r="B1634" s="233">
        <v>5</v>
      </c>
      <c r="C1634" s="234"/>
      <c r="D1634" s="234"/>
      <c r="E1634" s="234"/>
      <c r="F1634" s="188"/>
      <c r="G1634" s="188"/>
      <c r="H1634" s="188"/>
      <c r="I1634" s="235" t="s">
        <v>433</v>
      </c>
      <c r="J1634" s="236"/>
      <c r="K1634" s="237"/>
      <c r="L1634" s="237"/>
      <c r="M1634" s="237"/>
      <c r="N1634" s="188"/>
      <c r="O1634" s="186">
        <f>SUBTOTAL(9,O1635:O1640)</f>
        <v>0</v>
      </c>
      <c r="P1634" s="236" t="s">
        <v>448</v>
      </c>
      <c r="Q1634" s="236"/>
      <c r="R1634" s="237"/>
      <c r="S1634" s="187">
        <f>SUBTOTAL(9,S1635:S1640)</f>
        <v>0</v>
      </c>
      <c r="T1634" s="237"/>
      <c r="U1634" s="187">
        <f>SUBTOTAL(9,U1635:U1640)</f>
        <v>0</v>
      </c>
      <c r="V1634" s="238"/>
      <c r="W1634" s="186">
        <f>SUBTOTAL(9,W1635:W1640)</f>
        <v>0</v>
      </c>
      <c r="X1634" s="186">
        <f>SUBTOTAL(9,X1635:X1640)</f>
        <v>0</v>
      </c>
      <c r="Y1634" s="184"/>
      <c r="Z1634" s="6"/>
      <c r="AA1634" s="9"/>
      <c r="AB1634" s="9"/>
    </row>
    <row r="1635" spans="1:28" ht="13.5" outlineLevel="5" x14ac:dyDescent="0.25">
      <c r="A1635" s="189" t="s">
        <v>434</v>
      </c>
      <c r="B1635" s="239">
        <v>6</v>
      </c>
      <c r="C1635" s="240"/>
      <c r="D1635" s="240"/>
      <c r="E1635" s="240"/>
      <c r="F1635" s="193"/>
      <c r="G1635" s="193"/>
      <c r="H1635" s="193"/>
      <c r="I1635" s="241" t="s">
        <v>433</v>
      </c>
      <c r="J1635" s="242"/>
      <c r="K1635" s="243"/>
      <c r="L1635" s="243"/>
      <c r="M1635" s="243"/>
      <c r="N1635" s="193"/>
      <c r="O1635" s="191">
        <f>SUBTOTAL(9,O1636:O1640)</f>
        <v>0</v>
      </c>
      <c r="P1635" s="242" t="s">
        <v>449</v>
      </c>
      <c r="Q1635" s="242"/>
      <c r="R1635" s="243"/>
      <c r="S1635" s="192">
        <f>SUBTOTAL(9,S1636:S1640)</f>
        <v>0</v>
      </c>
      <c r="T1635" s="243"/>
      <c r="U1635" s="192">
        <f>SUBTOTAL(9,U1636:U1640)</f>
        <v>0</v>
      </c>
      <c r="V1635" s="244"/>
      <c r="W1635" s="191">
        <f>SUBTOTAL(9,W1636:W1640)</f>
        <v>0</v>
      </c>
      <c r="X1635" s="191">
        <f>SUBTOTAL(9,X1636:X1640)</f>
        <v>0</v>
      </c>
      <c r="Y1635" s="189"/>
      <c r="Z1635" s="6"/>
      <c r="AA1635" s="9"/>
      <c r="AB1635" s="9"/>
    </row>
    <row r="1636" spans="1:28" ht="28.5" outlineLevel="6" x14ac:dyDescent="0.15">
      <c r="B1636" s="197"/>
      <c r="C1636" s="198"/>
      <c r="D1636" s="114" t="s">
        <v>1763</v>
      </c>
      <c r="E1636" s="114"/>
      <c r="F1636" s="115"/>
      <c r="G1636" s="115" t="s">
        <v>1764</v>
      </c>
      <c r="H1636" s="115"/>
      <c r="I1636" s="116" t="s">
        <v>1765</v>
      </c>
      <c r="J1636" s="117" t="s">
        <v>694</v>
      </c>
      <c r="K1636" s="118">
        <v>1</v>
      </c>
      <c r="L1636" s="118">
        <v>0</v>
      </c>
      <c r="M1636" s="118">
        <v>1</v>
      </c>
      <c r="N1636" s="295"/>
      <c r="O1636" s="119">
        <f>M1636*N1636</f>
        <v>0</v>
      </c>
      <c r="P1636" s="117" t="s">
        <v>937</v>
      </c>
      <c r="Q1636" s="117" t="s">
        <v>1276</v>
      </c>
      <c r="R1636" s="118"/>
      <c r="S1636" s="118">
        <f>M1636*R1636</f>
        <v>0</v>
      </c>
      <c r="T1636" s="118"/>
      <c r="U1636" s="118">
        <f>M1636*T1636</f>
        <v>0</v>
      </c>
      <c r="V1636" s="119">
        <v>21</v>
      </c>
      <c r="W1636" s="119">
        <f>O1636*(V1636/100)</f>
        <v>0</v>
      </c>
      <c r="X1636" s="119">
        <f>O1636+W1636</f>
        <v>0</v>
      </c>
      <c r="Y1636" s="120">
        <v>8</v>
      </c>
      <c r="Z1636" s="9"/>
      <c r="AA1636" s="9"/>
      <c r="AB1636" s="9"/>
    </row>
    <row r="1637" spans="1:28" ht="4.5" customHeight="1" outlineLevel="6" x14ac:dyDescent="0.15">
      <c r="B1637" s="197"/>
      <c r="C1637" s="199"/>
      <c r="D1637" s="199"/>
      <c r="E1637" s="199"/>
      <c r="F1637" s="10"/>
      <c r="G1637" s="10"/>
      <c r="H1637" s="10"/>
      <c r="I1637" s="203"/>
      <c r="J1637" s="205"/>
      <c r="K1637" s="159"/>
      <c r="L1637" s="159"/>
      <c r="M1637" s="159"/>
      <c r="N1637" s="113"/>
      <c r="O1637" s="153"/>
      <c r="P1637" s="205"/>
      <c r="Q1637" s="205"/>
      <c r="R1637" s="159"/>
      <c r="S1637" s="159"/>
      <c r="T1637" s="159"/>
      <c r="U1637" s="159"/>
      <c r="V1637" s="153"/>
      <c r="W1637" s="153"/>
      <c r="X1637" s="153"/>
      <c r="Y1637" s="10"/>
      <c r="Z1637" s="9"/>
      <c r="AA1637" s="9"/>
      <c r="AB1637" s="9"/>
    </row>
    <row r="1638" spans="1:28" ht="14.25" outlineLevel="6" x14ac:dyDescent="0.15">
      <c r="B1638" s="197"/>
      <c r="C1638" s="198"/>
      <c r="D1638" s="114" t="s">
        <v>1766</v>
      </c>
      <c r="E1638" s="114"/>
      <c r="F1638" s="115"/>
      <c r="G1638" s="115" t="s">
        <v>1767</v>
      </c>
      <c r="H1638" s="115"/>
      <c r="I1638" s="116" t="s">
        <v>1768</v>
      </c>
      <c r="J1638" s="117" t="s">
        <v>694</v>
      </c>
      <c r="K1638" s="118">
        <v>1</v>
      </c>
      <c r="L1638" s="118">
        <v>0</v>
      </c>
      <c r="M1638" s="118">
        <v>1</v>
      </c>
      <c r="N1638" s="295"/>
      <c r="O1638" s="119">
        <f>M1638*N1638</f>
        <v>0</v>
      </c>
      <c r="P1638" s="117" t="s">
        <v>937</v>
      </c>
      <c r="Q1638" s="117" t="s">
        <v>1276</v>
      </c>
      <c r="R1638" s="118"/>
      <c r="S1638" s="118">
        <f>M1638*R1638</f>
        <v>0</v>
      </c>
      <c r="T1638" s="118"/>
      <c r="U1638" s="118">
        <f>M1638*T1638</f>
        <v>0</v>
      </c>
      <c r="V1638" s="119">
        <v>21</v>
      </c>
      <c r="W1638" s="119">
        <f>O1638*(V1638/100)</f>
        <v>0</v>
      </c>
      <c r="X1638" s="119">
        <f>O1638+W1638</f>
        <v>0</v>
      </c>
      <c r="Y1638" s="120">
        <v>8</v>
      </c>
      <c r="Z1638" s="9"/>
      <c r="AA1638" s="9"/>
      <c r="AB1638" s="9"/>
    </row>
    <row r="1639" spans="1:28" ht="4.5" customHeight="1" outlineLevel="6" x14ac:dyDescent="0.15">
      <c r="B1639" s="197"/>
      <c r="C1639" s="199"/>
      <c r="D1639" s="199"/>
      <c r="E1639" s="199"/>
      <c r="F1639" s="10"/>
      <c r="G1639" s="10"/>
      <c r="H1639" s="10"/>
      <c r="I1639" s="203"/>
      <c r="J1639" s="205"/>
      <c r="K1639" s="159"/>
      <c r="L1639" s="159"/>
      <c r="M1639" s="159"/>
      <c r="N1639" s="113"/>
      <c r="O1639" s="153"/>
      <c r="P1639" s="205"/>
      <c r="Q1639" s="205"/>
      <c r="R1639" s="159"/>
      <c r="S1639" s="159"/>
      <c r="T1639" s="159"/>
      <c r="U1639" s="159"/>
      <c r="V1639" s="153"/>
      <c r="W1639" s="153"/>
      <c r="X1639" s="153"/>
      <c r="Y1639" s="10"/>
      <c r="Z1639" s="9"/>
      <c r="AA1639" s="9"/>
      <c r="AB1639" s="9"/>
    </row>
    <row r="1640" spans="1:28" outlineLevel="6" x14ac:dyDescent="0.15">
      <c r="B1640" s="6"/>
      <c r="C1640" s="6"/>
      <c r="D1640" s="6"/>
      <c r="E1640" s="6"/>
      <c r="F1640" s="6"/>
      <c r="G1640" s="6"/>
      <c r="H1640" s="6"/>
      <c r="I1640" s="6"/>
      <c r="J1640" s="6"/>
      <c r="K1640" s="6"/>
      <c r="L1640" s="6"/>
      <c r="M1640" s="6"/>
      <c r="N1640" s="9"/>
      <c r="O1640" s="9"/>
      <c r="P1640" s="6"/>
      <c r="Q1640" s="6"/>
      <c r="R1640" s="6"/>
      <c r="S1640" s="6"/>
      <c r="T1640" s="6"/>
      <c r="U1640" s="6"/>
      <c r="V1640" s="6"/>
      <c r="W1640" s="9"/>
      <c r="X1640" s="9"/>
      <c r="Y1640" s="9"/>
    </row>
    <row r="1641" spans="1:28" ht="13.5" outlineLevel="4" x14ac:dyDescent="0.25">
      <c r="A1641" s="184" t="s">
        <v>435</v>
      </c>
      <c r="B1641" s="233">
        <v>5</v>
      </c>
      <c r="C1641" s="234"/>
      <c r="D1641" s="234"/>
      <c r="E1641" s="234"/>
      <c r="F1641" s="188"/>
      <c r="G1641" s="188"/>
      <c r="H1641" s="188"/>
      <c r="I1641" s="235" t="s">
        <v>436</v>
      </c>
      <c r="J1641" s="236"/>
      <c r="K1641" s="237"/>
      <c r="L1641" s="237"/>
      <c r="M1641" s="237"/>
      <c r="N1641" s="188"/>
      <c r="O1641" s="186">
        <f>SUBTOTAL(9,O1642:O1655)</f>
        <v>0</v>
      </c>
      <c r="P1641" s="236" t="s">
        <v>448</v>
      </c>
      <c r="Q1641" s="236"/>
      <c r="R1641" s="237"/>
      <c r="S1641" s="187">
        <f>SUBTOTAL(9,S1642:S1655)</f>
        <v>0</v>
      </c>
      <c r="T1641" s="237"/>
      <c r="U1641" s="187">
        <f>SUBTOTAL(9,U1642:U1655)</f>
        <v>0</v>
      </c>
      <c r="V1641" s="238"/>
      <c r="W1641" s="186">
        <f>SUBTOTAL(9,W1642:W1655)</f>
        <v>0</v>
      </c>
      <c r="X1641" s="186">
        <f>SUBTOTAL(9,X1642:X1655)</f>
        <v>0</v>
      </c>
      <c r="Y1641" s="184"/>
      <c r="Z1641" s="6"/>
      <c r="AA1641" s="9"/>
      <c r="AB1641" s="9"/>
    </row>
    <row r="1642" spans="1:28" ht="13.5" outlineLevel="5" x14ac:dyDescent="0.25">
      <c r="A1642" s="189" t="s">
        <v>437</v>
      </c>
      <c r="B1642" s="239">
        <v>6</v>
      </c>
      <c r="C1642" s="240"/>
      <c r="D1642" s="240"/>
      <c r="E1642" s="240"/>
      <c r="F1642" s="193"/>
      <c r="G1642" s="193"/>
      <c r="H1642" s="193"/>
      <c r="I1642" s="241" t="s">
        <v>436</v>
      </c>
      <c r="J1642" s="242"/>
      <c r="K1642" s="243"/>
      <c r="L1642" s="243"/>
      <c r="M1642" s="243"/>
      <c r="N1642" s="193"/>
      <c r="O1642" s="191">
        <f>SUBTOTAL(9,O1643:O1655)</f>
        <v>0</v>
      </c>
      <c r="P1642" s="242" t="s">
        <v>449</v>
      </c>
      <c r="Q1642" s="242"/>
      <c r="R1642" s="243"/>
      <c r="S1642" s="192">
        <f>SUBTOTAL(9,S1643:S1655)</f>
        <v>0</v>
      </c>
      <c r="T1642" s="243"/>
      <c r="U1642" s="192">
        <f>SUBTOTAL(9,U1643:U1655)</f>
        <v>0</v>
      </c>
      <c r="V1642" s="244"/>
      <c r="W1642" s="191">
        <f>SUBTOTAL(9,W1643:W1655)</f>
        <v>0</v>
      </c>
      <c r="X1642" s="191">
        <f>SUBTOTAL(9,X1643:X1655)</f>
        <v>0</v>
      </c>
      <c r="Y1642" s="189"/>
      <c r="Z1642" s="6"/>
      <c r="AA1642" s="9"/>
      <c r="AB1642" s="9"/>
    </row>
    <row r="1643" spans="1:28" ht="14.25" outlineLevel="6" x14ac:dyDescent="0.15">
      <c r="B1643" s="197"/>
      <c r="C1643" s="198"/>
      <c r="D1643" s="114" t="s">
        <v>1769</v>
      </c>
      <c r="E1643" s="114"/>
      <c r="F1643" s="115"/>
      <c r="G1643" s="115" t="s">
        <v>1770</v>
      </c>
      <c r="H1643" s="115"/>
      <c r="I1643" s="116" t="s">
        <v>1771</v>
      </c>
      <c r="J1643" s="117" t="s">
        <v>694</v>
      </c>
      <c r="K1643" s="118">
        <v>1</v>
      </c>
      <c r="L1643" s="118">
        <v>0</v>
      </c>
      <c r="M1643" s="118">
        <v>1</v>
      </c>
      <c r="N1643" s="295"/>
      <c r="O1643" s="119">
        <f>M1643*N1643</f>
        <v>0</v>
      </c>
      <c r="P1643" s="117" t="s">
        <v>937</v>
      </c>
      <c r="Q1643" s="117" t="s">
        <v>1276</v>
      </c>
      <c r="R1643" s="118"/>
      <c r="S1643" s="118">
        <f>M1643*R1643</f>
        <v>0</v>
      </c>
      <c r="T1643" s="118"/>
      <c r="U1643" s="118">
        <f>M1643*T1643</f>
        <v>0</v>
      </c>
      <c r="V1643" s="119">
        <v>21</v>
      </c>
      <c r="W1643" s="119">
        <f>O1643*(V1643/100)</f>
        <v>0</v>
      </c>
      <c r="X1643" s="119">
        <f>O1643+W1643</f>
        <v>0</v>
      </c>
      <c r="Y1643" s="120">
        <v>8</v>
      </c>
      <c r="Z1643" s="9"/>
      <c r="AA1643" s="9"/>
      <c r="AB1643" s="9"/>
    </row>
    <row r="1644" spans="1:28" ht="4.5" customHeight="1" outlineLevel="6" x14ac:dyDescent="0.15">
      <c r="B1644" s="197"/>
      <c r="C1644" s="199"/>
      <c r="D1644" s="199"/>
      <c r="E1644" s="199"/>
      <c r="F1644" s="10"/>
      <c r="G1644" s="10"/>
      <c r="H1644" s="10"/>
      <c r="I1644" s="203"/>
      <c r="J1644" s="205"/>
      <c r="K1644" s="159"/>
      <c r="L1644" s="159"/>
      <c r="M1644" s="159"/>
      <c r="N1644" s="113"/>
      <c r="O1644" s="153"/>
      <c r="P1644" s="205"/>
      <c r="Q1644" s="205"/>
      <c r="R1644" s="159"/>
      <c r="S1644" s="159"/>
      <c r="T1644" s="159"/>
      <c r="U1644" s="159"/>
      <c r="V1644" s="153"/>
      <c r="W1644" s="153"/>
      <c r="X1644" s="153"/>
      <c r="Y1644" s="10"/>
      <c r="Z1644" s="9"/>
      <c r="AA1644" s="9"/>
      <c r="AB1644" s="9"/>
    </row>
    <row r="1645" spans="1:28" ht="14.25" outlineLevel="6" x14ac:dyDescent="0.15">
      <c r="B1645" s="197"/>
      <c r="C1645" s="198"/>
      <c r="D1645" s="114" t="s">
        <v>1772</v>
      </c>
      <c r="E1645" s="114"/>
      <c r="F1645" s="115"/>
      <c r="G1645" s="115" t="s">
        <v>1773</v>
      </c>
      <c r="H1645" s="115"/>
      <c r="I1645" s="116" t="s">
        <v>1774</v>
      </c>
      <c r="J1645" s="117" t="s">
        <v>694</v>
      </c>
      <c r="K1645" s="118">
        <v>1</v>
      </c>
      <c r="L1645" s="118">
        <v>0</v>
      </c>
      <c r="M1645" s="118">
        <v>1</v>
      </c>
      <c r="N1645" s="295"/>
      <c r="O1645" s="119">
        <f>M1645*N1645</f>
        <v>0</v>
      </c>
      <c r="P1645" s="117" t="s">
        <v>937</v>
      </c>
      <c r="Q1645" s="117" t="s">
        <v>1276</v>
      </c>
      <c r="R1645" s="118"/>
      <c r="S1645" s="118">
        <f>M1645*R1645</f>
        <v>0</v>
      </c>
      <c r="T1645" s="118"/>
      <c r="U1645" s="118">
        <f>M1645*T1645</f>
        <v>0</v>
      </c>
      <c r="V1645" s="119">
        <v>21</v>
      </c>
      <c r="W1645" s="119">
        <f>O1645*(V1645/100)</f>
        <v>0</v>
      </c>
      <c r="X1645" s="119">
        <f>O1645+W1645</f>
        <v>0</v>
      </c>
      <c r="Y1645" s="120">
        <v>8</v>
      </c>
      <c r="Z1645" s="9"/>
      <c r="AA1645" s="9"/>
      <c r="AB1645" s="9"/>
    </row>
    <row r="1646" spans="1:28" ht="4.5" customHeight="1" outlineLevel="6" x14ac:dyDescent="0.15">
      <c r="B1646" s="197"/>
      <c r="C1646" s="199"/>
      <c r="D1646" s="199"/>
      <c r="E1646" s="199"/>
      <c r="F1646" s="10"/>
      <c r="G1646" s="10"/>
      <c r="H1646" s="10"/>
      <c r="I1646" s="203"/>
      <c r="J1646" s="205"/>
      <c r="K1646" s="159"/>
      <c r="L1646" s="159"/>
      <c r="M1646" s="159"/>
      <c r="N1646" s="113"/>
      <c r="O1646" s="153"/>
      <c r="P1646" s="205"/>
      <c r="Q1646" s="205"/>
      <c r="R1646" s="159"/>
      <c r="S1646" s="159"/>
      <c r="T1646" s="159"/>
      <c r="U1646" s="159"/>
      <c r="V1646" s="153"/>
      <c r="W1646" s="153"/>
      <c r="X1646" s="153"/>
      <c r="Y1646" s="10"/>
      <c r="Z1646" s="9"/>
      <c r="AA1646" s="9"/>
      <c r="AB1646" s="9"/>
    </row>
    <row r="1647" spans="1:28" ht="14.25" outlineLevel="6" x14ac:dyDescent="0.15">
      <c r="B1647" s="197"/>
      <c r="C1647" s="198"/>
      <c r="D1647" s="114" t="s">
        <v>1775</v>
      </c>
      <c r="E1647" s="114"/>
      <c r="F1647" s="115"/>
      <c r="G1647" s="115" t="s">
        <v>1776</v>
      </c>
      <c r="H1647" s="115"/>
      <c r="I1647" s="116" t="s">
        <v>1777</v>
      </c>
      <c r="J1647" s="117" t="s">
        <v>694</v>
      </c>
      <c r="K1647" s="118">
        <v>1</v>
      </c>
      <c r="L1647" s="118">
        <v>0</v>
      </c>
      <c r="M1647" s="118">
        <v>1</v>
      </c>
      <c r="N1647" s="295"/>
      <c r="O1647" s="119">
        <f>M1647*N1647</f>
        <v>0</v>
      </c>
      <c r="P1647" s="117" t="s">
        <v>937</v>
      </c>
      <c r="Q1647" s="117" t="s">
        <v>1276</v>
      </c>
      <c r="R1647" s="118"/>
      <c r="S1647" s="118">
        <f>M1647*R1647</f>
        <v>0</v>
      </c>
      <c r="T1647" s="118"/>
      <c r="U1647" s="118">
        <f>M1647*T1647</f>
        <v>0</v>
      </c>
      <c r="V1647" s="119">
        <v>21</v>
      </c>
      <c r="W1647" s="119">
        <f>O1647*(V1647/100)</f>
        <v>0</v>
      </c>
      <c r="X1647" s="119">
        <f>O1647+W1647</f>
        <v>0</v>
      </c>
      <c r="Y1647" s="120">
        <v>8</v>
      </c>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28.5" outlineLevel="6" x14ac:dyDescent="0.15">
      <c r="B1649" s="197"/>
      <c r="C1649" s="198"/>
      <c r="D1649" s="114" t="s">
        <v>1778</v>
      </c>
      <c r="E1649" s="114"/>
      <c r="F1649" s="115"/>
      <c r="G1649" s="115" t="s">
        <v>1779</v>
      </c>
      <c r="H1649" s="115"/>
      <c r="I1649" s="116" t="s">
        <v>1780</v>
      </c>
      <c r="J1649" s="117" t="s">
        <v>694</v>
      </c>
      <c r="K1649" s="118">
        <v>1</v>
      </c>
      <c r="L1649" s="118">
        <v>0</v>
      </c>
      <c r="M1649" s="118">
        <v>1</v>
      </c>
      <c r="N1649" s="295"/>
      <c r="O1649" s="119">
        <f>M1649*N1649</f>
        <v>0</v>
      </c>
      <c r="P1649" s="117" t="s">
        <v>937</v>
      </c>
      <c r="Q1649" s="117" t="s">
        <v>1276</v>
      </c>
      <c r="R1649" s="118"/>
      <c r="S1649" s="118">
        <f>M1649*R1649</f>
        <v>0</v>
      </c>
      <c r="T1649" s="118"/>
      <c r="U1649" s="118">
        <f>M1649*T1649</f>
        <v>0</v>
      </c>
      <c r="V1649" s="119">
        <v>21</v>
      </c>
      <c r="W1649" s="119">
        <f>O1649*(V1649/100)</f>
        <v>0</v>
      </c>
      <c r="X1649" s="119">
        <f>O1649+W1649</f>
        <v>0</v>
      </c>
      <c r="Y1649" s="120">
        <v>8</v>
      </c>
      <c r="Z1649" s="9"/>
      <c r="AA1649" s="9"/>
      <c r="AB1649" s="9"/>
    </row>
    <row r="1650" spans="1:28" ht="4.5" customHeight="1" outlineLevel="6" x14ac:dyDescent="0.15">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4.25" outlineLevel="6" x14ac:dyDescent="0.15">
      <c r="B1651" s="197"/>
      <c r="C1651" s="198"/>
      <c r="D1651" s="114" t="s">
        <v>1781</v>
      </c>
      <c r="E1651" s="114"/>
      <c r="F1651" s="115"/>
      <c r="G1651" s="115" t="s">
        <v>1782</v>
      </c>
      <c r="H1651" s="115"/>
      <c r="I1651" s="116" t="s">
        <v>1783</v>
      </c>
      <c r="J1651" s="117" t="s">
        <v>694</v>
      </c>
      <c r="K1651" s="118">
        <v>1</v>
      </c>
      <c r="L1651" s="118">
        <v>0</v>
      </c>
      <c r="M1651" s="118">
        <v>1</v>
      </c>
      <c r="N1651" s="295"/>
      <c r="O1651" s="119">
        <f>M1651*N1651</f>
        <v>0</v>
      </c>
      <c r="P1651" s="117" t="s">
        <v>937</v>
      </c>
      <c r="Q1651" s="117" t="s">
        <v>1276</v>
      </c>
      <c r="R1651" s="118"/>
      <c r="S1651" s="118">
        <f>M1651*R1651</f>
        <v>0</v>
      </c>
      <c r="T1651" s="118"/>
      <c r="U1651" s="118">
        <f>M1651*T1651</f>
        <v>0</v>
      </c>
      <c r="V1651" s="119">
        <v>21</v>
      </c>
      <c r="W1651" s="119">
        <f>O1651*(V1651/100)</f>
        <v>0</v>
      </c>
      <c r="X1651" s="119">
        <f>O1651+W1651</f>
        <v>0</v>
      </c>
      <c r="Y1651" s="120">
        <v>8</v>
      </c>
      <c r="Z1651" s="9"/>
      <c r="AA1651" s="9"/>
      <c r="AB1651" s="9"/>
    </row>
    <row r="1652" spans="1:28" ht="4.5" customHeight="1" outlineLevel="6" x14ac:dyDescent="0.15">
      <c r="B1652" s="197"/>
      <c r="C1652" s="199"/>
      <c r="D1652" s="199"/>
      <c r="E1652" s="199"/>
      <c r="F1652" s="10"/>
      <c r="G1652" s="10"/>
      <c r="H1652" s="10"/>
      <c r="I1652" s="203"/>
      <c r="J1652" s="205"/>
      <c r="K1652" s="159"/>
      <c r="L1652" s="159"/>
      <c r="M1652" s="159"/>
      <c r="N1652" s="113"/>
      <c r="O1652" s="153"/>
      <c r="P1652" s="205"/>
      <c r="Q1652" s="205"/>
      <c r="R1652" s="159"/>
      <c r="S1652" s="159"/>
      <c r="T1652" s="159"/>
      <c r="U1652" s="159"/>
      <c r="V1652" s="153"/>
      <c r="W1652" s="153"/>
      <c r="X1652" s="153"/>
      <c r="Y1652" s="10"/>
      <c r="Z1652" s="9"/>
      <c r="AA1652" s="9"/>
      <c r="AB1652" s="9"/>
    </row>
    <row r="1653" spans="1:28" ht="42.75" outlineLevel="6" x14ac:dyDescent="0.15">
      <c r="B1653" s="197"/>
      <c r="C1653" s="198"/>
      <c r="D1653" s="114" t="s">
        <v>1784</v>
      </c>
      <c r="E1653" s="114"/>
      <c r="F1653" s="115"/>
      <c r="G1653" s="115" t="s">
        <v>1785</v>
      </c>
      <c r="H1653" s="115"/>
      <c r="I1653" s="116" t="s">
        <v>1786</v>
      </c>
      <c r="J1653" s="117" t="s">
        <v>694</v>
      </c>
      <c r="K1653" s="118">
        <v>1</v>
      </c>
      <c r="L1653" s="118">
        <v>0</v>
      </c>
      <c r="M1653" s="118">
        <v>1</v>
      </c>
      <c r="N1653" s="295"/>
      <c r="O1653" s="119">
        <f>M1653*N1653</f>
        <v>0</v>
      </c>
      <c r="P1653" s="117" t="s">
        <v>937</v>
      </c>
      <c r="Q1653" s="117" t="s">
        <v>1276</v>
      </c>
      <c r="R1653" s="118"/>
      <c r="S1653" s="118">
        <f>M1653*R1653</f>
        <v>0</v>
      </c>
      <c r="T1653" s="118"/>
      <c r="U1653" s="118">
        <f>M1653*T1653</f>
        <v>0</v>
      </c>
      <c r="V1653" s="119">
        <v>21</v>
      </c>
      <c r="W1653" s="119">
        <f>O1653*(V1653/100)</f>
        <v>0</v>
      </c>
      <c r="X1653" s="119">
        <f>O1653+W1653</f>
        <v>0</v>
      </c>
      <c r="Y1653" s="120">
        <v>8</v>
      </c>
      <c r="Z1653" s="9"/>
      <c r="AA1653" s="9"/>
      <c r="AB1653" s="9"/>
    </row>
    <row r="1654" spans="1:28" ht="4.5" customHeight="1" outlineLevel="6" x14ac:dyDescent="0.15">
      <c r="B1654" s="197"/>
      <c r="C1654" s="199"/>
      <c r="D1654" s="199"/>
      <c r="E1654" s="199"/>
      <c r="F1654" s="10"/>
      <c r="G1654" s="10"/>
      <c r="H1654" s="10"/>
      <c r="I1654" s="203"/>
      <c r="J1654" s="205"/>
      <c r="K1654" s="159"/>
      <c r="L1654" s="159"/>
      <c r="M1654" s="159"/>
      <c r="N1654" s="113"/>
      <c r="O1654" s="153"/>
      <c r="P1654" s="205"/>
      <c r="Q1654" s="205"/>
      <c r="R1654" s="159"/>
      <c r="S1654" s="159"/>
      <c r="T1654" s="159"/>
      <c r="U1654" s="159"/>
      <c r="V1654" s="153"/>
      <c r="W1654" s="153"/>
      <c r="X1654" s="153"/>
      <c r="Y1654" s="10"/>
      <c r="Z1654" s="9"/>
      <c r="AA1654" s="9"/>
      <c r="AB1654" s="9"/>
    </row>
    <row r="1655" spans="1:28" outlineLevel="6" x14ac:dyDescent="0.15">
      <c r="B1655" s="6"/>
      <c r="C1655" s="6"/>
      <c r="D1655" s="6"/>
      <c r="E1655" s="6"/>
      <c r="F1655" s="6"/>
      <c r="G1655" s="6"/>
      <c r="H1655" s="6"/>
      <c r="I1655" s="6"/>
      <c r="J1655" s="6"/>
      <c r="K1655" s="6"/>
      <c r="L1655" s="6"/>
      <c r="M1655" s="6"/>
      <c r="N1655" s="9"/>
      <c r="O1655" s="9"/>
      <c r="P1655" s="6"/>
      <c r="Q1655" s="6"/>
      <c r="R1655" s="6"/>
      <c r="S1655" s="6"/>
      <c r="T1655" s="6"/>
      <c r="U1655" s="6"/>
      <c r="V1655" s="6"/>
      <c r="W1655" s="9"/>
      <c r="X1655" s="9"/>
      <c r="Y1655" s="9"/>
    </row>
    <row r="1656" spans="1:28" ht="13.5" outlineLevel="4" x14ac:dyDescent="0.25">
      <c r="A1656" s="184" t="s">
        <v>438</v>
      </c>
      <c r="B1656" s="233">
        <v>5</v>
      </c>
      <c r="C1656" s="234"/>
      <c r="D1656" s="234"/>
      <c r="E1656" s="234"/>
      <c r="F1656" s="188"/>
      <c r="G1656" s="188"/>
      <c r="H1656" s="188"/>
      <c r="I1656" s="235" t="s">
        <v>439</v>
      </c>
      <c r="J1656" s="236"/>
      <c r="K1656" s="237"/>
      <c r="L1656" s="237"/>
      <c r="M1656" s="237"/>
      <c r="N1656" s="188"/>
      <c r="O1656" s="186">
        <f>SUBTOTAL(9,O1657:O1660)</f>
        <v>0</v>
      </c>
      <c r="P1656" s="236" t="s">
        <v>448</v>
      </c>
      <c r="Q1656" s="236"/>
      <c r="R1656" s="237"/>
      <c r="S1656" s="187">
        <f>SUBTOTAL(9,S1657:S1660)</f>
        <v>0</v>
      </c>
      <c r="T1656" s="237"/>
      <c r="U1656" s="187">
        <f>SUBTOTAL(9,U1657:U1660)</f>
        <v>0</v>
      </c>
      <c r="V1656" s="238"/>
      <c r="W1656" s="186">
        <f>SUBTOTAL(9,W1657:W1660)</f>
        <v>0</v>
      </c>
      <c r="X1656" s="186">
        <f>SUBTOTAL(9,X1657:X1660)</f>
        <v>0</v>
      </c>
      <c r="Y1656" s="184"/>
      <c r="Z1656" s="6"/>
      <c r="AA1656" s="9"/>
      <c r="AB1656" s="9"/>
    </row>
    <row r="1657" spans="1:28" ht="13.5" outlineLevel="5" x14ac:dyDescent="0.25">
      <c r="A1657" s="189" t="s">
        <v>440</v>
      </c>
      <c r="B1657" s="239">
        <v>6</v>
      </c>
      <c r="C1657" s="240"/>
      <c r="D1657" s="240"/>
      <c r="E1657" s="240"/>
      <c r="F1657" s="193"/>
      <c r="G1657" s="193"/>
      <c r="H1657" s="193"/>
      <c r="I1657" s="241" t="s">
        <v>439</v>
      </c>
      <c r="J1657" s="242"/>
      <c r="K1657" s="243"/>
      <c r="L1657" s="243"/>
      <c r="M1657" s="243"/>
      <c r="N1657" s="193"/>
      <c r="O1657" s="191">
        <f>SUBTOTAL(9,O1658:O1660)</f>
        <v>0</v>
      </c>
      <c r="P1657" s="242" t="s">
        <v>449</v>
      </c>
      <c r="Q1657" s="242"/>
      <c r="R1657" s="243"/>
      <c r="S1657" s="192">
        <f>SUBTOTAL(9,S1658:S1660)</f>
        <v>0</v>
      </c>
      <c r="T1657" s="243"/>
      <c r="U1657" s="192">
        <f>SUBTOTAL(9,U1658:U1660)</f>
        <v>0</v>
      </c>
      <c r="V1657" s="244"/>
      <c r="W1657" s="191">
        <f>SUBTOTAL(9,W1658:W1660)</f>
        <v>0</v>
      </c>
      <c r="X1657" s="191">
        <f>SUBTOTAL(9,X1658:X1660)</f>
        <v>0</v>
      </c>
      <c r="Y1657" s="189"/>
      <c r="Z1657" s="6"/>
      <c r="AA1657" s="9"/>
      <c r="AB1657" s="9"/>
    </row>
    <row r="1658" spans="1:28" ht="42.75" outlineLevel="6" x14ac:dyDescent="0.15">
      <c r="B1658" s="197"/>
      <c r="C1658" s="198"/>
      <c r="D1658" s="114" t="s">
        <v>1787</v>
      </c>
      <c r="E1658" s="114"/>
      <c r="F1658" s="115"/>
      <c r="G1658" s="115" t="s">
        <v>1788</v>
      </c>
      <c r="H1658" s="115"/>
      <c r="I1658" s="116" t="s">
        <v>1789</v>
      </c>
      <c r="J1658" s="117" t="s">
        <v>694</v>
      </c>
      <c r="K1658" s="118">
        <v>1</v>
      </c>
      <c r="L1658" s="118">
        <v>0</v>
      </c>
      <c r="M1658" s="118">
        <v>1</v>
      </c>
      <c r="N1658" s="295"/>
      <c r="O1658" s="119">
        <f>M1658*N1658</f>
        <v>0</v>
      </c>
      <c r="P1658" s="117" t="s">
        <v>937</v>
      </c>
      <c r="Q1658" s="117" t="s">
        <v>1276</v>
      </c>
      <c r="R1658" s="118"/>
      <c r="S1658" s="118">
        <f>M1658*R1658</f>
        <v>0</v>
      </c>
      <c r="T1658" s="118"/>
      <c r="U1658" s="118">
        <f>M1658*T1658</f>
        <v>0</v>
      </c>
      <c r="V1658" s="119">
        <v>21</v>
      </c>
      <c r="W1658" s="119">
        <f>O1658*(V1658/100)</f>
        <v>0</v>
      </c>
      <c r="X1658" s="119">
        <f>O1658+W1658</f>
        <v>0</v>
      </c>
      <c r="Y1658" s="120">
        <v>8</v>
      </c>
      <c r="Z1658" s="9"/>
      <c r="AA1658" s="9"/>
      <c r="AB1658" s="9"/>
    </row>
    <row r="1659" spans="1:28" ht="4.5" customHeight="1" outlineLevel="6" x14ac:dyDescent="0.15">
      <c r="B1659" s="197"/>
      <c r="C1659" s="199"/>
      <c r="D1659" s="199"/>
      <c r="E1659" s="199"/>
      <c r="F1659" s="10"/>
      <c r="G1659" s="10"/>
      <c r="H1659" s="10"/>
      <c r="I1659" s="203"/>
      <c r="J1659" s="205"/>
      <c r="K1659" s="159"/>
      <c r="L1659" s="159"/>
      <c r="M1659" s="159"/>
      <c r="N1659" s="113"/>
      <c r="O1659" s="153"/>
      <c r="P1659" s="205"/>
      <c r="Q1659" s="205"/>
      <c r="R1659" s="159"/>
      <c r="S1659" s="159"/>
      <c r="T1659" s="159"/>
      <c r="U1659" s="159"/>
      <c r="V1659" s="153"/>
      <c r="W1659" s="153"/>
      <c r="X1659" s="153"/>
      <c r="Y1659" s="10"/>
      <c r="Z1659" s="9"/>
      <c r="AA1659" s="9"/>
      <c r="AB1659" s="9"/>
    </row>
    <row r="1660" spans="1:28" outlineLevel="6" x14ac:dyDescent="0.15">
      <c r="B1660" s="6"/>
      <c r="C1660" s="6"/>
      <c r="D1660" s="6"/>
      <c r="E1660" s="6"/>
      <c r="F1660" s="6"/>
      <c r="G1660" s="6"/>
      <c r="H1660" s="6"/>
      <c r="I1660" s="6"/>
      <c r="J1660" s="6"/>
      <c r="K1660" s="6"/>
      <c r="L1660" s="6"/>
      <c r="M1660" s="6"/>
      <c r="N1660" s="9"/>
      <c r="O1660" s="9"/>
      <c r="P1660" s="6"/>
      <c r="Q1660" s="6"/>
      <c r="R1660" s="6"/>
      <c r="S1660" s="6"/>
      <c r="T1660" s="6"/>
      <c r="U1660" s="6"/>
      <c r="V1660" s="6"/>
      <c r="W1660" s="9"/>
      <c r="X1660" s="9"/>
      <c r="Y1660" s="9"/>
    </row>
    <row r="1661" spans="1:28" ht="13.5" outlineLevel="4" x14ac:dyDescent="0.25">
      <c r="A1661" s="184" t="s">
        <v>441</v>
      </c>
      <c r="B1661" s="233">
        <v>5</v>
      </c>
      <c r="C1661" s="234"/>
      <c r="D1661" s="234"/>
      <c r="E1661" s="234"/>
      <c r="F1661" s="188"/>
      <c r="G1661" s="188"/>
      <c r="H1661" s="188"/>
      <c r="I1661" s="235" t="s">
        <v>442</v>
      </c>
      <c r="J1661" s="236"/>
      <c r="K1661" s="237"/>
      <c r="L1661" s="237"/>
      <c r="M1661" s="237"/>
      <c r="N1661" s="188"/>
      <c r="O1661" s="186">
        <f>SUBTOTAL(9,O1662:O1667)</f>
        <v>0</v>
      </c>
      <c r="P1661" s="236" t="s">
        <v>448</v>
      </c>
      <c r="Q1661" s="236"/>
      <c r="R1661" s="237"/>
      <c r="S1661" s="187">
        <f>SUBTOTAL(9,S1662:S1667)</f>
        <v>0</v>
      </c>
      <c r="T1661" s="237"/>
      <c r="U1661" s="187">
        <f>SUBTOTAL(9,U1662:U1667)</f>
        <v>0</v>
      </c>
      <c r="V1661" s="238"/>
      <c r="W1661" s="186">
        <f>SUBTOTAL(9,W1662:W1667)</f>
        <v>0</v>
      </c>
      <c r="X1661" s="186">
        <f>SUBTOTAL(9,X1662:X1667)</f>
        <v>0</v>
      </c>
      <c r="Y1661" s="184"/>
      <c r="Z1661" s="6"/>
      <c r="AA1661" s="9"/>
      <c r="AB1661" s="9"/>
    </row>
    <row r="1662" spans="1:28" ht="13.5" outlineLevel="5" x14ac:dyDescent="0.25">
      <c r="A1662" s="189" t="s">
        <v>443</v>
      </c>
      <c r="B1662" s="239">
        <v>6</v>
      </c>
      <c r="C1662" s="240"/>
      <c r="D1662" s="240"/>
      <c r="E1662" s="240"/>
      <c r="F1662" s="193"/>
      <c r="G1662" s="193"/>
      <c r="H1662" s="193"/>
      <c r="I1662" s="241" t="s">
        <v>442</v>
      </c>
      <c r="J1662" s="242"/>
      <c r="K1662" s="243"/>
      <c r="L1662" s="243"/>
      <c r="M1662" s="243"/>
      <c r="N1662" s="193"/>
      <c r="O1662" s="191">
        <f>SUBTOTAL(9,O1663:O1667)</f>
        <v>0</v>
      </c>
      <c r="P1662" s="242" t="s">
        <v>449</v>
      </c>
      <c r="Q1662" s="242"/>
      <c r="R1662" s="243"/>
      <c r="S1662" s="192">
        <f>SUBTOTAL(9,S1663:S1667)</f>
        <v>0</v>
      </c>
      <c r="T1662" s="243"/>
      <c r="U1662" s="192">
        <f>SUBTOTAL(9,U1663:U1667)</f>
        <v>0</v>
      </c>
      <c r="V1662" s="244"/>
      <c r="W1662" s="191">
        <f>SUBTOTAL(9,W1663:W1667)</f>
        <v>0</v>
      </c>
      <c r="X1662" s="191">
        <f>SUBTOTAL(9,X1663:X1667)</f>
        <v>0</v>
      </c>
      <c r="Y1662" s="189"/>
      <c r="Z1662" s="6"/>
      <c r="AA1662" s="9"/>
      <c r="AB1662" s="9"/>
    </row>
    <row r="1663" spans="1:28" ht="14.25" outlineLevel="6" x14ac:dyDescent="0.15">
      <c r="B1663" s="197"/>
      <c r="C1663" s="198"/>
      <c r="D1663" s="114" t="s">
        <v>1790</v>
      </c>
      <c r="E1663" s="114"/>
      <c r="F1663" s="115"/>
      <c r="G1663" s="115" t="s">
        <v>1791</v>
      </c>
      <c r="H1663" s="115"/>
      <c r="I1663" s="116" t="s">
        <v>1792</v>
      </c>
      <c r="J1663" s="117" t="s">
        <v>694</v>
      </c>
      <c r="K1663" s="118">
        <v>1</v>
      </c>
      <c r="L1663" s="118">
        <v>0</v>
      </c>
      <c r="M1663" s="118">
        <v>1</v>
      </c>
      <c r="N1663" s="295"/>
      <c r="O1663" s="119">
        <f>M1663*N1663</f>
        <v>0</v>
      </c>
      <c r="P1663" s="117" t="s">
        <v>937</v>
      </c>
      <c r="Q1663" s="117" t="s">
        <v>1276</v>
      </c>
      <c r="R1663" s="118"/>
      <c r="S1663" s="118">
        <f>M1663*R1663</f>
        <v>0</v>
      </c>
      <c r="T1663" s="118"/>
      <c r="U1663" s="118">
        <f>M1663*T1663</f>
        <v>0</v>
      </c>
      <c r="V1663" s="119">
        <v>21</v>
      </c>
      <c r="W1663" s="119">
        <f>O1663*(V1663/100)</f>
        <v>0</v>
      </c>
      <c r="X1663" s="119">
        <f>O1663+W1663</f>
        <v>0</v>
      </c>
      <c r="Y1663" s="120">
        <v>8</v>
      </c>
      <c r="Z1663" s="9"/>
      <c r="AA1663" s="9"/>
      <c r="AB1663" s="9"/>
    </row>
    <row r="1664" spans="1:28" ht="4.5" customHeight="1" outlineLevel="6" x14ac:dyDescent="0.15">
      <c r="B1664" s="197"/>
      <c r="C1664" s="199"/>
      <c r="D1664" s="199"/>
      <c r="E1664" s="199"/>
      <c r="F1664" s="10"/>
      <c r="G1664" s="10"/>
      <c r="H1664" s="10"/>
      <c r="I1664" s="203"/>
      <c r="J1664" s="205"/>
      <c r="K1664" s="159"/>
      <c r="L1664" s="159"/>
      <c r="M1664" s="159"/>
      <c r="N1664" s="113"/>
      <c r="O1664" s="153"/>
      <c r="P1664" s="205"/>
      <c r="Q1664" s="205"/>
      <c r="R1664" s="159"/>
      <c r="S1664" s="159"/>
      <c r="T1664" s="159"/>
      <c r="U1664" s="159"/>
      <c r="V1664" s="153"/>
      <c r="W1664" s="153"/>
      <c r="X1664" s="153"/>
      <c r="Y1664" s="10"/>
      <c r="Z1664" s="9"/>
      <c r="AA1664" s="9"/>
      <c r="AB1664" s="9"/>
    </row>
    <row r="1665" spans="2:28" ht="14.25" outlineLevel="6" x14ac:dyDescent="0.15">
      <c r="B1665" s="197"/>
      <c r="C1665" s="198"/>
      <c r="D1665" s="114" t="s">
        <v>1793</v>
      </c>
      <c r="E1665" s="114"/>
      <c r="F1665" s="115"/>
      <c r="G1665" s="115" t="s">
        <v>1794</v>
      </c>
      <c r="H1665" s="115"/>
      <c r="I1665" s="116" t="s">
        <v>1795</v>
      </c>
      <c r="J1665" s="117" t="s">
        <v>694</v>
      </c>
      <c r="K1665" s="118">
        <v>1</v>
      </c>
      <c r="L1665" s="118">
        <v>0</v>
      </c>
      <c r="M1665" s="118">
        <v>1</v>
      </c>
      <c r="N1665" s="295"/>
      <c r="O1665" s="119">
        <f>M1665*N1665</f>
        <v>0</v>
      </c>
      <c r="P1665" s="117" t="s">
        <v>937</v>
      </c>
      <c r="Q1665" s="117" t="s">
        <v>1276</v>
      </c>
      <c r="R1665" s="118"/>
      <c r="S1665" s="118">
        <f>M1665*R1665</f>
        <v>0</v>
      </c>
      <c r="T1665" s="118"/>
      <c r="U1665" s="118">
        <f>M1665*T1665</f>
        <v>0</v>
      </c>
      <c r="V1665" s="119">
        <v>21</v>
      </c>
      <c r="W1665" s="119">
        <f>O1665*(V1665/100)</f>
        <v>0</v>
      </c>
      <c r="X1665" s="119">
        <f>O1665+W1665</f>
        <v>0</v>
      </c>
      <c r="Y1665" s="120">
        <v>8</v>
      </c>
      <c r="Z1665" s="9"/>
      <c r="AA1665" s="9"/>
      <c r="AB1665" s="9"/>
    </row>
    <row r="1666" spans="2:28" ht="4.5" customHeight="1" outlineLevel="6" x14ac:dyDescent="0.15">
      <c r="B1666" s="197"/>
      <c r="C1666" s="199"/>
      <c r="D1666" s="199"/>
      <c r="E1666" s="199"/>
      <c r="F1666" s="10"/>
      <c r="G1666" s="10"/>
      <c r="H1666" s="10"/>
      <c r="I1666" s="203"/>
      <c r="J1666" s="205"/>
      <c r="K1666" s="159"/>
      <c r="L1666" s="159"/>
      <c r="M1666" s="159"/>
      <c r="N1666" s="113"/>
      <c r="O1666" s="153"/>
      <c r="P1666" s="205"/>
      <c r="Q1666" s="205"/>
      <c r="R1666" s="159"/>
      <c r="S1666" s="159"/>
      <c r="T1666" s="159"/>
      <c r="U1666" s="159"/>
      <c r="V1666" s="153"/>
      <c r="W1666" s="153"/>
      <c r="X1666" s="153"/>
      <c r="Y1666" s="10"/>
      <c r="Z1666" s="9"/>
      <c r="AA1666" s="9"/>
      <c r="AB1666" s="9"/>
    </row>
    <row r="1667" spans="2:28" outlineLevel="6" x14ac:dyDescent="0.15">
      <c r="B1667" s="6"/>
      <c r="C1667" s="6"/>
      <c r="D1667" s="6"/>
      <c r="E1667" s="6"/>
      <c r="F1667" s="6"/>
      <c r="G1667" s="6"/>
      <c r="H1667" s="6"/>
      <c r="I1667" s="6"/>
      <c r="J1667" s="6"/>
      <c r="K1667" s="6"/>
      <c r="L1667" s="6"/>
      <c r="M1667" s="6"/>
      <c r="N1667" s="9"/>
      <c r="O1667" s="9"/>
      <c r="P1667" s="6"/>
      <c r="Q1667" s="6"/>
      <c r="R1667" s="6"/>
      <c r="S1667" s="6"/>
      <c r="T1667" s="6"/>
      <c r="U1667" s="6"/>
      <c r="V1667" s="6"/>
      <c r="W1667" s="9"/>
      <c r="X1667" s="9"/>
      <c r="Y1667" s="9"/>
    </row>
    <row r="1668" spans="2:28" outlineLevel="1" x14ac:dyDescent="0.15"/>
  </sheetData>
  <sheetProtection algorithmName="SHA-512" hashValue="FocFSNE3HVJrXJlkdUWpWKhsRSgpxc5s+u+6+5UMsnaWeOHVon07w7haadq2Pu81AtxQveBnN2qvdHo5Tup8mw==" saltValue="2X4HuiwNLekUy0Ow+9kwHg==" spinCount="100000" sheet="1" objects="1" scenarios="1" autoFilter="0"/>
  <autoFilter ref="D3:Q1667" xr:uid="{00000000-0001-0000-0600-000000000000}"/>
  <conditionalFormatting sqref="C458 R458:X458 C459:X459 C1274 E1274:F1274 K1274:L1274 P1274 R1274:X1274 C1278 E1278:F1278 K1278:L1278 P1278 R1278:X1278 C1279:X1279 C1280 E1280:F1280 K1280:L1280 P1280 R1280:X1280 C1281:X1281 C1282 E1282:F1282 K1282:L1282 P1282 R1282:X1282 C1283:X1283 C1284 E1284:F1284 K1284:L1284 P1284 R1284:X1284 C1290:M1290 O1290:P1290 R1290:X1290 C1291:X1291 C1292:M1292 O1292:P1292 R1292:X1292 C1298:M1298 O1298:X1298 C1302:M1302 O1302:P1302 R1302:X1302 C1308:M1308 O1308:X1308 C1328 E1328:F1328 K1328:L1328 P1328 R1328:X1328 C1338:M1338 O1338:P1338 R1338:X1338 C1339:X1339 C1340 E1340:F1340 K1340:L1340 P1340 R1340:X1340 C1341:X1341 C1342:M1342 O1342:P1342 R1342:X1342 C1343:X1343 C1344 E1344:F1344 K1344:L1344 P1344 R1344:X1344 C1360:M1360 O1360:X1360 C1361:X1361 C1362:M1362 O1362:X1362 C1363:X1363 C1364:M1364 O1364:X1364 C1365:X1365 C1366:M1366 O1366:X1366 C1367:X1367 C1368:M1368 O1368:X1368 C1369:X1369 C1370:M1370 O1370:X1370 C1371:X1371 C1372 E1372:F1372 K1372:L1372 P1372 R1372:X1372 C1373:X1373 C1374 E1374:F1374 K1374:L1374 P1374 R1374:X1374 C1375:X1375 C1376:M1376 O1376:X1376 C1377:X1377 C1378 E1378:F1378 K1378:L1378 P1378 R1378:X1378 C1379:X1379 C1380 E1380:F1380 K1380:L1380 P1380 R1380:X1380 C1381:X1381 C1382 E1382:F1382 K1382:L1382 P1382 R1382:X1382 C1383:X1383 C1384 E1384:F1384 K1384:L1384 P1384 R1384:X1384 C1385:X1385 C1386:M1386 O1386:X1386 C1387:X1387">
    <cfRule type="expression" dxfId="77" priority="215">
      <formula>$Y458=11</formula>
    </cfRule>
    <cfRule type="expression" dxfId="76" priority="214">
      <formula>$Y458=12</formula>
    </cfRule>
    <cfRule type="expression" dxfId="75" priority="213">
      <formula>$Y458=13</formula>
    </cfRule>
    <cfRule type="expression" dxfId="74" priority="212">
      <formula>$Y458=14</formula>
    </cfRule>
    <cfRule type="expression" dxfId="73" priority="211">
      <formula>$Y458=15</formula>
    </cfRule>
    <cfRule type="expression" dxfId="72" priority="216">
      <formula>$Y458=10</formula>
    </cfRule>
  </conditionalFormatting>
  <conditionalFormatting sqref="C11:X12 C36:X37 C57:X58 C115:X116 C122:X123 C198:X199 C207:X208 C216:X217 C224:X225 C277:X278 C284:X285 C289:X290 C294:X295 C302:X303 C312:X313 C350:X351 C386:X387 C395:X396 C410:X411 C418:X419 C422:X423">
    <cfRule type="expression" dxfId="71" priority="210">
      <formula>$Y11=10</formula>
    </cfRule>
    <cfRule type="expression" dxfId="70" priority="209">
      <formula>$Y11=11</formula>
    </cfRule>
    <cfRule type="expression" dxfId="69" priority="208">
      <formula>$Y11=12</formula>
    </cfRule>
    <cfRule type="expression" dxfId="68" priority="207">
      <formula>$Y11=13</formula>
    </cfRule>
    <cfRule type="expression" dxfId="67" priority="206">
      <formula>$Y11=14</formula>
    </cfRule>
    <cfRule type="expression" dxfId="66" priority="205">
      <formula>$Y11=15</formula>
    </cfRule>
  </conditionalFormatting>
  <conditionalFormatting sqref="C562:X563 C570:X571 C592:X595 C625:X628 C640:X641 C644:X645 C662:X663 C681:X682 C693:X694 C732:X733 C761:X762 C800:X805 C813:X814 C916:X917 C966:X967 C1027:X1028 C1031:X1032 C1055:X1056 C1074:X1077 C1095:X1096 C1131:X1134 C1187:X1188 C1249:X1266 C1270:X1271">
    <cfRule type="expression" dxfId="65" priority="198">
      <formula>$Y562=10</formula>
    </cfRule>
    <cfRule type="expression" dxfId="64" priority="197">
      <formula>$Y562=11</formula>
    </cfRule>
    <cfRule type="expression" dxfId="63" priority="196">
      <formula>$Y562=12</formula>
    </cfRule>
    <cfRule type="expression" dxfId="62" priority="195">
      <formula>$Y562=13</formula>
    </cfRule>
    <cfRule type="expression" dxfId="61" priority="194">
      <formula>$Y562=14</formula>
    </cfRule>
    <cfRule type="expression" dxfId="60" priority="193">
      <formula>$Y562=15</formula>
    </cfRule>
  </conditionalFormatting>
  <conditionalFormatting sqref="C1275:X1277">
    <cfRule type="expression" dxfId="59" priority="185">
      <formula>$Y1275=11</formula>
    </cfRule>
    <cfRule type="expression" dxfId="58" priority="184">
      <formula>$Y1275=12</formula>
    </cfRule>
    <cfRule type="expression" dxfId="57" priority="183">
      <formula>$Y1275=13</formula>
    </cfRule>
    <cfRule type="expression" dxfId="56" priority="182">
      <formula>$Y1275=14</formula>
    </cfRule>
    <cfRule type="expression" dxfId="55" priority="181">
      <formula>$Y1275=15</formula>
    </cfRule>
    <cfRule type="expression" dxfId="54" priority="186">
      <formula>$Y1275=10</formula>
    </cfRule>
  </conditionalFormatting>
  <conditionalFormatting sqref="C1285:X1289">
    <cfRule type="expression" dxfId="53" priority="173">
      <formula>$Y1285=11</formula>
    </cfRule>
    <cfRule type="expression" dxfId="52" priority="174">
      <formula>$Y1285=10</formula>
    </cfRule>
    <cfRule type="expression" dxfId="51" priority="172">
      <formula>$Y1285=12</formula>
    </cfRule>
    <cfRule type="expression" dxfId="50" priority="171">
      <formula>$Y1285=13</formula>
    </cfRule>
    <cfRule type="expression" dxfId="49" priority="170">
      <formula>$Y1285=14</formula>
    </cfRule>
    <cfRule type="expression" dxfId="48" priority="169">
      <formula>$Y1285=15</formula>
    </cfRule>
  </conditionalFormatting>
  <conditionalFormatting sqref="C1293:X1297">
    <cfRule type="expression" dxfId="47" priority="162">
      <formula>$Y1293=10</formula>
    </cfRule>
    <cfRule type="expression" dxfId="46" priority="161">
      <formula>$Y1293=11</formula>
    </cfRule>
    <cfRule type="expression" dxfId="45" priority="160">
      <formula>$Y1293=12</formula>
    </cfRule>
    <cfRule type="expression" dxfId="44" priority="159">
      <formula>$Y1293=13</formula>
    </cfRule>
    <cfRule type="expression" dxfId="43" priority="158">
      <formula>$Y1293=14</formula>
    </cfRule>
    <cfRule type="expression" dxfId="42" priority="157">
      <formula>$Y1293=15</formula>
    </cfRule>
  </conditionalFormatting>
  <conditionalFormatting sqref="C1299:X1301">
    <cfRule type="expression" dxfId="41" priority="154">
      <formula>$Y1299=12</formula>
    </cfRule>
    <cfRule type="expression" dxfId="40" priority="151">
      <formula>$Y1299=15</formula>
    </cfRule>
    <cfRule type="expression" dxfId="39" priority="152">
      <formula>$Y1299=14</formula>
    </cfRule>
    <cfRule type="expression" dxfId="38" priority="153">
      <formula>$Y1299=13</formula>
    </cfRule>
    <cfRule type="expression" dxfId="37" priority="155">
      <formula>$Y1299=11</formula>
    </cfRule>
    <cfRule type="expression" dxfId="36" priority="156">
      <formula>$Y1299=10</formula>
    </cfRule>
  </conditionalFormatting>
  <conditionalFormatting sqref="C1303:X1307">
    <cfRule type="expression" dxfId="35" priority="144">
      <formula>$Y1303=10</formula>
    </cfRule>
    <cfRule type="expression" dxfId="34" priority="143">
      <formula>$Y1303=11</formula>
    </cfRule>
    <cfRule type="expression" dxfId="33" priority="142">
      <formula>$Y1303=12</formula>
    </cfRule>
    <cfRule type="expression" dxfId="32" priority="141">
      <formula>$Y1303=13</formula>
    </cfRule>
    <cfRule type="expression" dxfId="31" priority="140">
      <formula>$Y1303=14</formula>
    </cfRule>
    <cfRule type="expression" dxfId="30" priority="139">
      <formula>$Y1303=15</formula>
    </cfRule>
  </conditionalFormatting>
  <conditionalFormatting sqref="C1309:X1327">
    <cfRule type="expression" dxfId="29" priority="85">
      <formula>$Y1309=15</formula>
    </cfRule>
    <cfRule type="expression" dxfId="28" priority="90">
      <formula>$Y1309=10</formula>
    </cfRule>
    <cfRule type="expression" dxfId="27" priority="86">
      <formula>$Y1309=14</formula>
    </cfRule>
    <cfRule type="expression" dxfId="26" priority="87">
      <formula>$Y1309=13</formula>
    </cfRule>
    <cfRule type="expression" dxfId="25" priority="88">
      <formula>$Y1309=12</formula>
    </cfRule>
    <cfRule type="expression" dxfId="24" priority="89">
      <formula>$Y1309=11</formula>
    </cfRule>
  </conditionalFormatting>
  <conditionalFormatting sqref="C1329:X1337">
    <cfRule type="expression" dxfId="23" priority="66">
      <formula>$Y1329=10</formula>
    </cfRule>
    <cfRule type="expression" dxfId="22" priority="65">
      <formula>$Y1329=11</formula>
    </cfRule>
    <cfRule type="expression" dxfId="21" priority="64">
      <formula>$Y1329=12</formula>
    </cfRule>
    <cfRule type="expression" dxfId="20" priority="63">
      <formula>$Y1329=13</formula>
    </cfRule>
    <cfRule type="expression" dxfId="19" priority="62">
      <formula>$Y1329=14</formula>
    </cfRule>
    <cfRule type="expression" dxfId="18" priority="61">
      <formula>$Y1329=15</formula>
    </cfRule>
  </conditionalFormatting>
  <conditionalFormatting sqref="C1345:X1359">
    <cfRule type="expression" dxfId="17" priority="24">
      <formula>$Y1345=10</formula>
    </cfRule>
    <cfRule type="expression" dxfId="16" priority="20">
      <formula>$Y1345=14</formula>
    </cfRule>
    <cfRule type="expression" dxfId="15" priority="21">
      <formula>$Y1345=13</formula>
    </cfRule>
    <cfRule type="expression" dxfId="14" priority="22">
      <formula>$Y1345=12</formula>
    </cfRule>
    <cfRule type="expression" dxfId="13" priority="23">
      <formula>$Y1345=11</formula>
    </cfRule>
    <cfRule type="expression" dxfId="12" priority="19">
      <formula>$Y1345=15</formula>
    </cfRule>
  </conditionalFormatting>
  <conditionalFormatting sqref="C1390:X1393">
    <cfRule type="expression" dxfId="11" priority="12">
      <formula>$Y1390=10</formula>
    </cfRule>
    <cfRule type="expression" dxfId="10" priority="11">
      <formula>$Y1390=11</formula>
    </cfRule>
    <cfRule type="expression" dxfId="9" priority="10">
      <formula>$Y1390=12</formula>
    </cfRule>
    <cfRule type="expression" dxfId="8" priority="9">
      <formula>$Y1390=13</formula>
    </cfRule>
    <cfRule type="expression" dxfId="7" priority="8">
      <formula>$Y1390=14</formula>
    </cfRule>
    <cfRule type="expression" dxfId="6" priority="7">
      <formula>$Y1390=15</formula>
    </cfRule>
  </conditionalFormatting>
  <conditionalFormatting sqref="C1398:X1439 C1444:X1451 C1457:X1460 C1465:X1466 C1471:X1472 C1477:X1478 C1483:X1484 C1489:X1490 C1495:X1496 C1501:X1502 C1507:X1508 C1514:X1515 C1524:X1525 C1533:X1534 C1546:X1577 C1581:X1598 C1602:X1625 C1629:X1632 C1636:X1639 C1643:X1654 C1658:X1659 C1663:X1666">
    <cfRule type="expression" dxfId="5" priority="1">
      <formula>$Y1398=15</formula>
    </cfRule>
    <cfRule type="expression" dxfId="4" priority="6">
      <formula>$Y1398=10</formula>
    </cfRule>
    <cfRule type="expression" dxfId="3" priority="5">
      <formula>$Y1398=11</formula>
    </cfRule>
    <cfRule type="expression" dxfId="2" priority="4">
      <formula>$Y1398=12</formula>
    </cfRule>
    <cfRule type="expression" dxfId="1" priority="3">
      <formula>$Y1398=13</formula>
    </cfRule>
    <cfRule type="expression" dxfId="0" priority="2">
      <formula>$Y1398=14</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30</vt:i4>
      </vt:variant>
    </vt:vector>
  </HeadingPairs>
  <TitlesOfParts>
    <vt:vector size="38"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231024_PORLIT - Rozpočet</dc:subject>
  <dc:creator>ADMIN</dc:creator>
  <cp:lastModifiedBy>Anna Danielová</cp:lastModifiedBy>
  <dcterms:created xsi:type="dcterms:W3CDTF">2024-04-19T10:07:46Z</dcterms:created>
  <dcterms:modified xsi:type="dcterms:W3CDTF">2024-04-25T09:21:22Z</dcterms:modified>
</cp:coreProperties>
</file>