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<sst xmlns="http://schemas.openxmlformats.org/spreadsheetml/2006/main" count="195" uniqueCount="149">
  <si>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</si>
  <si>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</si>
  <si>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</si>
  <si>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</si>
  <si>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</si>
  <si>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</si>
  <si>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</si>
  <si>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</si>
  <si>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</si>
  <si>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</si>
  <si>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</si>
  <si>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</si>
  <si>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</si>
  <si>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</si>
  <si>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</si>
  <si>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</si>
  <si>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</si>
  <si>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</si>
  <si>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</si>
  <si>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</si>
  <si>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</si>
  <si>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</si>
  <si>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</si>
  <si>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</si>
  <si>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</si>
  <si>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</si>
  <si>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</si>
  <si>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</si>
  <si>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</si>
  <si>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</si>
  <si>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</si>
  <si>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</si>
  <si>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</si>
  <si>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</si>
  <si>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</si>
  <si>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</si>
  <si>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</si>
  <si>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</si>
  <si>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</si>
  <si>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</si>
  <si>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</si>
  <si>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</si>
  <si>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</si>
  <si>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</si>
  <si>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</si>
  <si>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</si>
  <si>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</si>
  <si>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</si>
  <si>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</si>
  <si>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</si>
  <si>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</si>
  <si>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Zkrácený popis</t>
  </si>
  <si>
    <t>Rozměry</t>
  </si>
  <si>
    <t>Úprava povrchů vnitřní</t>
  </si>
  <si>
    <t>Zednické začištění omítek kolem oken,dveří apod.</t>
  </si>
  <si>
    <t>Oprava vápen.omítek stěn do 30 % pl. - štukových</t>
  </si>
  <si>
    <t>Zakrývání výplní otvorů /protiprach.</t>
  </si>
  <si>
    <t>Podlahy a podlahové konstrukce</t>
  </si>
  <si>
    <t>Mazanina betonová tl. 5 - 8 cm C 16/20</t>
  </si>
  <si>
    <t>Přesun hmot - čerpadlo betonové směsi</t>
  </si>
  <si>
    <t>Řezání dilatační spáry hl. 0-50 mm, železobeton</t>
  </si>
  <si>
    <t>Příplatek za přehlaz. mazanin pod povlaky tl. 8 cm</t>
  </si>
  <si>
    <t>Příplatek za stržení povrchu mazaniny tl. 8 cm</t>
  </si>
  <si>
    <t>Výztuž mazanin svařovanou sítí</t>
  </si>
  <si>
    <t>Demontáž obložení stěn panely velikosti do 1,5 m2</t>
  </si>
  <si>
    <t>Demontáž obložení stěn panely velikosti nad 1,5 m2</t>
  </si>
  <si>
    <t>Demontáž podkladových roštů obložení stěn</t>
  </si>
  <si>
    <t>Montáž dveří, kliky+štíty,kování -  š. do 1 m</t>
  </si>
  <si>
    <t>Konstrukce doplňkové stavební (zámečnické)</t>
  </si>
  <si>
    <t>Demontáž podhledů - FEAL  vč.roštu</t>
  </si>
  <si>
    <t>Podhled minerální kazetový tl.15mm na závěsy/VZT,elektro</t>
  </si>
  <si>
    <t>Lišta hliníková přechodová, různá výška krytin</t>
  </si>
  <si>
    <t>Podlahy povlakové</t>
  </si>
  <si>
    <t>Vyrovnání podkladů samonivelační hmotou</t>
  </si>
  <si>
    <t>Lepení podlahových soklíků k vinylovým podlahám</t>
  </si>
  <si>
    <t>Lepení povlak.podlah z pásů PVC  Extreme</t>
  </si>
  <si>
    <t>Položení podložky pod povlakové podlahy</t>
  </si>
  <si>
    <t>Nátěry</t>
  </si>
  <si>
    <t>Odstranění nátěrů z kovových konstrukcí oškrábáním</t>
  </si>
  <si>
    <t>Údržba, nátěr olejový kovových konstr.1x +1x email</t>
  </si>
  <si>
    <t>Malby</t>
  </si>
  <si>
    <t>Malba tekutá Remal profi, bílá, bez penetrace, 2 x</t>
  </si>
  <si>
    <t>Lešení a stavební výtahy</t>
  </si>
  <si>
    <t>Lešení lehké pomocné, výška podlahy do 1,2 m</t>
  </si>
  <si>
    <t>Bourání konstrukcí</t>
  </si>
  <si>
    <t>Bourání podkladů bet., potěr tl. 10 cm, nad 4 m2</t>
  </si>
  <si>
    <t>Dočištění povrchu po vybourání dlažeb, MC do 30%</t>
  </si>
  <si>
    <t>Bourání soklíků - dlažba keramická v.15cm</t>
  </si>
  <si>
    <t>Bourání dlaždic keramických tl. 1 cm, nad 1 m2</t>
  </si>
  <si>
    <t>Vyvěšení dřevěných dveřních křídel pl. do 2 m2</t>
  </si>
  <si>
    <t>Vyvěšení, zavěšení kovových křídel dveří pl. 2 m2</t>
  </si>
  <si>
    <t>Vybourání kovových stěn, kromě výkladních</t>
  </si>
  <si>
    <t>Svislá doprava suti a vybour. hmot za 2.NP a 1.PP</t>
  </si>
  <si>
    <t>Odvoz suti a vybour. hmot na skládku do 1 km</t>
  </si>
  <si>
    <t>Příplatek k odvozu za každý další 1 km</t>
  </si>
  <si>
    <t>Prorážení otvorů a ostatní bourací práce</t>
  </si>
  <si>
    <t>Pronájem shozů, vč.násypky</t>
  </si>
  <si>
    <t>Přesun hmot pro opravy a údržbu do výšky 25 m</t>
  </si>
  <si>
    <t>Elektromontáže</t>
  </si>
  <si>
    <t>Revize elektro, vč.PD - zákres</t>
  </si>
  <si>
    <t>Propojení - el.zámek, kamera -  vstupní dveře</t>
  </si>
  <si>
    <t>Demontáž - elektro rozvody v chodbě - stropní světla vč.likvidace</t>
  </si>
  <si>
    <t>Svítidlo zářivkové stropní zapušt./ viz výpočet osvětlení</t>
  </si>
  <si>
    <t>Rozvody elektro - chodby RTG od PL,vč.PL</t>
  </si>
  <si>
    <t>Výpočet osvětlení - dle ČSN vč.posouzení</t>
  </si>
  <si>
    <t>Demontáž - zářivkové svítidlo velké</t>
  </si>
  <si>
    <t>Demontáž - výstražné světlo</t>
  </si>
  <si>
    <t>Přesuny sutí</t>
  </si>
  <si>
    <t>Vodorovná doprava suti po suchu do 50 m</t>
  </si>
  <si>
    <t>Poplatek za skládku stavební suti - směs</t>
  </si>
  <si>
    <t>Ostatní materiál</t>
  </si>
  <si>
    <t>D+M: dveře požární 2kř.-30 min EI 30 DP1 220x220 cm</t>
  </si>
  <si>
    <t>Dveře vnitřní hladké plné 1kř. bílé,kování,zámek FAB</t>
  </si>
  <si>
    <t>M.j.</t>
  </si>
  <si>
    <t>m</t>
  </si>
  <si>
    <t>m2</t>
  </si>
  <si>
    <t>m3</t>
  </si>
  <si>
    <t>kpl</t>
  </si>
  <si>
    <t>t</t>
  </si>
  <si>
    <t>kus</t>
  </si>
  <si>
    <t>den</t>
  </si>
  <si>
    <t>Množství</t>
  </si>
  <si>
    <t>Jednot.</t>
  </si>
  <si>
    <t>cena (Kč)</t>
  </si>
  <si>
    <t>Celkem</t>
  </si>
  <si>
    <t>Datum:</t>
  </si>
  <si>
    <t>Okna komplet. výsuvná zasklená  - kartotéka/upřesní inv.</t>
  </si>
  <si>
    <t xml:space="preserve">V +D + M : dvířka do mont. prostorů   0,9*2,2 </t>
  </si>
  <si>
    <t>Příloha č. 2 - Položkový rozpočet</t>
  </si>
  <si>
    <t>Položkový rozpočet</t>
  </si>
  <si>
    <t>Lokalita: Duchcovská 53, 415 29 Teplice</t>
  </si>
  <si>
    <t>Zadavatel: Krajská zdravotní, a.s. - Nemocnice Teplice, o.z.</t>
  </si>
  <si>
    <t>Název firmy:</t>
  </si>
  <si>
    <t>Adresa:</t>
  </si>
  <si>
    <t>E-mail:</t>
  </si>
  <si>
    <t>Tel:</t>
  </si>
  <si>
    <t>Název: Oprava vnitřních prostor vestibulu, čekárny a kartotéky na oddělení RDG</t>
  </si>
  <si>
    <t>Náklady na umístění stavby</t>
  </si>
  <si>
    <t>51</t>
  </si>
  <si>
    <t>ks</t>
  </si>
  <si>
    <t>celkem</t>
  </si>
  <si>
    <t>Cena celkem bez DPH</t>
  </si>
  <si>
    <t>DPH</t>
  </si>
  <si>
    <t>Cena celkem včetně DPH</t>
  </si>
  <si>
    <t>Vypracoval:</t>
  </si>
  <si>
    <t>Podpis a razítko</t>
  </si>
  <si>
    <t>V</t>
  </si>
  <si>
    <t>0</t>
  </si>
  <si>
    <t>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</si>
</sst>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  <numFmt numFmtId="168" formatCode="[$-405]d\.\ mmmm\ yyyy"/>
    <numFmt numFmtId="169" formatCode="0.0"/>
    <numFmt numFmtId="170" formatCode="0.000"/>
    <numFmt numFmtId="171" formatCode="#,##0.00\ &quot;Kč&quot;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8">
    <xf numFmtId="0" fontId="1" fillId="0" borderId="0" xfId="0" applyFont="1" applyAlignment="1">
      <alignment vertical="center"/>
    </xf>
    <xf numFmtId="0" fontId="1" fillId="0" borderId="0" xfId="45" applyFont="1" applyAlignment="1">
      <alignment vertical="center"/>
      <protection/>
    </xf>
    <xf numFmtId="49" fontId="12" fillId="0" borderId="0" xfId="45" applyNumberFormat="1" applyFont="1" applyFill="1" applyBorder="1" applyAlignment="1" applyProtection="1">
      <alignment horizontal="left" vertical="center"/>
      <protection/>
    </xf>
    <xf numFmtId="49" fontId="0" fillId="0" borderId="10" xfId="45" applyNumberFormat="1" applyFont="1" applyBorder="1" applyProtection="1">
      <alignment/>
      <protection locked="0"/>
    </xf>
    <xf numFmtId="0" fontId="0" fillId="0" borderId="10" xfId="45" applyFont="1" applyBorder="1" applyAlignment="1" applyProtection="1">
      <alignment horizontal="center" vertical="center"/>
      <protection locked="0"/>
    </xf>
    <xf numFmtId="0" fontId="0" fillId="0" borderId="10" xfId="45" applyFont="1" applyBorder="1" applyAlignment="1" applyProtection="1">
      <alignment vertical="center"/>
      <protection locked="0"/>
    </xf>
    <xf numFmtId="4" fontId="0" fillId="0" borderId="10" xfId="45" applyNumberFormat="1" applyFont="1" applyBorder="1" applyAlignment="1" applyProtection="1">
      <alignment vertical="center"/>
      <protection locked="0"/>
    </xf>
    <xf numFmtId="4" fontId="10" fillId="0" borderId="10" xfId="45" applyNumberFormat="1" applyFont="1" applyBorder="1" applyAlignment="1" applyProtection="1">
      <alignment vertical="center"/>
      <protection locked="0"/>
    </xf>
    <xf numFmtId="49" fontId="0" fillId="0" borderId="0" xfId="45" applyNumberFormat="1" applyFont="1" applyProtection="1">
      <alignment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4" fontId="0" fillId="0" borderId="0" xfId="45" applyNumberFormat="1" applyFont="1" applyAlignment="1" applyProtection="1">
      <alignment vertical="center"/>
      <protection locked="0"/>
    </xf>
    <xf numFmtId="49" fontId="0" fillId="0" borderId="11" xfId="45" applyNumberFormat="1" applyBorder="1" applyProtection="1">
      <alignment/>
      <protection locked="0"/>
    </xf>
    <xf numFmtId="0" fontId="0" fillId="0" borderId="11" xfId="45" applyBorder="1" applyAlignment="1" applyProtection="1">
      <alignment horizontal="center" vertical="center"/>
      <protection locked="0"/>
    </xf>
    <xf numFmtId="0" fontId="0" fillId="0" borderId="11" xfId="45" applyBorder="1" applyAlignment="1" applyProtection="1">
      <alignment vertical="center"/>
      <protection locked="0"/>
    </xf>
    <xf numFmtId="4" fontId="10" fillId="0" borderId="11" xfId="45" applyNumberFormat="1" applyFont="1" applyBorder="1" applyAlignment="1" applyProtection="1">
      <alignment vertical="center"/>
      <protection locked="0"/>
    </xf>
    <xf numFmtId="49" fontId="0" fillId="0" borderId="0" xfId="45" applyNumberFormat="1" applyBorder="1" applyProtection="1">
      <alignment/>
      <protection locked="0"/>
    </xf>
    <xf numFmtId="0" fontId="0" fillId="0" borderId="0" xfId="45" applyBorder="1" applyAlignment="1" applyProtection="1">
      <alignment horizontal="center" vertical="center"/>
      <protection locked="0"/>
    </xf>
    <xf numFmtId="0" fontId="0" fillId="0" borderId="0" xfId="45" applyBorder="1" applyAlignment="1" applyProtection="1">
      <alignment vertical="center"/>
      <protection locked="0"/>
    </xf>
    <xf numFmtId="4" fontId="0" fillId="0" borderId="0" xfId="45" applyNumberFormat="1" applyBorder="1" applyAlignment="1" applyProtection="1">
      <alignment vertical="center"/>
      <protection locked="0"/>
    </xf>
    <xf numFmtId="49" fontId="0" fillId="0" borderId="0" xfId="45" applyNumberFormat="1" applyProtection="1">
      <alignment/>
      <protection locked="0"/>
    </xf>
    <xf numFmtId="0" fontId="0" fillId="0" borderId="0" xfId="45" applyAlignment="1" applyProtection="1">
      <alignment horizontal="center" vertical="center"/>
      <protection locked="0"/>
    </xf>
    <xf numFmtId="0" fontId="0" fillId="0" borderId="0" xfId="45" applyAlignment="1" applyProtection="1">
      <alignment vertical="center"/>
      <protection locked="0"/>
    </xf>
    <xf numFmtId="0" fontId="1" fillId="0" borderId="0" xfId="45" applyFont="1" applyAlignment="1" applyProtection="1">
      <alignment vertical="center"/>
      <protection locked="0"/>
    </xf>
    <xf numFmtId="0" fontId="1" fillId="0" borderId="0" xfId="45" applyFont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0" fontId="1" fillId="33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vertical="center"/>
    </xf>
    <xf numFmtId="171" fontId="1" fillId="0" borderId="12" xfId="0" applyNumberFormat="1" applyFont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left" vertical="center"/>
      <protection/>
    </xf>
    <xf numFmtId="4" fontId="7" fillId="34" borderId="16" xfId="0" applyNumberFormat="1" applyFont="1" applyFill="1" applyBorder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9" fontId="4" fillId="34" borderId="17" xfId="0" applyNumberFormat="1" applyFont="1" applyFill="1" applyBorder="1" applyAlignment="1" applyProtection="1">
      <alignment horizontal="lef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vertical="center"/>
      <protection/>
    </xf>
    <xf numFmtId="4" fontId="11" fillId="33" borderId="18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3" xfId="0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4" fontId="6" fillId="0" borderId="24" xfId="0" applyNumberFormat="1" applyFont="1" applyFill="1" applyBorder="1" applyAlignment="1" applyProtection="1">
      <alignment horizontal="right" vertical="center"/>
      <protection/>
    </xf>
    <xf numFmtId="49" fontId="7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7" fillId="34" borderId="12" xfId="0" applyNumberFormat="1" applyFont="1" applyFill="1" applyBorder="1" applyAlignment="1" applyProtection="1">
      <alignment horizontal="left" vertical="center"/>
      <protection/>
    </xf>
    <xf numFmtId="49" fontId="7" fillId="34" borderId="28" xfId="0" applyNumberFormat="1" applyFont="1" applyFill="1" applyBorder="1" applyAlignment="1" applyProtection="1">
      <alignment horizontal="left" vertical="center"/>
      <protection/>
    </xf>
    <xf numFmtId="0" fontId="7" fillId="34" borderId="28" xfId="0" applyNumberFormat="1" applyFont="1" applyFill="1" applyBorder="1" applyAlignment="1" applyProtection="1">
      <alignment horizontal="left" vertical="center"/>
      <protection/>
    </xf>
    <xf numFmtId="0" fontId="1" fillId="0" borderId="0" xfId="45" applyFont="1" applyBorder="1" applyAlignment="1" applyProtection="1">
      <alignment horizontal="left" vertical="top"/>
      <protection locked="0"/>
    </xf>
    <xf numFmtId="0" fontId="1" fillId="0" borderId="10" xfId="45" applyFont="1" applyBorder="1" applyAlignment="1" applyProtection="1">
      <alignment horizontal="left" vertical="top"/>
      <protection locked="0"/>
    </xf>
    <xf numFmtId="0" fontId="1" fillId="0" borderId="0" xfId="45" applyNumberFormat="1" applyFont="1" applyFill="1" applyBorder="1" applyAlignment="1" applyProtection="1">
      <alignment horizontal="left" vertical="center" wrapText="1"/>
      <protection/>
    </xf>
    <xf numFmtId="0" fontId="1" fillId="0" borderId="0" xfId="45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12" xfId="0" applyFont="1" applyBorder="1" applyAlignment="1" applyProtection="1">
      <alignment horizontal="left" vertical="center"/>
      <protection/>
    </xf>
    <xf numFmtId="0" fontId="29" fillId="0" borderId="18" xfId="0" applyFont="1" applyBorder="1" applyAlignment="1" applyProtection="1">
      <alignment horizontal="left" vertical="center"/>
      <protection/>
    </xf>
    <xf numFmtId="0" fontId="29" fillId="0" borderId="20" xfId="0" applyFont="1" applyBorder="1" applyAlignment="1" applyProtection="1">
      <alignment horizontal="left" vertical="center"/>
      <protection/>
    </xf>
    <xf numFmtId="0" fontId="29" fillId="0" borderId="21" xfId="0" applyFont="1" applyBorder="1" applyAlignment="1" applyProtection="1">
      <alignment horizontal="left" vertical="center"/>
      <protection/>
    </xf>
    <xf numFmtId="0" fontId="29" fillId="35" borderId="17" xfId="0" applyFont="1" applyFill="1" applyBorder="1" applyAlignment="1" applyProtection="1">
      <alignment horizontal="center" vertical="center"/>
      <protection/>
    </xf>
    <xf numFmtId="0" fontId="29" fillId="35" borderId="12" xfId="0" applyFont="1" applyFill="1" applyBorder="1" applyAlignment="1" applyProtection="1">
      <alignment horizontal="center" vertical="center"/>
      <protection/>
    </xf>
    <xf numFmtId="0" fontId="29" fillId="35" borderId="18" xfId="0" applyFont="1" applyFill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8" fillId="0" borderId="38" xfId="0" applyNumberFormat="1" applyFont="1" applyFill="1" applyBorder="1" applyAlignment="1" applyProtection="1">
      <alignment horizontal="center" vertical="center"/>
      <protection/>
    </xf>
    <xf numFmtId="49" fontId="8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="90" zoomScaleNormal="90" zoomScalePageLayoutView="0" workbookViewId="0" topLeftCell="A1">
      <selection activeCell="H57" sqref="H57"/>
    </sheetView>
  </sheetViews>
  <sheetFormatPr defaultColWidth="11.57421875" defaultRowHeight="12.75"/>
  <cols>
    <col min="1" max="1" width="3.7109375" style="0" customWidth="1"/>
    <col min="2" max="2" width="64.8515625" style="0" customWidth="1"/>
    <col min="3" max="3" width="4.28125" style="0" customWidth="1"/>
    <col min="4" max="4" width="12.8515625" style="0" customWidth="1"/>
    <col min="5" max="5" width="20.28125" style="0" customWidth="1"/>
    <col min="6" max="6" width="14.28125" style="0" customWidth="1"/>
  </cols>
  <sheetData>
    <row r="1" spans="1:6" ht="17.25" customHeight="1" thickBot="1">
      <c r="A1" s="90" t="s">
        <v>128</v>
      </c>
      <c r="B1" s="91"/>
      <c r="C1" s="91"/>
      <c r="D1" s="91"/>
      <c r="E1" s="91"/>
      <c r="F1" s="91"/>
    </row>
    <row r="2" spans="1:6" ht="34.5" customHeight="1" thickBot="1">
      <c r="A2" s="92" t="s">
        <v>129</v>
      </c>
      <c r="B2" s="93"/>
      <c r="C2" s="93"/>
      <c r="D2" s="93"/>
      <c r="E2" s="93"/>
      <c r="F2" s="94"/>
    </row>
    <row r="3" spans="1:6" ht="26.25" customHeight="1">
      <c r="A3" s="95" t="s">
        <v>136</v>
      </c>
      <c r="B3" s="96"/>
      <c r="C3" s="96"/>
      <c r="D3" s="96"/>
      <c r="E3" s="96"/>
      <c r="F3" s="97"/>
    </row>
    <row r="4" spans="1:6" ht="26.25" customHeight="1">
      <c r="A4" s="84" t="s">
        <v>130</v>
      </c>
      <c r="B4" s="85"/>
      <c r="C4" s="85"/>
      <c r="D4" s="85"/>
      <c r="E4" s="85"/>
      <c r="F4" s="86"/>
    </row>
    <row r="5" spans="1:6" ht="15">
      <c r="A5" s="87" t="s">
        <v>131</v>
      </c>
      <c r="B5" s="88"/>
      <c r="C5" s="88"/>
      <c r="D5" s="88"/>
      <c r="E5" s="88"/>
      <c r="F5" s="89"/>
    </row>
    <row r="6" spans="1:6" ht="23.25" customHeight="1">
      <c r="A6" s="76" t="s">
        <v>132</v>
      </c>
      <c r="B6" s="77"/>
      <c r="C6" s="80" t="s">
        <v>133</v>
      </c>
      <c r="D6" s="80"/>
      <c r="E6" s="80"/>
      <c r="F6" s="81"/>
    </row>
    <row r="7" spans="1:6" ht="38.25" customHeight="1" thickBot="1">
      <c r="A7" s="78" t="s">
        <v>134</v>
      </c>
      <c r="B7" s="79"/>
      <c r="C7" s="82" t="s">
        <v>135</v>
      </c>
      <c r="D7" s="82"/>
      <c r="E7" s="82"/>
      <c r="F7" s="83"/>
    </row>
    <row r="8" spans="1:6" ht="12.75">
      <c r="A8" s="74" t="s">
        <v>0</v>
      </c>
      <c r="B8" s="32" t="s">
        <v>51</v>
      </c>
      <c r="C8" s="72" t="s">
        <v>113</v>
      </c>
      <c r="D8" s="70" t="s">
        <v>121</v>
      </c>
      <c r="E8" s="33" t="s">
        <v>122</v>
      </c>
      <c r="F8" s="68" t="s">
        <v>124</v>
      </c>
    </row>
    <row r="9" spans="1:6" ht="13.5" thickBot="1">
      <c r="A9" s="75"/>
      <c r="B9" s="34" t="s">
        <v>52</v>
      </c>
      <c r="C9" s="73"/>
      <c r="D9" s="71"/>
      <c r="E9" s="35" t="s">
        <v>123</v>
      </c>
      <c r="F9" s="69"/>
    </row>
    <row r="10" spans="1:6" ht="12.75">
      <c r="A10" s="36"/>
      <c r="B10" s="62" t="s">
        <v>53</v>
      </c>
      <c r="C10" s="63"/>
      <c r="D10" s="63"/>
      <c r="E10" s="63"/>
      <c r="F10" s="37">
        <f>SUM(F11+F12)</f>
        <v>0</v>
      </c>
    </row>
    <row r="11" spans="1:6" ht="12.75">
      <c r="A11" s="38" t="s">
        <v>1</v>
      </c>
      <c r="B11" s="25" t="s">
        <v>54</v>
      </c>
      <c r="C11" s="25" t="s">
        <v>114</v>
      </c>
      <c r="D11" s="26">
        <v>68.4</v>
      </c>
      <c r="E11" s="26">
        <v>0</v>
      </c>
      <c r="F11" s="39">
        <f>D11*E11</f>
        <v>0</v>
      </c>
    </row>
    <row r="12" spans="1:6" ht="12.75">
      <c r="A12" s="38" t="s">
        <v>2</v>
      </c>
      <c r="B12" s="25" t="s">
        <v>55</v>
      </c>
      <c r="C12" s="25" t="s">
        <v>115</v>
      </c>
      <c r="D12" s="26">
        <v>270.84</v>
      </c>
      <c r="E12" s="26">
        <v>0</v>
      </c>
      <c r="F12" s="39">
        <f>D12*E12</f>
        <v>0</v>
      </c>
    </row>
    <row r="13" spans="1:6" ht="12.75">
      <c r="A13" s="40"/>
      <c r="B13" s="61" t="s">
        <v>147</v>
      </c>
      <c r="C13" s="57"/>
      <c r="D13" s="57"/>
      <c r="E13" s="57"/>
      <c r="F13" s="41">
        <f>SUM(F14)</f>
        <v>0</v>
      </c>
    </row>
    <row r="14" spans="1:6" ht="12.75">
      <c r="A14" s="38" t="s">
        <v>3</v>
      </c>
      <c r="B14" s="25" t="s">
        <v>56</v>
      </c>
      <c r="C14" s="25" t="s">
        <v>115</v>
      </c>
      <c r="D14" s="26">
        <v>150</v>
      </c>
      <c r="E14" s="26">
        <v>0</v>
      </c>
      <c r="F14" s="39">
        <f>D14*E14</f>
        <v>0</v>
      </c>
    </row>
    <row r="15" spans="1:6" ht="12.75">
      <c r="A15" s="40"/>
      <c r="B15" s="56" t="s">
        <v>57</v>
      </c>
      <c r="C15" s="57"/>
      <c r="D15" s="57"/>
      <c r="E15" s="57"/>
      <c r="F15" s="41">
        <f>SUM(F16:F21)</f>
        <v>0</v>
      </c>
    </row>
    <row r="16" spans="1:6" ht="12.75">
      <c r="A16" s="38" t="s">
        <v>4</v>
      </c>
      <c r="B16" s="25" t="s">
        <v>58</v>
      </c>
      <c r="C16" s="25" t="s">
        <v>116</v>
      </c>
      <c r="D16" s="26">
        <v>7.28</v>
      </c>
      <c r="E16" s="26">
        <v>0</v>
      </c>
      <c r="F16" s="39">
        <f aca="true" t="shared" si="0" ref="F16:F21">D16*E16</f>
        <v>0</v>
      </c>
    </row>
    <row r="17" spans="1:6" ht="12.75">
      <c r="A17" s="38" t="s">
        <v>5</v>
      </c>
      <c r="B17" s="25" t="s">
        <v>59</v>
      </c>
      <c r="C17" s="25" t="s">
        <v>117</v>
      </c>
      <c r="D17" s="26">
        <v>1</v>
      </c>
      <c r="E17" s="26">
        <v>0</v>
      </c>
      <c r="F17" s="39">
        <f t="shared" si="0"/>
        <v>0</v>
      </c>
    </row>
    <row r="18" spans="1:6" ht="12.75">
      <c r="A18" s="38" t="s">
        <v>6</v>
      </c>
      <c r="B18" s="25" t="s">
        <v>60</v>
      </c>
      <c r="C18" s="25" t="s">
        <v>114</v>
      </c>
      <c r="D18" s="26">
        <v>10.2</v>
      </c>
      <c r="E18" s="26">
        <v>0</v>
      </c>
      <c r="F18" s="39">
        <f t="shared" si="0"/>
        <v>0</v>
      </c>
    </row>
    <row r="19" spans="1:6" ht="12.75">
      <c r="A19" s="38" t="s">
        <v>7</v>
      </c>
      <c r="B19" s="25" t="s">
        <v>61</v>
      </c>
      <c r="C19" s="25" t="s">
        <v>116</v>
      </c>
      <c r="D19" s="26">
        <v>7.28</v>
      </c>
      <c r="E19" s="26">
        <v>0</v>
      </c>
      <c r="F19" s="39">
        <f t="shared" si="0"/>
        <v>0</v>
      </c>
    </row>
    <row r="20" spans="1:6" ht="12.75">
      <c r="A20" s="38" t="s">
        <v>8</v>
      </c>
      <c r="B20" s="25" t="s">
        <v>62</v>
      </c>
      <c r="C20" s="25" t="s">
        <v>116</v>
      </c>
      <c r="D20" s="26">
        <v>7.28</v>
      </c>
      <c r="E20" s="26">
        <v>0</v>
      </c>
      <c r="F20" s="39">
        <f t="shared" si="0"/>
        <v>0</v>
      </c>
    </row>
    <row r="21" spans="1:6" ht="12.75">
      <c r="A21" s="38" t="s">
        <v>9</v>
      </c>
      <c r="B21" s="25" t="s">
        <v>63</v>
      </c>
      <c r="C21" s="25" t="s">
        <v>118</v>
      </c>
      <c r="D21" s="26">
        <v>0.38</v>
      </c>
      <c r="E21" s="26">
        <v>0</v>
      </c>
      <c r="F21" s="39">
        <f t="shared" si="0"/>
        <v>0</v>
      </c>
    </row>
    <row r="22" spans="1:6" ht="12.75">
      <c r="A22" s="40"/>
      <c r="B22" s="61" t="s">
        <v>147</v>
      </c>
      <c r="C22" s="57"/>
      <c r="D22" s="57"/>
      <c r="E22" s="57"/>
      <c r="F22" s="41">
        <f>SUM(F23:F28)</f>
        <v>0</v>
      </c>
    </row>
    <row r="23" spans="1:6" ht="12.75">
      <c r="A23" s="38" t="s">
        <v>10</v>
      </c>
      <c r="B23" s="25" t="s">
        <v>64</v>
      </c>
      <c r="C23" s="25" t="s">
        <v>115</v>
      </c>
      <c r="D23" s="26">
        <v>21.56</v>
      </c>
      <c r="E23" s="26">
        <v>0</v>
      </c>
      <c r="F23" s="39">
        <f aca="true" t="shared" si="1" ref="F23:F28">D23*E23</f>
        <v>0</v>
      </c>
    </row>
    <row r="24" spans="1:6" ht="12.75">
      <c r="A24" s="38" t="s">
        <v>11</v>
      </c>
      <c r="B24" s="25" t="s">
        <v>65</v>
      </c>
      <c r="C24" s="25" t="s">
        <v>115</v>
      </c>
      <c r="D24" s="26">
        <v>157.5</v>
      </c>
      <c r="E24" s="26">
        <v>0</v>
      </c>
      <c r="F24" s="39">
        <f t="shared" si="1"/>
        <v>0</v>
      </c>
    </row>
    <row r="25" spans="1:6" ht="12.75">
      <c r="A25" s="38" t="s">
        <v>12</v>
      </c>
      <c r="B25" s="25" t="s">
        <v>66</v>
      </c>
      <c r="C25" s="25" t="s">
        <v>115</v>
      </c>
      <c r="D25" s="26">
        <v>179.06</v>
      </c>
      <c r="E25" s="26">
        <v>0</v>
      </c>
      <c r="F25" s="39">
        <f t="shared" si="1"/>
        <v>0</v>
      </c>
    </row>
    <row r="26" spans="1:6" ht="12.75">
      <c r="A26" s="38" t="s">
        <v>13</v>
      </c>
      <c r="B26" s="25" t="s">
        <v>126</v>
      </c>
      <c r="C26" s="25" t="s">
        <v>119</v>
      </c>
      <c r="D26" s="26">
        <v>2</v>
      </c>
      <c r="E26" s="26">
        <v>0</v>
      </c>
      <c r="F26" s="39">
        <f t="shared" si="1"/>
        <v>0</v>
      </c>
    </row>
    <row r="27" spans="1:6" ht="12.75">
      <c r="A27" s="38" t="s">
        <v>14</v>
      </c>
      <c r="B27" s="25" t="s">
        <v>127</v>
      </c>
      <c r="C27" s="25" t="s">
        <v>119</v>
      </c>
      <c r="D27" s="26">
        <v>3</v>
      </c>
      <c r="E27" s="26">
        <v>0</v>
      </c>
      <c r="F27" s="39">
        <f t="shared" si="1"/>
        <v>0</v>
      </c>
    </row>
    <row r="28" spans="1:6" ht="12.75">
      <c r="A28" s="38" t="s">
        <v>15</v>
      </c>
      <c r="B28" s="25" t="s">
        <v>67</v>
      </c>
      <c r="C28" s="25" t="s">
        <v>119</v>
      </c>
      <c r="D28" s="26">
        <v>22</v>
      </c>
      <c r="E28" s="26">
        <v>0</v>
      </c>
      <c r="F28" s="39">
        <f t="shared" si="1"/>
        <v>0</v>
      </c>
    </row>
    <row r="29" spans="1:6" ht="12.75">
      <c r="A29" s="40"/>
      <c r="B29" s="56" t="s">
        <v>68</v>
      </c>
      <c r="C29" s="57"/>
      <c r="D29" s="57"/>
      <c r="E29" s="57"/>
      <c r="F29" s="41">
        <f>SUM(F30:F31)</f>
        <v>0</v>
      </c>
    </row>
    <row r="30" spans="1:6" ht="12.75">
      <c r="A30" s="38" t="s">
        <v>16</v>
      </c>
      <c r="B30" s="25" t="s">
        <v>69</v>
      </c>
      <c r="C30" s="25" t="s">
        <v>115</v>
      </c>
      <c r="D30" s="26">
        <v>269.4</v>
      </c>
      <c r="E30" s="26">
        <v>0</v>
      </c>
      <c r="F30" s="39">
        <f>D30*E30</f>
        <v>0</v>
      </c>
    </row>
    <row r="31" spans="1:6" ht="12.75">
      <c r="A31" s="38" t="s">
        <v>17</v>
      </c>
      <c r="B31" s="25" t="s">
        <v>70</v>
      </c>
      <c r="C31" s="25" t="s">
        <v>115</v>
      </c>
      <c r="D31" s="26">
        <v>269.4</v>
      </c>
      <c r="E31" s="26">
        <v>0</v>
      </c>
      <c r="F31" s="39">
        <f>D31*E31</f>
        <v>0</v>
      </c>
    </row>
    <row r="32" spans="1:6" ht="12.75">
      <c r="A32" s="40"/>
      <c r="B32" s="61" t="s">
        <v>148</v>
      </c>
      <c r="C32" s="57"/>
      <c r="D32" s="57"/>
      <c r="E32" s="57"/>
      <c r="F32" s="41">
        <f>SUM(F33)</f>
        <v>0</v>
      </c>
    </row>
    <row r="33" spans="1:6" ht="12.75">
      <c r="A33" s="38" t="s">
        <v>18</v>
      </c>
      <c r="B33" s="25" t="s">
        <v>71</v>
      </c>
      <c r="C33" s="25" t="s">
        <v>114</v>
      </c>
      <c r="D33" s="26">
        <v>45</v>
      </c>
      <c r="E33" s="26">
        <v>0</v>
      </c>
      <c r="F33" s="39">
        <f>D33*E33</f>
        <v>0</v>
      </c>
    </row>
    <row r="34" spans="1:6" ht="12.75">
      <c r="A34" s="40"/>
      <c r="B34" s="56" t="s">
        <v>72</v>
      </c>
      <c r="C34" s="57"/>
      <c r="D34" s="57"/>
      <c r="E34" s="57"/>
      <c r="F34" s="41">
        <f>SUM(F35:F38)</f>
        <v>0</v>
      </c>
    </row>
    <row r="35" spans="1:6" ht="12.75">
      <c r="A35" s="38" t="s">
        <v>19</v>
      </c>
      <c r="B35" s="25" t="s">
        <v>73</v>
      </c>
      <c r="C35" s="25" t="s">
        <v>115</v>
      </c>
      <c r="D35" s="26">
        <v>270</v>
      </c>
      <c r="E35" s="26">
        <v>0</v>
      </c>
      <c r="F35" s="39">
        <f>D35*E35</f>
        <v>0</v>
      </c>
    </row>
    <row r="36" spans="1:6" ht="12.75">
      <c r="A36" s="38" t="s">
        <v>20</v>
      </c>
      <c r="B36" s="25" t="s">
        <v>74</v>
      </c>
      <c r="C36" s="25" t="s">
        <v>114</v>
      </c>
      <c r="D36" s="26">
        <v>110</v>
      </c>
      <c r="E36" s="26">
        <v>0</v>
      </c>
      <c r="F36" s="39">
        <f>D36*E36</f>
        <v>0</v>
      </c>
    </row>
    <row r="37" spans="1:6" ht="12.75">
      <c r="A37" s="38" t="s">
        <v>21</v>
      </c>
      <c r="B37" s="25" t="s">
        <v>75</v>
      </c>
      <c r="C37" s="25" t="s">
        <v>115</v>
      </c>
      <c r="D37" s="26">
        <v>270</v>
      </c>
      <c r="E37" s="26">
        <v>0</v>
      </c>
      <c r="F37" s="39">
        <f>D37*E37</f>
        <v>0</v>
      </c>
    </row>
    <row r="38" spans="1:6" ht="12.75">
      <c r="A38" s="38" t="s">
        <v>22</v>
      </c>
      <c r="B38" s="25" t="s">
        <v>76</v>
      </c>
      <c r="C38" s="25" t="s">
        <v>115</v>
      </c>
      <c r="D38" s="26">
        <v>270</v>
      </c>
      <c r="E38" s="26">
        <v>0</v>
      </c>
      <c r="F38" s="39">
        <f>D38*E38</f>
        <v>0</v>
      </c>
    </row>
    <row r="39" spans="1:6" ht="12.75">
      <c r="A39" s="40"/>
      <c r="B39" s="56" t="s">
        <v>77</v>
      </c>
      <c r="C39" s="57"/>
      <c r="D39" s="57"/>
      <c r="E39" s="57"/>
      <c r="F39" s="41">
        <f>SUM(F40:F41)</f>
        <v>0</v>
      </c>
    </row>
    <row r="40" spans="1:6" ht="12.75">
      <c r="A40" s="38" t="s">
        <v>23</v>
      </c>
      <c r="B40" s="25" t="s">
        <v>78</v>
      </c>
      <c r="C40" s="25" t="s">
        <v>115</v>
      </c>
      <c r="D40" s="26">
        <v>72.5</v>
      </c>
      <c r="E40" s="26">
        <v>0</v>
      </c>
      <c r="F40" s="39">
        <f>D40*E40</f>
        <v>0</v>
      </c>
    </row>
    <row r="41" spans="1:6" ht="12.75">
      <c r="A41" s="38" t="s">
        <v>24</v>
      </c>
      <c r="B41" s="25" t="s">
        <v>79</v>
      </c>
      <c r="C41" s="25" t="s">
        <v>115</v>
      </c>
      <c r="D41" s="26">
        <v>72.5</v>
      </c>
      <c r="E41" s="26">
        <v>0</v>
      </c>
      <c r="F41" s="39">
        <f>D41*E41</f>
        <v>0</v>
      </c>
    </row>
    <row r="42" spans="1:6" ht="12.75">
      <c r="A42" s="40"/>
      <c r="B42" s="56" t="s">
        <v>80</v>
      </c>
      <c r="C42" s="57"/>
      <c r="D42" s="57"/>
      <c r="E42" s="57"/>
      <c r="F42" s="41">
        <f>SUM(F43)</f>
        <v>0</v>
      </c>
    </row>
    <row r="43" spans="1:6" ht="12.75">
      <c r="A43" s="38" t="s">
        <v>25</v>
      </c>
      <c r="B43" s="25" t="s">
        <v>81</v>
      </c>
      <c r="C43" s="25" t="s">
        <v>115</v>
      </c>
      <c r="D43" s="26">
        <v>686.93</v>
      </c>
      <c r="E43" s="26">
        <v>0</v>
      </c>
      <c r="F43" s="39">
        <f>D43*E43</f>
        <v>0</v>
      </c>
    </row>
    <row r="44" spans="1:6" ht="12.75">
      <c r="A44" s="40"/>
      <c r="B44" s="56" t="s">
        <v>82</v>
      </c>
      <c r="C44" s="57"/>
      <c r="D44" s="57"/>
      <c r="E44" s="57"/>
      <c r="F44" s="41">
        <f>SUM(F45)</f>
        <v>0</v>
      </c>
    </row>
    <row r="45" spans="1:6" ht="12.75">
      <c r="A45" s="38" t="s">
        <v>26</v>
      </c>
      <c r="B45" s="25" t="s">
        <v>83</v>
      </c>
      <c r="C45" s="25" t="s">
        <v>115</v>
      </c>
      <c r="D45" s="26">
        <v>265.48</v>
      </c>
      <c r="E45" s="26">
        <v>0</v>
      </c>
      <c r="F45" s="39">
        <f>D45*E45</f>
        <v>0</v>
      </c>
    </row>
    <row r="46" spans="1:6" ht="12.75">
      <c r="A46" s="40"/>
      <c r="B46" s="56" t="s">
        <v>84</v>
      </c>
      <c r="C46" s="57"/>
      <c r="D46" s="57"/>
      <c r="E46" s="57"/>
      <c r="F46" s="41">
        <f>SUM(F47:F56)</f>
        <v>0</v>
      </c>
    </row>
    <row r="47" spans="1:6" ht="12.75">
      <c r="A47" s="38" t="s">
        <v>27</v>
      </c>
      <c r="B47" s="25" t="s">
        <v>85</v>
      </c>
      <c r="C47" s="25" t="s">
        <v>116</v>
      </c>
      <c r="D47" s="26">
        <v>9.1</v>
      </c>
      <c r="E47" s="26">
        <v>0</v>
      </c>
      <c r="F47" s="39">
        <f aca="true" t="shared" si="2" ref="F47:F56">D47*E47</f>
        <v>0</v>
      </c>
    </row>
    <row r="48" spans="1:6" ht="12.75">
      <c r="A48" s="38" t="s">
        <v>28</v>
      </c>
      <c r="B48" s="25" t="s">
        <v>86</v>
      </c>
      <c r="C48" s="25" t="s">
        <v>115</v>
      </c>
      <c r="D48" s="26">
        <v>269.4</v>
      </c>
      <c r="E48" s="26">
        <v>0</v>
      </c>
      <c r="F48" s="39">
        <f t="shared" si="2"/>
        <v>0</v>
      </c>
    </row>
    <row r="49" spans="1:6" ht="12.75">
      <c r="A49" s="38" t="s">
        <v>29</v>
      </c>
      <c r="B49" s="25" t="s">
        <v>87</v>
      </c>
      <c r="C49" s="25" t="s">
        <v>115</v>
      </c>
      <c r="D49" s="26">
        <v>107.03</v>
      </c>
      <c r="E49" s="26">
        <v>0</v>
      </c>
      <c r="F49" s="39">
        <f t="shared" si="2"/>
        <v>0</v>
      </c>
    </row>
    <row r="50" spans="1:6" ht="12.75">
      <c r="A50" s="38" t="s">
        <v>30</v>
      </c>
      <c r="B50" s="25" t="s">
        <v>88</v>
      </c>
      <c r="C50" s="25" t="s">
        <v>115</v>
      </c>
      <c r="D50" s="26">
        <v>269.4</v>
      </c>
      <c r="E50" s="26">
        <v>0</v>
      </c>
      <c r="F50" s="39">
        <f t="shared" si="2"/>
        <v>0</v>
      </c>
    </row>
    <row r="51" spans="1:6" ht="12.75">
      <c r="A51" s="38" t="s">
        <v>31</v>
      </c>
      <c r="B51" s="25" t="s">
        <v>89</v>
      </c>
      <c r="C51" s="25" t="s">
        <v>119</v>
      </c>
      <c r="D51" s="26">
        <v>22</v>
      </c>
      <c r="E51" s="26">
        <v>0</v>
      </c>
      <c r="F51" s="39">
        <f t="shared" si="2"/>
        <v>0</v>
      </c>
    </row>
    <row r="52" spans="1:6" ht="12.75">
      <c r="A52" s="38" t="s">
        <v>32</v>
      </c>
      <c r="B52" s="25" t="s">
        <v>90</v>
      </c>
      <c r="C52" s="25" t="s">
        <v>119</v>
      </c>
      <c r="D52" s="26">
        <v>6</v>
      </c>
      <c r="E52" s="26">
        <v>0</v>
      </c>
      <c r="F52" s="39">
        <f t="shared" si="2"/>
        <v>0</v>
      </c>
    </row>
    <row r="53" spans="1:6" ht="12.75">
      <c r="A53" s="38" t="s">
        <v>33</v>
      </c>
      <c r="B53" s="25" t="s">
        <v>91</v>
      </c>
      <c r="C53" s="25" t="s">
        <v>115</v>
      </c>
      <c r="D53" s="26">
        <v>18.48</v>
      </c>
      <c r="E53" s="26">
        <v>0</v>
      </c>
      <c r="F53" s="39">
        <f t="shared" si="2"/>
        <v>0</v>
      </c>
    </row>
    <row r="54" spans="1:6" ht="12.75">
      <c r="A54" s="38" t="s">
        <v>34</v>
      </c>
      <c r="B54" s="25" t="s">
        <v>92</v>
      </c>
      <c r="C54" s="25" t="s">
        <v>118</v>
      </c>
      <c r="D54" s="26">
        <v>32.14018</v>
      </c>
      <c r="E54" s="26">
        <v>0</v>
      </c>
      <c r="F54" s="39">
        <f t="shared" si="2"/>
        <v>0</v>
      </c>
    </row>
    <row r="55" spans="1:6" ht="12.75">
      <c r="A55" s="38" t="s">
        <v>35</v>
      </c>
      <c r="B55" s="25" t="s">
        <v>93</v>
      </c>
      <c r="C55" s="25" t="s">
        <v>118</v>
      </c>
      <c r="D55" s="26">
        <v>32.14</v>
      </c>
      <c r="E55" s="26">
        <v>0</v>
      </c>
      <c r="F55" s="39">
        <f t="shared" si="2"/>
        <v>0</v>
      </c>
    </row>
    <row r="56" spans="1:6" ht="12.75">
      <c r="A56" s="38" t="s">
        <v>36</v>
      </c>
      <c r="B56" s="25" t="s">
        <v>94</v>
      </c>
      <c r="C56" s="25" t="s">
        <v>118</v>
      </c>
      <c r="D56" s="26">
        <v>321.4</v>
      </c>
      <c r="E56" s="26">
        <v>0</v>
      </c>
      <c r="F56" s="39">
        <f t="shared" si="2"/>
        <v>0</v>
      </c>
    </row>
    <row r="57" spans="1:6" ht="12.75">
      <c r="A57" s="40"/>
      <c r="B57" s="56" t="s">
        <v>95</v>
      </c>
      <c r="C57" s="57"/>
      <c r="D57" s="57"/>
      <c r="E57" s="57"/>
      <c r="F57" s="41">
        <f>SUM(F58)</f>
        <v>0</v>
      </c>
    </row>
    <row r="58" spans="1:6" ht="12.75">
      <c r="A58" s="38" t="s">
        <v>37</v>
      </c>
      <c r="B58" s="25" t="s">
        <v>96</v>
      </c>
      <c r="C58" s="25" t="s">
        <v>120</v>
      </c>
      <c r="D58" s="26">
        <v>30</v>
      </c>
      <c r="E58" s="26">
        <v>0</v>
      </c>
      <c r="F58" s="39">
        <f>D58*E58</f>
        <v>0</v>
      </c>
    </row>
    <row r="59" spans="1:6" ht="12.75">
      <c r="A59" s="40"/>
      <c r="B59" s="61" t="s">
        <v>148</v>
      </c>
      <c r="C59" s="57"/>
      <c r="D59" s="57"/>
      <c r="E59" s="57"/>
      <c r="F59" s="41">
        <f>SUM(F60)</f>
        <v>0</v>
      </c>
    </row>
    <row r="60" spans="1:6" ht="12.75">
      <c r="A60" s="38" t="s">
        <v>38</v>
      </c>
      <c r="B60" s="25" t="s">
        <v>97</v>
      </c>
      <c r="C60" s="25" t="s">
        <v>118</v>
      </c>
      <c r="D60" s="26">
        <v>30.5</v>
      </c>
      <c r="E60" s="26">
        <v>0</v>
      </c>
      <c r="F60" s="39">
        <f>D60*E60</f>
        <v>0</v>
      </c>
    </row>
    <row r="61" spans="1:6" ht="12.75">
      <c r="A61" s="40"/>
      <c r="B61" s="56" t="s">
        <v>98</v>
      </c>
      <c r="C61" s="57"/>
      <c r="D61" s="57"/>
      <c r="E61" s="57"/>
      <c r="F61" s="41">
        <f>SUM(F62:F69)</f>
        <v>0</v>
      </c>
    </row>
    <row r="62" spans="1:6" ht="12.75">
      <c r="A62" s="38" t="s">
        <v>39</v>
      </c>
      <c r="B62" s="25" t="s">
        <v>99</v>
      </c>
      <c r="C62" s="25" t="s">
        <v>114</v>
      </c>
      <c r="D62" s="26">
        <v>1</v>
      </c>
      <c r="E62" s="26">
        <v>0</v>
      </c>
      <c r="F62" s="39">
        <f aca="true" t="shared" si="3" ref="F62:F69">D62*E62</f>
        <v>0</v>
      </c>
    </row>
    <row r="63" spans="1:6" ht="12.75">
      <c r="A63" s="38" t="s">
        <v>40</v>
      </c>
      <c r="B63" s="25" t="s">
        <v>100</v>
      </c>
      <c r="C63" s="25" t="s">
        <v>114</v>
      </c>
      <c r="D63" s="26">
        <v>1</v>
      </c>
      <c r="E63" s="26">
        <v>0</v>
      </c>
      <c r="F63" s="39">
        <f t="shared" si="3"/>
        <v>0</v>
      </c>
    </row>
    <row r="64" spans="1:6" ht="12.75">
      <c r="A64" s="38" t="s">
        <v>41</v>
      </c>
      <c r="B64" s="25" t="s">
        <v>101</v>
      </c>
      <c r="C64" s="25" t="s">
        <v>114</v>
      </c>
      <c r="D64" s="26">
        <v>1</v>
      </c>
      <c r="E64" s="26">
        <v>0</v>
      </c>
      <c r="F64" s="39">
        <f t="shared" si="3"/>
        <v>0</v>
      </c>
    </row>
    <row r="65" spans="1:6" ht="12.75">
      <c r="A65" s="38" t="s">
        <v>42</v>
      </c>
      <c r="B65" s="25" t="s">
        <v>102</v>
      </c>
      <c r="C65" s="25" t="s">
        <v>119</v>
      </c>
      <c r="D65" s="26">
        <v>35</v>
      </c>
      <c r="E65" s="26">
        <v>0</v>
      </c>
      <c r="F65" s="39">
        <f t="shared" si="3"/>
        <v>0</v>
      </c>
    </row>
    <row r="66" spans="1:6" ht="12.75">
      <c r="A66" s="38" t="s">
        <v>43</v>
      </c>
      <c r="B66" s="25" t="s">
        <v>103</v>
      </c>
      <c r="C66" s="25" t="s">
        <v>117</v>
      </c>
      <c r="D66" s="26">
        <v>1</v>
      </c>
      <c r="E66" s="26">
        <v>0</v>
      </c>
      <c r="F66" s="39">
        <f t="shared" si="3"/>
        <v>0</v>
      </c>
    </row>
    <row r="67" spans="1:6" ht="12.75">
      <c r="A67" s="38" t="s">
        <v>44</v>
      </c>
      <c r="B67" s="25" t="s">
        <v>104</v>
      </c>
      <c r="C67" s="25" t="s">
        <v>117</v>
      </c>
      <c r="D67" s="26">
        <v>1</v>
      </c>
      <c r="E67" s="26">
        <v>0</v>
      </c>
      <c r="F67" s="39">
        <f t="shared" si="3"/>
        <v>0</v>
      </c>
    </row>
    <row r="68" spans="1:6" ht="12.75">
      <c r="A68" s="38" t="s">
        <v>45</v>
      </c>
      <c r="B68" s="25" t="s">
        <v>105</v>
      </c>
      <c r="C68" s="25" t="s">
        <v>119</v>
      </c>
      <c r="D68" s="26">
        <v>22</v>
      </c>
      <c r="E68" s="26">
        <v>0</v>
      </c>
      <c r="F68" s="39">
        <f t="shared" si="3"/>
        <v>0</v>
      </c>
    </row>
    <row r="69" spans="1:6" ht="12.75">
      <c r="A69" s="38" t="s">
        <v>46</v>
      </c>
      <c r="B69" s="25" t="s">
        <v>106</v>
      </c>
      <c r="C69" s="25" t="s">
        <v>119</v>
      </c>
      <c r="D69" s="26">
        <v>5</v>
      </c>
      <c r="E69" s="26">
        <v>0</v>
      </c>
      <c r="F69" s="39">
        <f t="shared" si="3"/>
        <v>0</v>
      </c>
    </row>
    <row r="70" spans="1:6" ht="12.75">
      <c r="A70" s="40"/>
      <c r="B70" s="56" t="s">
        <v>107</v>
      </c>
      <c r="C70" s="57"/>
      <c r="D70" s="57"/>
      <c r="E70" s="57"/>
      <c r="F70" s="41">
        <f>SUM(F71:F72)</f>
        <v>0</v>
      </c>
    </row>
    <row r="71" spans="1:6" ht="12.75">
      <c r="A71" s="38" t="s">
        <v>47</v>
      </c>
      <c r="B71" s="25" t="s">
        <v>108</v>
      </c>
      <c r="C71" s="25" t="s">
        <v>118</v>
      </c>
      <c r="D71" s="26">
        <v>32.14</v>
      </c>
      <c r="E71" s="26">
        <v>0</v>
      </c>
      <c r="F71" s="39">
        <f>D71*E71</f>
        <v>0</v>
      </c>
    </row>
    <row r="72" spans="1:6" ht="12.75">
      <c r="A72" s="38" t="s">
        <v>48</v>
      </c>
      <c r="B72" s="25" t="s">
        <v>109</v>
      </c>
      <c r="C72" s="25" t="s">
        <v>118</v>
      </c>
      <c r="D72" s="26">
        <v>32.14</v>
      </c>
      <c r="E72" s="26">
        <v>0</v>
      </c>
      <c r="F72" s="39">
        <f>D72*E72</f>
        <v>0</v>
      </c>
    </row>
    <row r="73" spans="1:6" ht="12.75">
      <c r="A73" s="40"/>
      <c r="B73" s="56" t="s">
        <v>110</v>
      </c>
      <c r="C73" s="57"/>
      <c r="D73" s="57"/>
      <c r="E73" s="57"/>
      <c r="F73" s="41">
        <f>SUM(F74:F75)</f>
        <v>0</v>
      </c>
    </row>
    <row r="74" spans="1:6" ht="12.75">
      <c r="A74" s="42" t="s">
        <v>49</v>
      </c>
      <c r="B74" s="27" t="s">
        <v>111</v>
      </c>
      <c r="C74" s="27" t="s">
        <v>119</v>
      </c>
      <c r="D74" s="28">
        <v>3</v>
      </c>
      <c r="E74" s="28">
        <v>0</v>
      </c>
      <c r="F74" s="43">
        <f>D74*E74</f>
        <v>0</v>
      </c>
    </row>
    <row r="75" spans="1:6" ht="12.75">
      <c r="A75" s="42" t="s">
        <v>50</v>
      </c>
      <c r="B75" s="27" t="s">
        <v>112</v>
      </c>
      <c r="C75" s="27" t="s">
        <v>119</v>
      </c>
      <c r="D75" s="28">
        <v>22</v>
      </c>
      <c r="E75" s="28">
        <v>0</v>
      </c>
      <c r="F75" s="43">
        <f>D75*E75</f>
        <v>0</v>
      </c>
    </row>
    <row r="76" spans="1:6" ht="12.75">
      <c r="A76" s="44"/>
      <c r="B76" s="29" t="s">
        <v>137</v>
      </c>
      <c r="C76" s="29"/>
      <c r="D76" s="29"/>
      <c r="E76" s="29"/>
      <c r="F76" s="45">
        <f>SUM(F77)</f>
        <v>0</v>
      </c>
    </row>
    <row r="77" spans="1:6" ht="11.25" customHeight="1" thickBot="1">
      <c r="A77" s="51" t="s">
        <v>138</v>
      </c>
      <c r="B77" s="52" t="s">
        <v>137</v>
      </c>
      <c r="C77" s="53" t="s">
        <v>139</v>
      </c>
      <c r="D77" s="53">
        <v>1</v>
      </c>
      <c r="E77" s="54">
        <v>0</v>
      </c>
      <c r="F77" s="55">
        <f>D77*E77</f>
        <v>0</v>
      </c>
    </row>
    <row r="78" spans="1:6" ht="409.5" customHeight="1" hidden="1">
      <c r="A78" s="58"/>
      <c r="B78" s="59"/>
      <c r="C78" s="59"/>
      <c r="D78" s="59"/>
      <c r="E78" s="59"/>
      <c r="F78" s="60"/>
    </row>
    <row r="79" spans="1:6" ht="13.5" thickTop="1">
      <c r="A79" s="46"/>
      <c r="B79" s="30"/>
      <c r="C79" s="30"/>
      <c r="D79" s="30"/>
      <c r="E79" s="31"/>
      <c r="F79" s="47"/>
    </row>
    <row r="80" spans="1:6" ht="13.5" thickBot="1">
      <c r="A80" s="48"/>
      <c r="B80" s="49" t="s">
        <v>140</v>
      </c>
      <c r="C80" s="49"/>
      <c r="D80" s="49"/>
      <c r="E80" s="49"/>
      <c r="F80" s="50">
        <f>SUM(F10+F13+F15+F22+F29+F32+F34+F39+F42+F44+F46+F57+F59+F61+F70+F73+F76)</f>
        <v>0</v>
      </c>
    </row>
    <row r="83" spans="1:6" ht="12.75">
      <c r="A83" s="2"/>
      <c r="B83" s="1"/>
      <c r="C83" s="1"/>
      <c r="D83" s="1"/>
      <c r="E83" s="1"/>
      <c r="F83" s="1"/>
    </row>
    <row r="84" spans="1:6" ht="12.75">
      <c r="A84" s="66"/>
      <c r="B84" s="67"/>
      <c r="C84" s="67"/>
      <c r="D84" s="67"/>
      <c r="E84" s="67"/>
      <c r="F84" s="67"/>
    </row>
    <row r="85" spans="1:6" ht="12.75">
      <c r="A85" s="1"/>
      <c r="B85" s="3" t="s">
        <v>141</v>
      </c>
      <c r="C85" s="4"/>
      <c r="D85" s="5"/>
      <c r="E85" s="6"/>
      <c r="F85" s="7">
        <f>SUM(F80)</f>
        <v>0</v>
      </c>
    </row>
    <row r="86" spans="1:6" ht="12.75">
      <c r="A86" s="1"/>
      <c r="B86" s="8" t="s">
        <v>142</v>
      </c>
      <c r="C86" s="9"/>
      <c r="D86" s="10"/>
      <c r="E86" s="10"/>
      <c r="F86" s="11">
        <f>SUM(F87-F85)</f>
        <v>0</v>
      </c>
    </row>
    <row r="87" spans="1:6" ht="13.5" thickBot="1">
      <c r="A87" s="1"/>
      <c r="B87" s="12" t="s">
        <v>143</v>
      </c>
      <c r="C87" s="13"/>
      <c r="D87" s="14"/>
      <c r="E87" s="14"/>
      <c r="F87" s="15">
        <f>F85*1.21</f>
        <v>0</v>
      </c>
    </row>
    <row r="88" spans="1:6" ht="13.5" thickTop="1">
      <c r="A88" s="1"/>
      <c r="B88" s="16"/>
      <c r="C88" s="17"/>
      <c r="D88" s="18"/>
      <c r="E88" s="18"/>
      <c r="F88" s="19"/>
    </row>
    <row r="89" spans="1:6" ht="12.75">
      <c r="A89" s="1"/>
      <c r="B89" s="20"/>
      <c r="C89" s="21"/>
      <c r="D89" s="22"/>
      <c r="E89" s="22"/>
      <c r="F89" s="22"/>
    </row>
    <row r="90" spans="1:6" ht="12.75">
      <c r="A90" s="1"/>
      <c r="B90" s="23" t="s">
        <v>144</v>
      </c>
      <c r="C90" s="24"/>
      <c r="D90" s="64" t="s">
        <v>145</v>
      </c>
      <c r="E90" s="64"/>
      <c r="F90" s="64"/>
    </row>
    <row r="91" spans="2:6" ht="12.75">
      <c r="B91" s="23"/>
      <c r="C91" s="24"/>
      <c r="D91" s="64"/>
      <c r="E91" s="64"/>
      <c r="F91" s="64"/>
    </row>
    <row r="92" spans="2:6" ht="12.75">
      <c r="B92" s="23" t="s">
        <v>146</v>
      </c>
      <c r="C92" s="24"/>
      <c r="D92" s="64"/>
      <c r="E92" s="64"/>
      <c r="F92" s="64"/>
    </row>
    <row r="93" spans="2:6" ht="12.75">
      <c r="B93" s="23"/>
      <c r="C93" s="24"/>
      <c r="D93" s="64"/>
      <c r="E93" s="64"/>
      <c r="F93" s="64"/>
    </row>
    <row r="94" spans="2:6" ht="12.75">
      <c r="B94" s="23" t="s">
        <v>125</v>
      </c>
      <c r="C94" s="24"/>
      <c r="D94" s="65"/>
      <c r="E94" s="65"/>
      <c r="F94" s="65"/>
    </row>
  </sheetData>
  <sheetProtection/>
  <mergeCells count="32">
    <mergeCell ref="A1:F1"/>
    <mergeCell ref="A2:F2"/>
    <mergeCell ref="A3:F3"/>
    <mergeCell ref="A6:B6"/>
    <mergeCell ref="A7:B7"/>
    <mergeCell ref="C6:F6"/>
    <mergeCell ref="C7:F7"/>
    <mergeCell ref="A4:F4"/>
    <mergeCell ref="A5:F5"/>
    <mergeCell ref="B10:E10"/>
    <mergeCell ref="D90:F94"/>
    <mergeCell ref="A84:F84"/>
    <mergeCell ref="F8:F9"/>
    <mergeCell ref="D8:D9"/>
    <mergeCell ref="C8:C9"/>
    <mergeCell ref="A8:A9"/>
    <mergeCell ref="B13:E13"/>
    <mergeCell ref="B15:E15"/>
    <mergeCell ref="B22:E22"/>
    <mergeCell ref="B29:E29"/>
    <mergeCell ref="B32:E32"/>
    <mergeCell ref="B34:E34"/>
    <mergeCell ref="B39:E39"/>
    <mergeCell ref="B42:E42"/>
    <mergeCell ref="B44:E44"/>
    <mergeCell ref="A78:F78"/>
    <mergeCell ref="B46:E46"/>
    <mergeCell ref="B57:E57"/>
    <mergeCell ref="B59:E59"/>
    <mergeCell ref="B61:E61"/>
    <mergeCell ref="B70:E70"/>
    <mergeCell ref="B73:E73"/>
  </mergeCells>
  <printOptions/>
  <pageMargins left="0.394" right="0.394" top="0.591" bottom="0.591" header="0.5" footer="0.5"/>
  <pageSetup fitToHeight="0" fitToWidth="1" horizontalDpi="600" verticalDpi="600" orientation="landscape" paperSize="9" r:id="rId1"/>
  <ignoredErrors>
    <ignoredError sqref="A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Pastyříková</dc:creator>
  <cp:keywords/>
  <dc:description/>
  <cp:lastModifiedBy>Kratochvíl Petr</cp:lastModifiedBy>
  <dcterms:created xsi:type="dcterms:W3CDTF">2023-03-14T12:20:31Z</dcterms:created>
  <dcterms:modified xsi:type="dcterms:W3CDTF">2024-04-02T07:53:05Z</dcterms:modified>
  <cp:category/>
  <cp:version/>
  <cp:contentType/>
  <cp:contentStatus/>
</cp:coreProperties>
</file>