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ej.rezac\Desktop\I\Zamykám\D.1.4.2\"/>
    </mc:Choice>
  </mc:AlternateContent>
  <bookViews>
    <workbookView xWindow="-15" yWindow="-60" windowWidth="11550" windowHeight="4365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Area" localSheetId="2">'Položkový rozpočet'!$A$1:$I$60</definedName>
    <definedName name="_xlnm.Print_Area" localSheetId="1">Rekapitulace!$A$1:$J$31</definedName>
  </definedNames>
  <calcPr calcId="162913"/>
</workbook>
</file>

<file path=xl/calcChain.xml><?xml version="1.0" encoding="utf-8"?>
<calcChain xmlns="http://schemas.openxmlformats.org/spreadsheetml/2006/main">
  <c r="I30" i="2" l="1"/>
  <c r="I37" i="3"/>
  <c r="G37" i="3"/>
  <c r="I57" i="3"/>
  <c r="G57" i="3"/>
  <c r="I56" i="3"/>
  <c r="G56" i="3"/>
  <c r="I53" i="3"/>
  <c r="G53" i="3"/>
  <c r="I52" i="3"/>
  <c r="G52" i="3"/>
  <c r="I50" i="3"/>
  <c r="I49" i="3"/>
  <c r="G49" i="3"/>
  <c r="I48" i="3"/>
  <c r="G48" i="3"/>
  <c r="I47" i="3"/>
  <c r="G47" i="3"/>
  <c r="I24" i="3"/>
  <c r="G24" i="3"/>
  <c r="I22" i="3"/>
  <c r="G22" i="3"/>
  <c r="I21" i="3"/>
  <c r="G21" i="3"/>
  <c r="I20" i="3"/>
  <c r="G20" i="3"/>
  <c r="I17" i="3"/>
  <c r="G17" i="3"/>
  <c r="I16" i="3"/>
  <c r="G16" i="3"/>
  <c r="I15" i="3"/>
  <c r="G15" i="3"/>
  <c r="I13" i="3"/>
  <c r="G13" i="3"/>
  <c r="I12" i="3"/>
  <c r="G12" i="3"/>
  <c r="I10" i="3"/>
  <c r="G10" i="3"/>
  <c r="I59" i="3" l="1"/>
  <c r="G26" i="3"/>
  <c r="I26" i="3"/>
  <c r="G50" i="3"/>
  <c r="G59" i="3" s="1"/>
  <c r="I34" i="3" l="1"/>
  <c r="G34" i="3"/>
  <c r="I41" i="3" l="1"/>
  <c r="G41" i="3"/>
  <c r="I40" i="3"/>
  <c r="G40" i="3"/>
  <c r="I36" i="3"/>
  <c r="G36" i="3"/>
  <c r="I33" i="3"/>
  <c r="G33" i="3"/>
  <c r="I31" i="3"/>
  <c r="G31" i="3"/>
  <c r="G42" i="3" l="1"/>
  <c r="I42" i="3"/>
  <c r="P5" i="1" l="1"/>
  <c r="J44" i="1" l="1"/>
  <c r="R45" i="1" l="1"/>
  <c r="R35" i="1" l="1"/>
  <c r="J35" i="1"/>
  <c r="E35" i="1"/>
  <c r="A10" i="2" l="1"/>
  <c r="A9" i="2"/>
  <c r="G9" i="2" l="1"/>
  <c r="I9" i="2"/>
  <c r="I10" i="2"/>
  <c r="G10" i="2"/>
  <c r="E26" i="1"/>
  <c r="B4" i="2"/>
  <c r="E7" i="1" s="1"/>
  <c r="F3" i="2"/>
  <c r="A8" i="2"/>
  <c r="G8" i="2" l="1"/>
  <c r="G13" i="2" s="1"/>
  <c r="I8" i="2"/>
  <c r="I13" i="2" s="1"/>
  <c r="E41" i="1" l="1"/>
  <c r="E40" i="1" l="1"/>
  <c r="R38" i="1" s="1"/>
  <c r="R44" i="1" s="1"/>
  <c r="E44" i="1" l="1"/>
  <c r="R47" i="1" s="1"/>
  <c r="O49" i="1" s="1"/>
  <c r="R49" i="1" s="1"/>
  <c r="R50" i="1" s="1"/>
</calcChain>
</file>

<file path=xl/sharedStrings.xml><?xml version="1.0" encoding="utf-8"?>
<sst xmlns="http://schemas.openxmlformats.org/spreadsheetml/2006/main" count="223" uniqueCount="148">
  <si>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</si>
  <si>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</si>
  <si>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</si>
  <si>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</si>
  <si>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</si>
  <si>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</si>
  <si>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</si>
  <si>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</si>
  <si>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</si>
  <si>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</si>
  <si>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</si>
  <si>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</si>
  <si>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</si>
  <si>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</si>
  <si>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</si>
  <si>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</si>
  <si>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</si>
  <si>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</si>
  <si>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</si>
  <si>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</si>
  <si>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</si>
  <si>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</si>
  <si>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</si>
  <si>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</si>
  <si>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</si>
  <si>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</si>
  <si>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</si>
  <si>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</si>
  <si>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</si>
  <si>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</si>
  <si>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</si>
  <si>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</si>
  <si>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</si>
  <si>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</si>
  <si>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</si>
  <si>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</si>
  <si>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</si>
  <si>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</si>
  <si>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</si>
  <si>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</si>
  <si>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</si>
  <si>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</si>
  <si>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</si>
  <si>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</si>
  <si>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</si>
  <si>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</si>
  <si>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</si>
  <si>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</si>
  <si>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</si>
  <si>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</si>
  <si>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</si>
  <si>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</si>
  <si>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</si>
  <si>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</si>
  <si>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</si>
  <si>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</si>
  <si>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</si>
  <si>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</si>
  <si>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</si>
  <si>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</si>
  <si>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</si>
  <si>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</si>
  <si>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</si>
  <si>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</si>
  <si>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</si>
  <si>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Objednatel:</t>
  </si>
  <si>
    <t>Zhotovitel:</t>
  </si>
  <si>
    <t>Datum:</t>
  </si>
  <si>
    <t>Kód položky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</si>
  <si>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</si>
  <si>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</si>
  <si>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</si>
  <si>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</si>
  <si>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</si>
  <si>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</si>
  <si>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</si>
  <si>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</si>
  <si>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</si>
  <si>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</si>
  <si>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Mezisoučet zařízení č.1</t>
  </si>
  <si>
    <t>REKAPITULACE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</si>
  <si>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</si>
  <si>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</si>
  <si>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</si>
  <si>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</si>
  <si>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</si>
  <si>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</si>
  <si>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</si>
  <si>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</si>
  <si>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Roman Michoněk</t>
  </si>
  <si>
    <t>Mezisoučet zařízení č.2</t>
  </si>
  <si>
    <t>Mezisoučet zařízení č.3</t>
  </si>
  <si>
    <t>bm</t>
  </si>
  <si>
    <t>P.5</t>
  </si>
  <si>
    <t>P.6</t>
  </si>
  <si>
    <t>VRN (2% z PSV)</t>
  </si>
  <si>
    <t>Poznámka:</t>
  </si>
  <si>
    <t>"kompletní dle specifikace PD a TZ vč. souvisejících prací"</t>
  </si>
  <si>
    <t>"kompletní provedení dle specifikace PD a TZ vč. souvisejících prací"</t>
  </si>
  <si>
    <r>
      <t xml:space="preserve">Kruhové potrubí, provedení pozink, spojováno na spojky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</si>
  <si>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 xml:space="preserve"> - ø160mm, 40% tvarovek</t>
  </si>
  <si>
    <t xml:space="preserve"> - ø125mm, 40% tvarovek</t>
  </si>
  <si>
    <t xml:space="preserve">Popisovací štítky a směrové šipky na VZT potrubí, zařízení a SDK podhled  </t>
  </si>
  <si>
    <t>Zaregulování VZT vč. protokolu, uvedení zařízení do provozu, zaškolení obsluhy</t>
  </si>
  <si>
    <t>Dílenská dokumentace - příprava do výroby (opozicování potrubí VZT, dořešení detailů apod.)</t>
  </si>
  <si>
    <t>P.7</t>
  </si>
  <si>
    <t>P.8</t>
  </si>
  <si>
    <t>P.9</t>
  </si>
  <si>
    <t>Nedílnou součástí tohoto rozpočtu jsou výkresy, technická zpráva a tabulka zařízení VZT.</t>
  </si>
  <si>
    <t>P.10</t>
  </si>
  <si>
    <t>Měření hluku vč. protokolu o měření (počítáno se čtyřmi měřícími místy)</t>
  </si>
  <si>
    <t>1.2a</t>
  </si>
  <si>
    <t>2.1a</t>
  </si>
  <si>
    <r>
      <t xml:space="preserve">Přetlaková žaluzie plastová ø125mm </t>
    </r>
    <r>
      <rPr>
        <sz val="8"/>
        <color rgb="FF800080"/>
        <rFont val="Arial"/>
        <family val="2"/>
        <charset val="238"/>
      </rPr>
      <t>- "specifikace dle PD a TZ"</t>
    </r>
  </si>
  <si>
    <t>bal</t>
  </si>
  <si>
    <t>Rekonstrukce objektu I, Krajské Zdravotní a.s. - Nemocnice Děčín, o.z.</t>
  </si>
  <si>
    <t>Krajská Zdravotní  a.s., Sociální Péče 3316/12A</t>
  </si>
  <si>
    <t>Rekonstrukce Nemocnice Děčín</t>
  </si>
  <si>
    <t>Rekonstrukce objektu I - Nemocnice Děčín</t>
  </si>
  <si>
    <t>D.1.4.2 - 03 KRYCÍ LIST OSTRÉHO ROZPOČTU VZT</t>
  </si>
  <si>
    <t>Ohebné hadice ø125mm opařená vrstvou hlukové izolace tl. 25mm o hustotě 16kg/m3, balení po 10m</t>
  </si>
  <si>
    <r>
      <t xml:space="preserve">Zpětná klapka ø150mm </t>
    </r>
    <r>
      <rPr>
        <sz val="8"/>
        <color rgb="FF800080"/>
        <rFont val="Arial"/>
        <family val="2"/>
        <charset val="238"/>
      </rPr>
      <t>- "kompletní dle specifikace PD a TZ vč. souvisejících prací"</t>
    </r>
  </si>
  <si>
    <r>
      <t xml:space="preserve">Zpětná klapka ø125mm </t>
    </r>
    <r>
      <rPr>
        <sz val="8"/>
        <color rgb="FF800080"/>
        <rFont val="Arial"/>
        <family val="2"/>
        <charset val="238"/>
      </rPr>
      <t>- "kompletní dle specifikace PD a TZ vč. souvisejících prací"</t>
    </r>
  </si>
  <si>
    <t>2.2a</t>
  </si>
  <si>
    <t>Nástěnný ventilátor ø150mm, V=150m3/h, Pext=50Pa, Pi=25W/230V vč. zabudovaného časového doběhu</t>
  </si>
  <si>
    <t>Nástěnný ventilátor ø125mm, V=80m3/h, Pext=45Pa, Pi=20W/230V vč. zabudovaného časového doběhu</t>
  </si>
  <si>
    <t>3.1a</t>
  </si>
  <si>
    <t>Ohebné hadice ø160mm opařená vrstvou hlukové izolace tl. 25mm o hustotě 16kg/m3, balení po 10m</t>
  </si>
  <si>
    <r>
      <t xml:space="preserve">Přetlaková žaluzie plastová ø160mm </t>
    </r>
    <r>
      <rPr>
        <sz val="8"/>
        <color rgb="FF800080"/>
        <rFont val="Arial"/>
        <family val="2"/>
        <charset val="238"/>
      </rPr>
      <t>- "specifikace dle PD a TZ"</t>
    </r>
  </si>
  <si>
    <r>
      <t>Rychloupínací spona ø160mm -</t>
    </r>
    <r>
      <rPr>
        <sz val="8"/>
        <color rgb="FF800080"/>
        <rFont val="Arial"/>
        <family val="2"/>
        <charset val="238"/>
      </rPr>
      <t xml:space="preserve"> "specifikace dle PD a TZ"</t>
    </r>
  </si>
  <si>
    <r>
      <t>Potrubní ventilátor ø160mm, V=300m3/h, Pext=135Pa, Pi=59W/0,26A/230V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</si>
  <si>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t xml:space="preserve">Tlumič hluku ø160/L=900mm </t>
    </r>
    <r>
      <rPr>
        <sz val="8"/>
        <color rgb="FF800080"/>
        <rFont val="Arial"/>
        <family val="2"/>
        <charset val="238"/>
      </rPr>
      <t>- "specifikace dle PD a TZ"</t>
    </r>
  </si>
  <si>
    <r>
      <t>Regulační klapka kruhová ø160mm, ruční, provedení pozink.</t>
    </r>
    <r>
      <rPr>
        <sz val="8"/>
        <color rgb="FF800080"/>
        <rFont val="Arial"/>
        <family val="2"/>
        <charset val="238"/>
      </rPr>
      <t xml:space="preserve"> - "specifikace dle PD a TZ"</t>
    </r>
  </si>
  <si>
    <t>Odvodní vyústka 300x150mm vč. regulace a nástavce s bočním připojením ø160mm</t>
  </si>
  <si>
    <t>Montážní, závěsný, spojovací a těsnící materiál vč. izolovaných prostupů přes střechu</t>
  </si>
  <si>
    <t>Zhotovení provozního řádu VZT zařízení</t>
  </si>
  <si>
    <t>Dokumentace skutečného provedení stavby vč. vypracování dokladové části VZT</t>
  </si>
  <si>
    <t>P.11</t>
  </si>
  <si>
    <t>Zařízení č.3 - Větrání místnosti mytí v 1.PP</t>
  </si>
  <si>
    <t>SO 101 - D.1.4.2 - Vzduchotechnika</t>
  </si>
  <si>
    <t>Zařízení č.2 - Větrání sociálního zázemí sanitářů</t>
  </si>
  <si>
    <t xml:space="preserve"> 04/2016</t>
  </si>
  <si>
    <t>Doprava, svislá přeprava</t>
  </si>
  <si>
    <t>Protipožární manžety, ucpávky a tmely pro rozvody VZT (1ks viz. výkresová část)</t>
  </si>
  <si>
    <t>Kontrola stávajících rozvodů VZT v objektu vč. demontáže potrubí, které díky nové</t>
  </si>
  <si>
    <t>koncepci větrání bude nahrazeno/zrušeno (rozsah prací cca 10hodin)</t>
  </si>
  <si>
    <t xml:space="preserve">Technická a koordinační činnost na stavbě </t>
  </si>
  <si>
    <t>Zařízení č.1 - Větrání sociálního zázemí v 1.PP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</si>
</sst>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indexed="10"/>
      <name val="Arial CE"/>
      <charset val="110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rgb="FF800080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1" applyNumberFormat="0" applyFill="0" applyAlignment="0" applyProtection="0"/>
    <xf numFmtId="0" fontId="18" fillId="3" borderId="0" applyNumberFormat="0" applyBorder="0" applyAlignment="0" applyProtection="0"/>
    <xf numFmtId="0" fontId="19" fillId="16" borderId="2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17" borderId="0" applyNumberFormat="0" applyBorder="0" applyAlignment="0" applyProtection="0"/>
    <xf numFmtId="0" fontId="1" fillId="18" borderId="6" applyNumberFormat="0" applyFont="0" applyAlignment="0" applyProtection="0"/>
    <xf numFmtId="0" fontId="25" fillId="0" borderId="7" applyNumberFormat="0" applyFill="0" applyAlignment="0" applyProtection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7" borderId="8" applyNumberFormat="0" applyAlignment="0" applyProtection="0"/>
    <xf numFmtId="0" fontId="29" fillId="19" borderId="8" applyNumberFormat="0" applyAlignment="0" applyProtection="0"/>
    <xf numFmtId="0" fontId="30" fillId="19" borderId="9" applyNumberFormat="0" applyAlignment="0" applyProtection="0"/>
    <xf numFmtId="0" fontId="31" fillId="0" borderId="0" applyNumberFormat="0" applyFill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3" borderId="0" applyNumberFormat="0" applyBorder="0" applyAlignment="0" applyProtection="0"/>
    <xf numFmtId="0" fontId="15" fillId="0" borderId="0"/>
    <xf numFmtId="0" fontId="40" fillId="0" borderId="91">
      <alignment horizontal="center" vertical="center" wrapText="1"/>
    </xf>
  </cellStyleXfs>
  <cellXfs count="223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3" fillId="0" borderId="10" xfId="1" applyFont="1" applyBorder="1" applyAlignment="1" applyProtection="1">
      <alignment horizontal="left" vertical="center"/>
    </xf>
    <xf numFmtId="0" fontId="3" fillId="0" borderId="11" xfId="1" applyFont="1" applyBorder="1" applyAlignment="1" applyProtection="1">
      <alignment horizontal="left" vertical="center"/>
    </xf>
    <xf numFmtId="0" fontId="3" fillId="0" borderId="12" xfId="1" applyFont="1" applyBorder="1" applyAlignment="1" applyProtection="1">
      <alignment horizontal="left" vertical="center"/>
    </xf>
    <xf numFmtId="0" fontId="3" fillId="0" borderId="13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3" fillId="0" borderId="19" xfId="1" applyFont="1" applyBorder="1" applyAlignment="1" applyProtection="1">
      <alignment horizontal="left" vertical="center"/>
    </xf>
    <xf numFmtId="0" fontId="3" fillId="0" borderId="20" xfId="1" applyFont="1" applyBorder="1" applyAlignment="1" applyProtection="1">
      <alignment horizontal="left" vertical="center"/>
    </xf>
    <xf numFmtId="0" fontId="3" fillId="0" borderId="14" xfId="1" applyFont="1" applyBorder="1" applyAlignment="1" applyProtection="1">
      <alignment horizontal="left" vertical="center"/>
    </xf>
    <xf numFmtId="0" fontId="4" fillId="0" borderId="21" xfId="1" applyFont="1" applyBorder="1" applyAlignment="1" applyProtection="1">
      <alignment horizontal="left" vertical="center"/>
    </xf>
    <xf numFmtId="0" fontId="3" fillId="0" borderId="22" xfId="1" applyFont="1" applyBorder="1" applyAlignment="1" applyProtection="1">
      <alignment horizontal="left" vertical="center"/>
    </xf>
    <xf numFmtId="164" fontId="4" fillId="0" borderId="21" xfId="1" applyNumberFormat="1" applyFont="1" applyBorder="1" applyAlignment="1" applyProtection="1">
      <alignment horizontal="right" vertical="center"/>
    </xf>
    <xf numFmtId="164" fontId="4" fillId="0" borderId="0" xfId="1" applyNumberFormat="1" applyFont="1" applyAlignment="1" applyProtection="1">
      <alignment horizontal="right" vertical="center"/>
    </xf>
    <xf numFmtId="0" fontId="4" fillId="0" borderId="23" xfId="1" applyFont="1" applyBorder="1" applyAlignment="1" applyProtection="1">
      <alignment horizontal="left" vertical="top"/>
    </xf>
    <xf numFmtId="0" fontId="3" fillId="0" borderId="24" xfId="1" applyFont="1" applyBorder="1" applyAlignment="1" applyProtection="1">
      <alignment horizontal="left" vertical="center"/>
    </xf>
    <xf numFmtId="0" fontId="3" fillId="0" borderId="25" xfId="1" applyFont="1" applyBorder="1" applyAlignment="1" applyProtection="1">
      <alignment horizontal="left" vertical="center"/>
    </xf>
    <xf numFmtId="0" fontId="4" fillId="0" borderId="23" xfId="1" applyFont="1" applyBorder="1" applyAlignment="1" applyProtection="1">
      <alignment horizontal="left" vertical="center"/>
    </xf>
    <xf numFmtId="164" fontId="4" fillId="0" borderId="24" xfId="1" applyNumberFormat="1" applyFont="1" applyBorder="1" applyAlignment="1" applyProtection="1">
      <alignment horizontal="right" vertical="center"/>
    </xf>
    <xf numFmtId="0" fontId="4" fillId="0" borderId="0" xfId="1" applyFont="1" applyAlignment="1" applyProtection="1">
      <alignment horizontal="left" vertical="top"/>
    </xf>
    <xf numFmtId="0" fontId="4" fillId="0" borderId="26" xfId="1" applyFont="1" applyBorder="1" applyAlignment="1" applyProtection="1">
      <alignment horizontal="left" vertical="center"/>
    </xf>
    <xf numFmtId="0" fontId="4" fillId="0" borderId="27" xfId="1" applyFont="1" applyBorder="1" applyAlignment="1" applyProtection="1">
      <alignment horizontal="left" vertical="center"/>
    </xf>
    <xf numFmtId="164" fontId="4" fillId="0" borderId="28" xfId="1" applyNumberFormat="1" applyFont="1" applyBorder="1" applyAlignment="1" applyProtection="1">
      <alignment horizontal="right" vertical="center"/>
    </xf>
    <xf numFmtId="0" fontId="3" fillId="0" borderId="29" xfId="1" applyFont="1" applyBorder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3" fillId="0" borderId="28" xfId="1" applyFont="1" applyBorder="1" applyAlignment="1" applyProtection="1">
      <alignment horizontal="left" vertical="center"/>
    </xf>
    <xf numFmtId="164" fontId="4" fillId="0" borderId="29" xfId="1" applyNumberFormat="1" applyFont="1" applyBorder="1" applyAlignment="1" applyProtection="1">
      <alignment horizontal="right" vertical="center"/>
    </xf>
    <xf numFmtId="49" fontId="4" fillId="0" borderId="26" xfId="1" applyNumberFormat="1" applyFont="1" applyBorder="1" applyAlignment="1" applyProtection="1">
      <alignment horizontal="left" vertical="center"/>
    </xf>
    <xf numFmtId="0" fontId="6" fillId="0" borderId="0" xfId="1" applyFont="1" applyAlignment="1" applyProtection="1">
      <alignment horizontal="left" vertical="center"/>
    </xf>
    <xf numFmtId="0" fontId="3" fillId="0" borderId="15" xfId="1" applyFont="1" applyBorder="1" applyAlignment="1" applyProtection="1">
      <alignment horizontal="left" vertical="center"/>
    </xf>
    <xf numFmtId="0" fontId="3" fillId="0" borderId="16" xfId="1" applyFont="1" applyBorder="1" applyAlignment="1" applyProtection="1">
      <alignment horizontal="left" vertical="center"/>
    </xf>
    <xf numFmtId="0" fontId="3" fillId="0" borderId="17" xfId="1" applyFont="1" applyBorder="1" applyAlignment="1" applyProtection="1">
      <alignment horizontal="left" vertical="center"/>
    </xf>
    <xf numFmtId="0" fontId="3" fillId="0" borderId="30" xfId="1" applyFont="1" applyBorder="1" applyAlignment="1" applyProtection="1">
      <alignment horizontal="left" vertical="center"/>
    </xf>
    <xf numFmtId="0" fontId="3" fillId="0" borderId="31" xfId="1" applyFont="1" applyBorder="1" applyAlignment="1" applyProtection="1">
      <alignment horizontal="left" vertical="center"/>
    </xf>
    <xf numFmtId="0" fontId="7" fillId="0" borderId="31" xfId="1" applyFont="1" applyBorder="1" applyAlignment="1" applyProtection="1">
      <alignment horizontal="left" vertical="center"/>
    </xf>
    <xf numFmtId="0" fontId="3" fillId="0" borderId="32" xfId="1" applyFont="1" applyBorder="1" applyAlignment="1" applyProtection="1">
      <alignment horizontal="left" vertical="center"/>
    </xf>
    <xf numFmtId="0" fontId="3" fillId="0" borderId="33" xfId="1" applyFont="1" applyBorder="1" applyAlignment="1" applyProtection="1">
      <alignment horizontal="left" vertical="center"/>
    </xf>
    <xf numFmtId="0" fontId="3" fillId="0" borderId="34" xfId="1" applyFont="1" applyBorder="1" applyAlignment="1" applyProtection="1">
      <alignment horizontal="left" vertical="center"/>
    </xf>
    <xf numFmtId="0" fontId="3" fillId="0" borderId="35" xfId="1" applyFont="1" applyBorder="1" applyAlignment="1" applyProtection="1">
      <alignment horizontal="left" vertical="center"/>
    </xf>
    <xf numFmtId="0" fontId="3" fillId="0" borderId="36" xfId="1" applyFont="1" applyBorder="1" applyAlignment="1" applyProtection="1">
      <alignment horizontal="left" vertical="center"/>
    </xf>
    <xf numFmtId="0" fontId="3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8" fillId="0" borderId="40" xfId="1" applyNumberFormat="1" applyFont="1" applyBorder="1" applyAlignment="1" applyProtection="1">
      <alignment horizontal="right" vertical="center"/>
    </xf>
    <xf numFmtId="166" fontId="8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8" fillId="0" borderId="39" xfId="1" applyNumberFormat="1" applyFont="1" applyBorder="1" applyAlignment="1" applyProtection="1">
      <alignment horizontal="right" vertical="center"/>
    </xf>
    <xf numFmtId="166" fontId="8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7" fillId="0" borderId="31" xfId="1" applyFont="1" applyBorder="1" applyAlignment="1" applyProtection="1">
      <alignment horizontal="left" vertical="center" wrapText="1"/>
    </xf>
    <xf numFmtId="0" fontId="9" fillId="0" borderId="33" xfId="1" applyFont="1" applyBorder="1" applyAlignment="1" applyProtection="1">
      <alignment horizontal="left" vertical="center"/>
    </xf>
    <xf numFmtId="0" fontId="9" fillId="0" borderId="35" xfId="1" applyFont="1" applyBorder="1" applyAlignment="1" applyProtection="1">
      <alignment horizontal="left" vertical="center"/>
    </xf>
    <xf numFmtId="0" fontId="7" fillId="0" borderId="36" xfId="1" applyFont="1" applyBorder="1" applyAlignment="1" applyProtection="1">
      <alignment horizontal="left" vertical="center"/>
    </xf>
    <xf numFmtId="0" fontId="7" fillId="0" borderId="34" xfId="1" applyFont="1" applyBorder="1" applyAlignment="1" applyProtection="1">
      <alignment horizontal="left" vertical="center"/>
    </xf>
    <xf numFmtId="0" fontId="7" fillId="0" borderId="37" xfId="1" applyFont="1" applyBorder="1" applyAlignment="1" applyProtection="1">
      <alignment horizontal="left" vertical="center"/>
    </xf>
    <xf numFmtId="0" fontId="7" fillId="0" borderId="35" xfId="1" applyFont="1" applyBorder="1" applyAlignment="1" applyProtection="1">
      <alignment horizontal="left" vertical="center"/>
    </xf>
    <xf numFmtId="164" fontId="3" fillId="0" borderId="43" xfId="1" applyNumberFormat="1" applyFont="1" applyBorder="1" applyAlignment="1" applyProtection="1">
      <alignment horizontal="center" vertical="center"/>
    </xf>
    <xf numFmtId="0" fontId="10" fillId="0" borderId="18" xfId="1" applyFont="1" applyBorder="1" applyAlignment="1" applyProtection="1">
      <alignment horizontal="left" vertical="center"/>
    </xf>
    <xf numFmtId="0" fontId="3" fillId="0" borderId="26" xfId="1" applyFont="1" applyBorder="1" applyAlignment="1" applyProtection="1">
      <alignment horizontal="left" vertical="center"/>
    </xf>
    <xf numFmtId="166" fontId="8" fillId="0" borderId="27" xfId="1" applyNumberFormat="1" applyFont="1" applyBorder="1" applyAlignment="1" applyProtection="1">
      <alignment horizontal="right" vertical="center"/>
    </xf>
    <xf numFmtId="0" fontId="3" fillId="0" borderId="44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1" fillId="0" borderId="28" xfId="1" applyFont="1" applyBorder="1" applyAlignment="1" applyProtection="1">
      <alignment horizontal="right" vertical="center"/>
    </xf>
    <xf numFmtId="0" fontId="11" fillId="0" borderId="29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10" fillId="0" borderId="27" xfId="1" applyFont="1" applyBorder="1" applyAlignment="1" applyProtection="1">
      <alignment horizontal="left" vertical="center"/>
    </xf>
    <xf numFmtId="166" fontId="8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3" fillId="0" borderId="46" xfId="1" applyFont="1" applyBorder="1" applyAlignment="1" applyProtection="1">
      <alignment horizontal="left" vertical="center"/>
    </xf>
    <xf numFmtId="164" fontId="3" fillId="0" borderId="47" xfId="1" applyNumberFormat="1" applyFont="1" applyBorder="1" applyAlignment="1" applyProtection="1">
      <alignment horizontal="center" vertical="center"/>
    </xf>
    <xf numFmtId="0" fontId="3" fillId="0" borderId="41" xfId="1" applyFont="1" applyBorder="1" applyAlignment="1" applyProtection="1">
      <alignment horizontal="left" vertical="center"/>
    </xf>
    <xf numFmtId="0" fontId="3" fillId="0" borderId="39" xfId="1" applyFont="1" applyBorder="1" applyAlignment="1" applyProtection="1">
      <alignment horizontal="left" vertical="center"/>
    </xf>
    <xf numFmtId="0" fontId="3" fillId="0" borderId="40" xfId="1" applyFont="1" applyBorder="1" applyAlignment="1" applyProtection="1">
      <alignment horizontal="left" vertical="center"/>
    </xf>
    <xf numFmtId="166" fontId="8" fillId="0" borderId="48" xfId="1" applyNumberFormat="1" applyFont="1" applyBorder="1" applyAlignment="1" applyProtection="1">
      <alignment horizontal="right" vertical="center"/>
    </xf>
    <xf numFmtId="166" fontId="8" fillId="0" borderId="31" xfId="1" applyNumberFormat="1" applyFont="1" applyBorder="1" applyAlignment="1" applyProtection="1">
      <alignment horizontal="right" vertical="center"/>
    </xf>
    <xf numFmtId="165" fontId="12" fillId="0" borderId="16" xfId="1" applyNumberFormat="1" applyFont="1" applyBorder="1" applyAlignment="1" applyProtection="1">
      <alignment horizontal="right" vertical="center"/>
    </xf>
    <xf numFmtId="0" fontId="7" fillId="0" borderId="10" xfId="1" applyFont="1" applyBorder="1" applyAlignment="1" applyProtection="1">
      <alignment horizontal="left" vertical="top"/>
    </xf>
    <xf numFmtId="0" fontId="3" fillId="0" borderId="49" xfId="1" applyFont="1" applyBorder="1" applyAlignment="1" applyProtection="1">
      <alignment horizontal="left" vertical="center"/>
    </xf>
    <xf numFmtId="0" fontId="3" fillId="0" borderId="50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3" fillId="0" borderId="51" xfId="1" applyFont="1" applyBorder="1" applyAlignment="1" applyProtection="1">
      <alignment horizontal="left"/>
    </xf>
    <xf numFmtId="0" fontId="3" fillId="0" borderId="23" xfId="1" applyFont="1" applyBorder="1" applyAlignment="1" applyProtection="1">
      <alignment horizontal="left"/>
    </xf>
    <xf numFmtId="165" fontId="4" fillId="0" borderId="23" xfId="1" applyNumberFormat="1" applyFont="1" applyBorder="1" applyAlignment="1" applyProtection="1">
      <alignment horizontal="right" vertical="center"/>
    </xf>
    <xf numFmtId="166" fontId="4" fillId="0" borderId="27" xfId="1" applyNumberFormat="1" applyFont="1" applyBorder="1" applyAlignment="1" applyProtection="1">
      <alignment horizontal="right" vertical="center"/>
    </xf>
    <xf numFmtId="166" fontId="8" fillId="0" borderId="23" xfId="1" applyNumberFormat="1" applyFont="1" applyBorder="1" applyAlignment="1" applyProtection="1">
      <alignment horizontal="right" vertical="center"/>
    </xf>
    <xf numFmtId="0" fontId="3" fillId="0" borderId="52" xfId="1" applyFont="1" applyBorder="1" applyAlignment="1" applyProtection="1">
      <alignment horizontal="left" vertical="center"/>
    </xf>
    <xf numFmtId="0" fontId="7" fillId="0" borderId="53" xfId="1" applyFont="1" applyBorder="1" applyAlignment="1" applyProtection="1">
      <alignment horizontal="left" vertical="top"/>
    </xf>
    <xf numFmtId="0" fontId="3" fillId="0" borderId="18" xfId="1" applyFont="1" applyBorder="1" applyAlignment="1" applyProtection="1">
      <alignment horizontal="left" vertical="center"/>
    </xf>
    <xf numFmtId="165" fontId="4" fillId="0" borderId="27" xfId="1" applyNumberFormat="1" applyFont="1" applyBorder="1" applyAlignment="1" applyProtection="1">
      <alignment horizontal="right" vertical="center"/>
    </xf>
    <xf numFmtId="0" fontId="7" fillId="0" borderId="41" xfId="1" applyFont="1" applyBorder="1" applyAlignment="1" applyProtection="1">
      <alignment horizontal="left" vertical="center"/>
    </xf>
    <xf numFmtId="0" fontId="3" fillId="0" borderId="54" xfId="1" applyFont="1" applyBorder="1" applyAlignment="1" applyProtection="1">
      <alignment horizontal="left" vertical="center"/>
    </xf>
    <xf numFmtId="166" fontId="13" fillId="0" borderId="55" xfId="1" applyNumberFormat="1" applyFont="1" applyBorder="1" applyAlignment="1" applyProtection="1">
      <alignment horizontal="right" vertical="center"/>
    </xf>
    <xf numFmtId="0" fontId="3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3" fillId="0" borderId="15" xfId="1" applyFont="1" applyBorder="1" applyAlignment="1" applyProtection="1">
      <alignment horizontal="left"/>
    </xf>
    <xf numFmtId="0" fontId="3" fillId="0" borderId="57" xfId="1" applyFont="1" applyBorder="1" applyAlignment="1" applyProtection="1">
      <alignment horizontal="left" vertical="center"/>
    </xf>
    <xf numFmtId="0" fontId="3" fillId="0" borderId="48" xfId="1" applyFont="1" applyBorder="1" applyAlignment="1" applyProtection="1">
      <alignment horizontal="left"/>
    </xf>
    <xf numFmtId="0" fontId="3" fillId="0" borderId="42" xfId="1" applyFont="1" applyBorder="1" applyAlignment="1" applyProtection="1">
      <alignment horizontal="left" vertical="center"/>
    </xf>
    <xf numFmtId="0" fontId="33" fillId="0" borderId="0" xfId="1" applyFont="1" applyAlignment="1" applyProtection="1">
      <alignment horizontal="left"/>
    </xf>
    <xf numFmtId="16" fontId="3" fillId="0" borderId="0" xfId="1" applyNumberFormat="1" applyFont="1" applyAlignment="1" applyProtection="1">
      <alignment horizontal="left"/>
    </xf>
    <xf numFmtId="166" fontId="3" fillId="0" borderId="0" xfId="1" applyNumberFormat="1" applyFont="1" applyAlignment="1" applyProtection="1">
      <alignment horizontal="right"/>
    </xf>
    <xf numFmtId="1" fontId="3" fillId="0" borderId="0" xfId="1" applyNumberFormat="1" applyFont="1" applyAlignment="1" applyProtection="1">
      <alignment horizontal="center"/>
    </xf>
    <xf numFmtId="0" fontId="3" fillId="0" borderId="0" xfId="1" applyFont="1" applyAlignment="1" applyProtection="1">
      <alignment horizontal="left"/>
    </xf>
    <xf numFmtId="0" fontId="4" fillId="0" borderId="0" xfId="1" applyFont="1" applyFill="1" applyBorder="1" applyAlignment="1" applyProtection="1">
      <alignment horizontal="center" vertical="center" wrapText="1"/>
    </xf>
    <xf numFmtId="0" fontId="33" fillId="0" borderId="0" xfId="1" applyFont="1" applyAlignment="1" applyProtection="1">
      <alignment horizontal="center"/>
    </xf>
    <xf numFmtId="0" fontId="34" fillId="0" borderId="0" xfId="1" applyFont="1" applyAlignment="1" applyProtection="1">
      <alignment horizontal="left"/>
    </xf>
    <xf numFmtId="0" fontId="4" fillId="0" borderId="58" xfId="1" applyFont="1" applyFill="1" applyBorder="1" applyAlignment="1" applyProtection="1">
      <alignment horizontal="center" vertical="center" wrapText="1"/>
    </xf>
    <xf numFmtId="0" fontId="4" fillId="0" borderId="59" xfId="1" applyFont="1" applyFill="1" applyBorder="1" applyAlignment="1" applyProtection="1">
      <alignment horizontal="center" vertical="center" wrapText="1"/>
    </xf>
    <xf numFmtId="0" fontId="4" fillId="0" borderId="60" xfId="1" applyFont="1" applyFill="1" applyBorder="1" applyAlignment="1" applyProtection="1">
      <alignment horizontal="center" vertical="center" wrapText="1"/>
    </xf>
    <xf numFmtId="0" fontId="4" fillId="0" borderId="61" xfId="1" applyFont="1" applyFill="1" applyBorder="1" applyAlignment="1" applyProtection="1">
      <alignment horizontal="center" vertical="center" wrapText="1"/>
    </xf>
    <xf numFmtId="0" fontId="32" fillId="0" borderId="62" xfId="1" applyFont="1" applyFill="1" applyBorder="1" applyAlignment="1" applyProtection="1">
      <alignment horizontal="left"/>
    </xf>
    <xf numFmtId="0" fontId="4" fillId="0" borderId="63" xfId="1" applyFont="1" applyFill="1" applyBorder="1" applyAlignment="1" applyProtection="1">
      <alignment horizontal="center" vertical="center" wrapText="1"/>
    </xf>
    <xf numFmtId="0" fontId="4" fillId="0" borderId="64" xfId="1" applyFont="1" applyFill="1" applyBorder="1" applyAlignment="1" applyProtection="1">
      <alignment horizontal="center" vertical="center" wrapText="1"/>
    </xf>
    <xf numFmtId="0" fontId="4" fillId="0" borderId="65" xfId="1" applyFont="1" applyFill="1" applyBorder="1" applyAlignment="1" applyProtection="1">
      <alignment horizontal="center" vertical="center" wrapText="1"/>
    </xf>
    <xf numFmtId="0" fontId="35" fillId="0" borderId="0" xfId="1" applyFont="1" applyAlignment="1" applyProtection="1">
      <alignment horizontal="right"/>
    </xf>
    <xf numFmtId="166" fontId="35" fillId="0" borderId="0" xfId="1" applyNumberFormat="1" applyFont="1" applyAlignment="1" applyProtection="1">
      <alignment horizontal="right"/>
    </xf>
    <xf numFmtId="0" fontId="4" fillId="0" borderId="0" xfId="1" applyFont="1" applyFill="1" applyAlignment="1" applyProtection="1">
      <alignment horizontal="left"/>
    </xf>
    <xf numFmtId="0" fontId="14" fillId="0" borderId="0" xfId="1" applyFont="1" applyFill="1" applyAlignment="1" applyProtection="1">
      <alignment horizontal="left" vertical="center"/>
    </xf>
    <xf numFmtId="0" fontId="4" fillId="0" borderId="0" xfId="1" applyFont="1" applyFill="1" applyAlignment="1" applyProtection="1">
      <alignment horizontal="left" vertical="center"/>
    </xf>
    <xf numFmtId="0" fontId="32" fillId="0" borderId="0" xfId="1" applyFont="1" applyFill="1" applyAlignment="1" applyProtection="1">
      <alignment horizontal="left" vertical="center"/>
    </xf>
    <xf numFmtId="14" fontId="4" fillId="0" borderId="0" xfId="1" applyNumberFormat="1" applyFont="1" applyFill="1" applyAlignment="1" applyProtection="1">
      <alignment horizontal="left" vertical="center"/>
    </xf>
    <xf numFmtId="0" fontId="37" fillId="0" borderId="60" xfId="1" applyFont="1" applyFill="1" applyBorder="1" applyAlignment="1" applyProtection="1">
      <alignment horizontal="left"/>
    </xf>
    <xf numFmtId="0" fontId="37" fillId="0" borderId="60" xfId="1" applyFont="1" applyFill="1" applyBorder="1" applyAlignment="1" applyProtection="1">
      <alignment horizontal="center"/>
    </xf>
    <xf numFmtId="16" fontId="33" fillId="0" borderId="0" xfId="1" applyNumberFormat="1" applyFont="1" applyAlignment="1" applyProtection="1">
      <alignment horizontal="left"/>
    </xf>
    <xf numFmtId="0" fontId="4" fillId="25" borderId="80" xfId="1" applyFont="1" applyFill="1" applyBorder="1" applyAlignment="1" applyProtection="1">
      <alignment horizontal="center" vertical="center" wrapText="1"/>
    </xf>
    <xf numFmtId="0" fontId="4" fillId="25" borderId="81" xfId="1" applyFont="1" applyFill="1" applyBorder="1" applyAlignment="1" applyProtection="1">
      <alignment horizontal="center" vertical="center" wrapText="1"/>
    </xf>
    <xf numFmtId="0" fontId="4" fillId="25" borderId="82" xfId="1" applyFont="1" applyFill="1" applyBorder="1" applyAlignment="1" applyProtection="1">
      <alignment horizontal="center" vertical="center" wrapText="1"/>
    </xf>
    <xf numFmtId="166" fontId="3" fillId="0" borderId="0" xfId="1" applyNumberFormat="1" applyFont="1" applyFill="1" applyAlignment="1" applyProtection="1">
      <alignment horizontal="right"/>
    </xf>
    <xf numFmtId="0" fontId="10" fillId="0" borderId="0" xfId="1" applyFont="1" applyAlignment="1" applyProtection="1">
      <alignment horizontal="right"/>
    </xf>
    <xf numFmtId="0" fontId="3" fillId="0" borderId="0" xfId="1" applyFont="1" applyAlignment="1" applyProtection="1">
      <alignment horizontal="center"/>
    </xf>
    <xf numFmtId="0" fontId="3" fillId="0" borderId="0" xfId="1" applyFont="1" applyFill="1" applyAlignment="1" applyProtection="1">
      <alignment horizontal="left"/>
    </xf>
    <xf numFmtId="16" fontId="3" fillId="0" borderId="58" xfId="1" applyNumberFormat="1" applyFont="1" applyBorder="1" applyAlignment="1" applyProtection="1">
      <alignment horizontal="left"/>
    </xf>
    <xf numFmtId="0" fontId="3" fillId="0" borderId="58" xfId="1" applyFont="1" applyBorder="1" applyAlignment="1" applyProtection="1">
      <alignment horizontal="left"/>
    </xf>
    <xf numFmtId="0" fontId="33" fillId="0" borderId="58" xfId="1" applyFont="1" applyBorder="1" applyAlignment="1" applyProtection="1">
      <alignment horizontal="center"/>
    </xf>
    <xf numFmtId="1" fontId="3" fillId="0" borderId="58" xfId="1" applyNumberFormat="1" applyFont="1" applyBorder="1" applyAlignment="1" applyProtection="1">
      <alignment horizontal="center"/>
    </xf>
    <xf numFmtId="166" fontId="3" fillId="0" borderId="58" xfId="1" applyNumberFormat="1" applyFont="1" applyBorder="1" applyAlignment="1" applyProtection="1">
      <alignment horizontal="right"/>
    </xf>
    <xf numFmtId="0" fontId="34" fillId="0" borderId="0" xfId="1" applyFont="1" applyFill="1" applyAlignment="1" applyProtection="1">
      <alignment horizontal="left"/>
    </xf>
    <xf numFmtId="0" fontId="3" fillId="0" borderId="0" xfId="1" applyFont="1" applyFill="1" applyAlignment="1" applyProtection="1">
      <alignment horizontal="center"/>
    </xf>
    <xf numFmtId="1" fontId="3" fillId="0" borderId="0" xfId="1" applyNumberFormat="1" applyFont="1" applyFill="1" applyAlignment="1" applyProtection="1">
      <alignment horizontal="center"/>
    </xf>
    <xf numFmtId="16" fontId="33" fillId="0" borderId="0" xfId="1" applyNumberFormat="1" applyFont="1" applyFill="1" applyAlignment="1" applyProtection="1">
      <alignment horizontal="left"/>
    </xf>
    <xf numFmtId="16" fontId="3" fillId="0" borderId="0" xfId="1" applyNumberFormat="1" applyFont="1" applyFill="1" applyAlignment="1" applyProtection="1">
      <alignment horizontal="left"/>
    </xf>
    <xf numFmtId="0" fontId="3" fillId="0" borderId="0" xfId="1" applyFont="1" applyFill="1" applyAlignment="1" applyProtection="1">
      <alignment horizontal="left" vertical="center"/>
    </xf>
    <xf numFmtId="0" fontId="4" fillId="0" borderId="83" xfId="1" applyFont="1" applyFill="1" applyBorder="1" applyAlignment="1" applyProtection="1">
      <alignment horizontal="left"/>
    </xf>
    <xf numFmtId="0" fontId="4" fillId="0" borderId="86" xfId="1" applyFont="1" applyFill="1" applyBorder="1" applyAlignment="1" applyProtection="1">
      <alignment horizontal="left"/>
    </xf>
    <xf numFmtId="0" fontId="4" fillId="0" borderId="90" xfId="1" applyFont="1" applyFill="1" applyBorder="1" applyAlignment="1" applyProtection="1">
      <alignment horizontal="left"/>
    </xf>
    <xf numFmtId="0" fontId="34" fillId="0" borderId="0" xfId="1" applyFont="1" applyFill="1" applyAlignment="1" applyProtection="1">
      <alignment horizontal="left" vertical="center"/>
    </xf>
    <xf numFmtId="0" fontId="10" fillId="0" borderId="58" xfId="1" applyFont="1" applyBorder="1" applyAlignment="1" applyProtection="1">
      <alignment horizontal="right"/>
    </xf>
    <xf numFmtId="166" fontId="35" fillId="0" borderId="58" xfId="1" applyNumberFormat="1" applyFont="1" applyBorder="1" applyAlignment="1" applyProtection="1">
      <alignment horizontal="right"/>
    </xf>
    <xf numFmtId="0" fontId="4" fillId="0" borderId="18" xfId="1" applyFont="1" applyBorder="1" applyAlignment="1" applyProtection="1">
      <alignment horizontal="left" vertical="center"/>
    </xf>
    <xf numFmtId="0" fontId="36" fillId="0" borderId="0" xfId="1" applyFont="1" applyFill="1" applyAlignment="1" applyProtection="1">
      <alignment horizontal="center"/>
    </xf>
    <xf numFmtId="0" fontId="4" fillId="0" borderId="69" xfId="1" applyFont="1" applyFill="1" applyBorder="1" applyAlignment="1" applyProtection="1">
      <alignment horizontal="left"/>
    </xf>
    <xf numFmtId="0" fontId="4" fillId="0" borderId="68" xfId="1" applyFont="1" applyFill="1" applyBorder="1" applyAlignment="1" applyProtection="1">
      <alignment horizontal="left"/>
    </xf>
    <xf numFmtId="0" fontId="4" fillId="0" borderId="76" xfId="1" applyFont="1" applyFill="1" applyBorder="1" applyAlignment="1" applyProtection="1">
      <alignment horizontal="left"/>
    </xf>
    <xf numFmtId="0" fontId="4" fillId="0" borderId="77" xfId="1" applyFont="1" applyFill="1" applyBorder="1" applyAlignment="1" applyProtection="1">
      <alignment horizontal="left"/>
    </xf>
    <xf numFmtId="0" fontId="4" fillId="0" borderId="18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14" xfId="1" applyFont="1" applyBorder="1" applyAlignment="1" applyProtection="1">
      <alignment horizontal="center"/>
    </xf>
    <xf numFmtId="0" fontId="4" fillId="0" borderId="93" xfId="1" applyFont="1" applyFill="1" applyBorder="1" applyAlignment="1" applyProtection="1">
      <alignment horizontal="left"/>
    </xf>
    <xf numFmtId="0" fontId="4" fillId="0" borderId="84" xfId="1" applyFont="1" applyFill="1" applyBorder="1" applyAlignment="1" applyProtection="1">
      <alignment horizontal="left"/>
    </xf>
    <xf numFmtId="0" fontId="4" fillId="0" borderId="85" xfId="1" applyFont="1" applyFill="1" applyBorder="1" applyAlignment="1" applyProtection="1">
      <alignment horizontal="left"/>
    </xf>
    <xf numFmtId="0" fontId="4" fillId="0" borderId="89" xfId="1" applyFont="1" applyFill="1" applyBorder="1" applyAlignment="1" applyProtection="1">
      <alignment horizontal="left"/>
    </xf>
    <xf numFmtId="0" fontId="4" fillId="0" borderId="87" xfId="1" applyFont="1" applyFill="1" applyBorder="1" applyAlignment="1" applyProtection="1">
      <alignment horizontal="left"/>
    </xf>
    <xf numFmtId="0" fontId="4" fillId="0" borderId="88" xfId="1" applyFont="1" applyFill="1" applyBorder="1" applyAlignment="1" applyProtection="1">
      <alignment horizontal="left"/>
    </xf>
    <xf numFmtId="167" fontId="4" fillId="0" borderId="86" xfId="1" applyNumberFormat="1" applyFont="1" applyFill="1" applyBorder="1" applyAlignment="1" applyProtection="1">
      <alignment horizontal="right"/>
    </xf>
    <xf numFmtId="167" fontId="4" fillId="0" borderId="68" xfId="1" applyNumberFormat="1" applyFont="1" applyFill="1" applyBorder="1" applyAlignment="1" applyProtection="1">
      <alignment horizontal="right"/>
    </xf>
    <xf numFmtId="0" fontId="4" fillId="0" borderId="92" xfId="1" applyFont="1" applyFill="1" applyBorder="1" applyAlignment="1" applyProtection="1">
      <alignment horizontal="left"/>
    </xf>
    <xf numFmtId="0" fontId="4" fillId="0" borderId="76" xfId="1" applyFont="1" applyFill="1" applyBorder="1" applyAlignment="1" applyProtection="1">
      <alignment horizontal="left"/>
    </xf>
    <xf numFmtId="0" fontId="4" fillId="0" borderId="77" xfId="1" applyFont="1" applyFill="1" applyBorder="1" applyAlignment="1" applyProtection="1">
      <alignment horizontal="left"/>
    </xf>
    <xf numFmtId="167" fontId="37" fillId="0" borderId="73" xfId="1" applyNumberFormat="1" applyFont="1" applyFill="1" applyBorder="1" applyAlignment="1" applyProtection="1">
      <alignment horizontal="right"/>
    </xf>
    <xf numFmtId="0" fontId="37" fillId="0" borderId="75" xfId="1" applyFont="1" applyFill="1" applyBorder="1" applyAlignment="1" applyProtection="1">
      <alignment horizontal="right"/>
    </xf>
    <xf numFmtId="0" fontId="37" fillId="0" borderId="73" xfId="1" applyFont="1" applyFill="1" applyBorder="1" applyAlignment="1" applyProtection="1">
      <alignment horizontal="right"/>
    </xf>
    <xf numFmtId="0" fontId="37" fillId="0" borderId="74" xfId="1" applyFont="1" applyFill="1" applyBorder="1" applyAlignment="1" applyProtection="1">
      <alignment horizontal="right"/>
    </xf>
    <xf numFmtId="0" fontId="4" fillId="0" borderId="59" xfId="1" applyFont="1" applyFill="1" applyBorder="1" applyAlignment="1" applyProtection="1">
      <alignment horizontal="left"/>
    </xf>
    <xf numFmtId="0" fontId="4" fillId="0" borderId="60" xfId="1" applyFont="1" applyFill="1" applyBorder="1" applyAlignment="1" applyProtection="1">
      <alignment horizontal="left"/>
    </xf>
    <xf numFmtId="0" fontId="4" fillId="0" borderId="61" xfId="1" applyFont="1" applyFill="1" applyBorder="1" applyAlignment="1" applyProtection="1">
      <alignment horizontal="left"/>
    </xf>
    <xf numFmtId="0" fontId="37" fillId="24" borderId="73" xfId="1" applyFont="1" applyFill="1" applyBorder="1" applyAlignment="1" applyProtection="1">
      <alignment horizontal="left"/>
    </xf>
    <xf numFmtId="0" fontId="37" fillId="24" borderId="74" xfId="1" applyFont="1" applyFill="1" applyBorder="1" applyAlignment="1" applyProtection="1">
      <alignment horizontal="left"/>
    </xf>
    <xf numFmtId="0" fontId="37" fillId="24" borderId="75" xfId="1" applyFont="1" applyFill="1" applyBorder="1" applyAlignment="1" applyProtection="1">
      <alignment horizontal="left"/>
    </xf>
    <xf numFmtId="0" fontId="37" fillId="24" borderId="66" xfId="1" applyFont="1" applyFill="1" applyBorder="1" applyAlignment="1" applyProtection="1">
      <alignment horizontal="center"/>
    </xf>
    <xf numFmtId="0" fontId="4" fillId="0" borderId="78" xfId="1" applyFont="1" applyFill="1" applyBorder="1" applyAlignment="1" applyProtection="1">
      <alignment horizontal="left"/>
    </xf>
    <xf numFmtId="0" fontId="4" fillId="0" borderId="79" xfId="1" applyFont="1" applyFill="1" applyBorder="1" applyAlignment="1" applyProtection="1">
      <alignment horizontal="left"/>
    </xf>
    <xf numFmtId="167" fontId="4" fillId="0" borderId="69" xfId="1" applyNumberFormat="1" applyFont="1" applyFill="1" applyBorder="1" applyAlignment="1" applyProtection="1">
      <alignment horizontal="right"/>
    </xf>
    <xf numFmtId="0" fontId="4" fillId="0" borderId="69" xfId="1" applyFont="1" applyFill="1" applyBorder="1" applyAlignment="1" applyProtection="1">
      <alignment horizontal="left"/>
    </xf>
    <xf numFmtId="0" fontId="37" fillId="25" borderId="66" xfId="1" applyFont="1" applyFill="1" applyBorder="1" applyAlignment="1" applyProtection="1">
      <alignment horizontal="left"/>
    </xf>
    <xf numFmtId="0" fontId="4" fillId="0" borderId="68" xfId="1" applyFont="1" applyFill="1" applyBorder="1" applyAlignment="1" applyProtection="1">
      <alignment horizontal="left"/>
    </xf>
    <xf numFmtId="0" fontId="36" fillId="0" borderId="0" xfId="1" applyFont="1" applyFill="1" applyAlignment="1" applyProtection="1">
      <alignment horizontal="center"/>
    </xf>
    <xf numFmtId="0" fontId="37" fillId="25" borderId="66" xfId="1" applyFont="1" applyFill="1" applyBorder="1" applyAlignment="1" applyProtection="1">
      <alignment horizontal="center"/>
    </xf>
    <xf numFmtId="0" fontId="4" fillId="0" borderId="70" xfId="1" applyFont="1" applyFill="1" applyBorder="1" applyAlignment="1" applyProtection="1">
      <alignment horizontal="left"/>
    </xf>
    <xf numFmtId="0" fontId="4" fillId="0" borderId="71" xfId="1" applyFont="1" applyFill="1" applyBorder="1" applyAlignment="1" applyProtection="1">
      <alignment horizontal="left"/>
    </xf>
    <xf numFmtId="0" fontId="4" fillId="0" borderId="72" xfId="1" applyFont="1" applyFill="1" applyBorder="1" applyAlignment="1" applyProtection="1">
      <alignment horizontal="left"/>
    </xf>
    <xf numFmtId="167" fontId="4" fillId="0" borderId="67" xfId="1" applyNumberFormat="1" applyFont="1" applyFill="1" applyBorder="1" applyAlignment="1" applyProtection="1">
      <alignment horizontal="right"/>
    </xf>
    <xf numFmtId="0" fontId="38" fillId="0" borderId="0" xfId="1" applyFont="1" applyFill="1" applyAlignment="1" applyProtection="1">
      <alignment horizontal="center"/>
    </xf>
    <xf numFmtId="0" fontId="0" fillId="0" borderId="0" xfId="0" applyProtection="1"/>
    <xf numFmtId="0" fontId="39" fillId="0" borderId="0" xfId="0" applyFont="1" applyProtection="1"/>
    <xf numFmtId="0" fontId="0" fillId="0" borderId="0" xfId="0" applyFill="1" applyProtection="1"/>
    <xf numFmtId="0" fontId="39" fillId="0" borderId="0" xfId="0" applyFont="1" applyFill="1" applyProtection="1"/>
    <xf numFmtId="0" fontId="0" fillId="0" borderId="0" xfId="0" applyAlignment="1" applyProtection="1"/>
    <xf numFmtId="0" fontId="39" fillId="0" borderId="0" xfId="0" applyFont="1" applyAlignment="1" applyProtection="1"/>
    <xf numFmtId="4" fontId="0" fillId="0" borderId="0" xfId="0" applyNumberFormat="1" applyAlignment="1" applyProtection="1"/>
    <xf numFmtId="0" fontId="39" fillId="0" borderId="0" xfId="0" applyFont="1" applyFill="1" applyAlignment="1" applyProtection="1"/>
    <xf numFmtId="166" fontId="3" fillId="26" borderId="0" xfId="1" applyNumberFormat="1" applyFont="1" applyFill="1" applyAlignment="1" applyProtection="1">
      <alignment horizontal="right"/>
      <protection locked="0"/>
    </xf>
    <xf numFmtId="0" fontId="0" fillId="0" borderId="0" xfId="0" applyFill="1" applyBorder="1" applyProtection="1"/>
    <xf numFmtId="167" fontId="0" fillId="0" borderId="0" xfId="0" applyNumberFormat="1" applyFill="1" applyProtection="1"/>
    <xf numFmtId="1" fontId="0" fillId="0" borderId="0" xfId="0" applyNumberFormat="1" applyFill="1" applyProtection="1"/>
    <xf numFmtId="167" fontId="4" fillId="26" borderId="59" xfId="1" applyNumberFormat="1" applyFont="1" applyFill="1" applyBorder="1" applyAlignment="1" applyProtection="1">
      <alignment horizontal="right"/>
      <protection locked="0"/>
    </xf>
    <xf numFmtId="167" fontId="4" fillId="26" borderId="61" xfId="1" applyNumberFormat="1" applyFont="1" applyFill="1" applyBorder="1" applyAlignment="1" applyProtection="1">
      <alignment horizontal="right"/>
      <protection locked="0"/>
    </xf>
    <xf numFmtId="167" fontId="4" fillId="26" borderId="68" xfId="1" applyNumberFormat="1" applyFont="1" applyFill="1" applyBorder="1" applyAlignment="1" applyProtection="1">
      <alignment horizontal="right"/>
      <protection locked="0"/>
    </xf>
    <xf numFmtId="167" fontId="4" fillId="26" borderId="83" xfId="1" applyNumberFormat="1" applyFont="1" applyFill="1" applyBorder="1" applyAlignment="1" applyProtection="1">
      <alignment horizontal="right"/>
      <protection locked="0"/>
    </xf>
    <xf numFmtId="167" fontId="4" fillId="26" borderId="69" xfId="1" applyNumberFormat="1" applyFont="1" applyFill="1" applyBorder="1" applyAlignment="1" applyProtection="1">
      <alignment horizontal="right"/>
      <protection locked="0"/>
    </xf>
    <xf numFmtId="0" fontId="0" fillId="0" borderId="19" xfId="0" applyBorder="1" applyAlignment="1" applyProtection="1">
      <alignment vertical="center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topLeftCell="A31" workbookViewId="0">
      <selection activeCell="V42" sqref="V42"/>
    </sheetView>
  </sheetViews>
  <sheetFormatPr defaultRowHeight="15" x14ac:dyDescent="0.25"/>
  <cols>
    <col min="1" max="1" width="2.42578125" style="205" customWidth="1"/>
    <col min="2" max="2" width="1.85546875" style="205" customWidth="1"/>
    <col min="3" max="3" width="2.7109375" style="205" customWidth="1"/>
    <col min="4" max="4" width="6.85546875" style="205" customWidth="1"/>
    <col min="5" max="5" width="13.5703125" style="205" customWidth="1"/>
    <col min="6" max="6" width="0.5703125" style="205" customWidth="1"/>
    <col min="7" max="7" width="2.5703125" style="205" customWidth="1"/>
    <col min="8" max="8" width="2.7109375" style="205" customWidth="1"/>
    <col min="9" max="9" width="9.7109375" style="205" customWidth="1"/>
    <col min="10" max="10" width="13.5703125" style="205" customWidth="1"/>
    <col min="11" max="11" width="0.7109375" style="205" customWidth="1"/>
    <col min="12" max="12" width="2.42578125" style="205" customWidth="1"/>
    <col min="13" max="13" width="2.85546875" style="205" customWidth="1"/>
    <col min="14" max="14" width="2" style="205" customWidth="1"/>
    <col min="15" max="15" width="12.7109375" style="205" customWidth="1"/>
    <col min="16" max="16" width="2.85546875" style="205" customWidth="1"/>
    <col min="17" max="17" width="2" style="205" customWidth="1"/>
    <col min="18" max="18" width="13.5703125" style="205" customWidth="1"/>
    <col min="19" max="19" width="0.5703125" style="205" customWidth="1"/>
    <col min="20" max="16384" width="9.140625" style="205"/>
  </cols>
  <sheetData>
    <row r="1" spans="1:19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 x14ac:dyDescent="0.3">
      <c r="A2" s="167" t="s">
        <v>119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9"/>
    </row>
    <row r="3" spans="1:19" ht="12" customHeight="1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 x14ac:dyDescent="0.25">
      <c r="A5" s="10"/>
      <c r="B5" s="11" t="s">
        <v>0</v>
      </c>
      <c r="C5" s="11"/>
      <c r="D5" s="11"/>
      <c r="E5" s="160" t="s">
        <v>118</v>
      </c>
      <c r="F5" s="12"/>
      <c r="G5" s="12"/>
      <c r="H5" s="12"/>
      <c r="I5" s="12"/>
      <c r="J5" s="13"/>
      <c r="K5" s="11"/>
      <c r="L5" s="11"/>
      <c r="M5" s="11"/>
      <c r="N5" s="11"/>
      <c r="O5" s="11" t="s">
        <v>1</v>
      </c>
      <c r="P5" s="166">
        <f>Rekapitulace!B5</f>
        <v>0</v>
      </c>
      <c r="Q5" s="222"/>
      <c r="R5" s="13"/>
      <c r="S5" s="14"/>
    </row>
    <row r="6" spans="1:19" x14ac:dyDescent="0.25">
      <c r="A6" s="10"/>
      <c r="B6" s="11" t="s">
        <v>2</v>
      </c>
      <c r="C6" s="11"/>
      <c r="D6" s="11"/>
      <c r="E6" s="15"/>
      <c r="F6" s="11"/>
      <c r="G6" s="11"/>
      <c r="H6" s="11"/>
      <c r="I6" s="11"/>
      <c r="J6" s="16"/>
      <c r="K6" s="11"/>
      <c r="L6" s="11"/>
      <c r="M6" s="11"/>
      <c r="N6" s="11"/>
      <c r="O6" s="11"/>
      <c r="P6" s="17"/>
      <c r="Q6" s="18"/>
      <c r="R6" s="16"/>
      <c r="S6" s="14"/>
    </row>
    <row r="7" spans="1:19" x14ac:dyDescent="0.25">
      <c r="A7" s="10"/>
      <c r="B7" s="11" t="s">
        <v>3</v>
      </c>
      <c r="C7" s="11"/>
      <c r="D7" s="11"/>
      <c r="E7" s="15" t="str">
        <f>Rekapitulace!B4</f>
        <v>SO 101 - D.1.4.2 - Vzduchotechnika</v>
      </c>
      <c r="F7" s="11"/>
      <c r="G7" s="11"/>
      <c r="H7" s="11"/>
      <c r="I7" s="11"/>
      <c r="J7" s="16"/>
      <c r="K7" s="11"/>
      <c r="L7" s="11"/>
      <c r="M7" s="11"/>
      <c r="N7" s="11"/>
      <c r="O7" s="11" t="s">
        <v>4</v>
      </c>
      <c r="P7" s="15"/>
      <c r="Q7" s="18"/>
      <c r="R7" s="16"/>
      <c r="S7" s="14"/>
    </row>
    <row r="8" spans="1:19" hidden="1" x14ac:dyDescent="0.25">
      <c r="A8" s="10"/>
      <c r="B8" s="11" t="s">
        <v>5</v>
      </c>
      <c r="C8" s="11"/>
      <c r="D8" s="11"/>
      <c r="E8" s="15" t="s">
        <v>6</v>
      </c>
      <c r="F8" s="11"/>
      <c r="G8" s="11"/>
      <c r="H8" s="11"/>
      <c r="I8" s="11"/>
      <c r="J8" s="16"/>
      <c r="K8" s="11"/>
      <c r="L8" s="11"/>
      <c r="M8" s="11"/>
      <c r="N8" s="11"/>
      <c r="O8" s="11"/>
      <c r="P8" s="17"/>
      <c r="Q8" s="18"/>
      <c r="R8" s="16"/>
      <c r="S8" s="14"/>
    </row>
    <row r="9" spans="1:19" x14ac:dyDescent="0.25">
      <c r="A9" s="10"/>
      <c r="B9" s="11" t="s">
        <v>7</v>
      </c>
      <c r="C9" s="11"/>
      <c r="D9" s="11"/>
      <c r="E9" s="19"/>
      <c r="F9" s="20"/>
      <c r="G9" s="20"/>
      <c r="H9" s="20"/>
      <c r="I9" s="20"/>
      <c r="J9" s="21"/>
      <c r="K9" s="11"/>
      <c r="L9" s="11"/>
      <c r="M9" s="11"/>
      <c r="N9" s="11"/>
      <c r="O9" s="11" t="s">
        <v>9</v>
      </c>
      <c r="P9" s="22"/>
      <c r="Q9" s="23"/>
      <c r="R9" s="21"/>
      <c r="S9" s="14"/>
    </row>
    <row r="10" spans="1:19" hidden="1" x14ac:dyDescent="0.25">
      <c r="A10" s="10"/>
      <c r="B10" s="11" t="s">
        <v>10</v>
      </c>
      <c r="C10" s="11"/>
      <c r="D10" s="11"/>
      <c r="E10" s="24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8"/>
      <c r="Q10" s="18"/>
      <c r="R10" s="11"/>
      <c r="S10" s="14"/>
    </row>
    <row r="11" spans="1:19" hidden="1" x14ac:dyDescent="0.25">
      <c r="A11" s="10"/>
      <c r="B11" s="11" t="s">
        <v>11</v>
      </c>
      <c r="C11" s="11"/>
      <c r="D11" s="11"/>
      <c r="E11" s="24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8"/>
      <c r="Q11" s="18"/>
      <c r="R11" s="11"/>
      <c r="S11" s="14"/>
    </row>
    <row r="12" spans="1:19" hidden="1" x14ac:dyDescent="0.25">
      <c r="A12" s="10"/>
      <c r="B12" s="11" t="s">
        <v>12</v>
      </c>
      <c r="C12" s="11"/>
      <c r="D12" s="11"/>
      <c r="E12" s="24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8"/>
      <c r="Q12" s="18"/>
      <c r="R12" s="11"/>
      <c r="S12" s="14"/>
    </row>
    <row r="13" spans="1:19" hidden="1" x14ac:dyDescent="0.25">
      <c r="A13" s="10"/>
      <c r="B13" s="11"/>
      <c r="C13" s="11"/>
      <c r="D13" s="11"/>
      <c r="E13" s="24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8"/>
      <c r="Q13" s="18"/>
      <c r="R13" s="11"/>
      <c r="S13" s="14"/>
    </row>
    <row r="14" spans="1:19" hidden="1" x14ac:dyDescent="0.25">
      <c r="A14" s="10"/>
      <c r="B14" s="11"/>
      <c r="C14" s="11"/>
      <c r="D14" s="11"/>
      <c r="E14" s="24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8"/>
      <c r="Q14" s="18"/>
      <c r="R14" s="11"/>
      <c r="S14" s="14"/>
    </row>
    <row r="15" spans="1:19" hidden="1" x14ac:dyDescent="0.25">
      <c r="A15" s="10"/>
      <c r="B15" s="11"/>
      <c r="C15" s="11"/>
      <c r="D15" s="11"/>
      <c r="E15" s="24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8"/>
      <c r="Q15" s="18"/>
      <c r="R15" s="11"/>
      <c r="S15" s="14"/>
    </row>
    <row r="16" spans="1:19" hidden="1" x14ac:dyDescent="0.25">
      <c r="A16" s="10"/>
      <c r="B16" s="11"/>
      <c r="C16" s="11"/>
      <c r="D16" s="11"/>
      <c r="E16" s="24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8"/>
      <c r="Q16" s="18"/>
      <c r="R16" s="11"/>
      <c r="S16" s="14"/>
    </row>
    <row r="17" spans="1:19" hidden="1" x14ac:dyDescent="0.25">
      <c r="A17" s="10"/>
      <c r="B17" s="11"/>
      <c r="C17" s="11"/>
      <c r="D17" s="11"/>
      <c r="E17" s="24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8"/>
      <c r="Q17" s="18"/>
      <c r="R17" s="11"/>
      <c r="S17" s="14"/>
    </row>
    <row r="18" spans="1:19" hidden="1" x14ac:dyDescent="0.25">
      <c r="A18" s="10"/>
      <c r="B18" s="11"/>
      <c r="C18" s="11"/>
      <c r="D18" s="11"/>
      <c r="E18" s="24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8"/>
      <c r="Q18" s="18"/>
      <c r="R18" s="11"/>
      <c r="S18" s="14"/>
    </row>
    <row r="19" spans="1:19" hidden="1" x14ac:dyDescent="0.25">
      <c r="A19" s="10"/>
      <c r="B19" s="11"/>
      <c r="C19" s="11"/>
      <c r="D19" s="11"/>
      <c r="E19" s="24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8"/>
      <c r="Q19" s="18"/>
      <c r="R19" s="11"/>
      <c r="S19" s="14"/>
    </row>
    <row r="20" spans="1:19" hidden="1" x14ac:dyDescent="0.25">
      <c r="A20" s="10"/>
      <c r="B20" s="11"/>
      <c r="C20" s="11"/>
      <c r="D20" s="11"/>
      <c r="E20" s="24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8"/>
      <c r="Q20" s="18"/>
      <c r="R20" s="11"/>
      <c r="S20" s="14"/>
    </row>
    <row r="21" spans="1:19" hidden="1" x14ac:dyDescent="0.25">
      <c r="A21" s="10"/>
      <c r="B21" s="11"/>
      <c r="C21" s="11"/>
      <c r="D21" s="11"/>
      <c r="E21" s="24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8"/>
      <c r="Q21" s="18"/>
      <c r="R21" s="11"/>
      <c r="S21" s="14"/>
    </row>
    <row r="22" spans="1:19" hidden="1" x14ac:dyDescent="0.25">
      <c r="A22" s="10"/>
      <c r="B22" s="11"/>
      <c r="C22" s="11"/>
      <c r="D22" s="11"/>
      <c r="E22" s="24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8"/>
      <c r="Q22" s="18"/>
      <c r="R22" s="11"/>
      <c r="S22" s="14"/>
    </row>
    <row r="23" spans="1:19" hidden="1" x14ac:dyDescent="0.25">
      <c r="A23" s="10"/>
      <c r="B23" s="11"/>
      <c r="C23" s="11"/>
      <c r="D23" s="11"/>
      <c r="E23" s="24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8"/>
      <c r="Q23" s="18"/>
      <c r="R23" s="11"/>
      <c r="S23" s="14"/>
    </row>
    <row r="24" spans="1:19" hidden="1" x14ac:dyDescent="0.25">
      <c r="A24" s="10"/>
      <c r="B24" s="11"/>
      <c r="C24" s="11"/>
      <c r="D24" s="11"/>
      <c r="E24" s="24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8"/>
      <c r="Q24" s="18"/>
      <c r="R24" s="11"/>
      <c r="S24" s="14"/>
    </row>
    <row r="25" spans="1:19" ht="17.25" customHeight="1" x14ac:dyDescent="0.25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4"/>
    </row>
    <row r="26" spans="1:19" ht="17.25" customHeight="1" x14ac:dyDescent="0.25">
      <c r="A26" s="10"/>
      <c r="B26" s="11" t="s">
        <v>15</v>
      </c>
      <c r="C26" s="11"/>
      <c r="D26" s="11"/>
      <c r="E26" s="160" t="str">
        <f>'Položkový rozpočet'!F2</f>
        <v>Krajská Zdravotní  a.s., Sociální Péče 3316/12A</v>
      </c>
      <c r="F26" s="12"/>
      <c r="G26" s="12"/>
      <c r="H26" s="12"/>
      <c r="I26" s="12"/>
      <c r="J26" s="13"/>
      <c r="K26" s="11"/>
      <c r="L26" s="11"/>
      <c r="M26" s="11"/>
      <c r="N26" s="11"/>
      <c r="O26" s="25"/>
      <c r="P26" s="26"/>
      <c r="Q26" s="27"/>
      <c r="R26" s="28"/>
      <c r="S26" s="14"/>
    </row>
    <row r="27" spans="1:19" ht="17.25" customHeight="1" x14ac:dyDescent="0.25">
      <c r="A27" s="10"/>
      <c r="B27" s="11" t="s">
        <v>16</v>
      </c>
      <c r="C27" s="11"/>
      <c r="D27" s="11"/>
      <c r="E27" s="15" t="s">
        <v>89</v>
      </c>
      <c r="F27" s="11"/>
      <c r="G27" s="11"/>
      <c r="H27" s="11"/>
      <c r="I27" s="11"/>
      <c r="J27" s="16"/>
      <c r="K27" s="11"/>
      <c r="L27" s="11"/>
      <c r="M27" s="11"/>
      <c r="N27" s="11"/>
      <c r="O27" s="25"/>
      <c r="P27" s="26"/>
      <c r="Q27" s="27"/>
      <c r="R27" s="28"/>
      <c r="S27" s="14"/>
    </row>
    <row r="28" spans="1:19" ht="17.25" customHeight="1" x14ac:dyDescent="0.25">
      <c r="A28" s="10"/>
      <c r="B28" s="11" t="s">
        <v>17</v>
      </c>
      <c r="C28" s="11"/>
      <c r="D28" s="11"/>
      <c r="E28" s="15"/>
      <c r="F28" s="11"/>
      <c r="G28" s="11"/>
      <c r="H28" s="11"/>
      <c r="I28" s="11"/>
      <c r="J28" s="16"/>
      <c r="K28" s="11"/>
      <c r="L28" s="11"/>
      <c r="M28" s="11"/>
      <c r="N28" s="11"/>
      <c r="O28" s="25"/>
      <c r="P28" s="26"/>
      <c r="Q28" s="27"/>
      <c r="R28" s="28"/>
      <c r="S28" s="14"/>
    </row>
    <row r="29" spans="1:19" ht="17.25" customHeight="1" x14ac:dyDescent="0.25">
      <c r="A29" s="10"/>
      <c r="B29" s="11"/>
      <c r="C29" s="11"/>
      <c r="D29" s="11"/>
      <c r="E29" s="22"/>
      <c r="F29" s="20"/>
      <c r="G29" s="20"/>
      <c r="H29" s="20"/>
      <c r="I29" s="20"/>
      <c r="J29" s="21"/>
      <c r="K29" s="11"/>
      <c r="L29" s="11"/>
      <c r="M29" s="11"/>
      <c r="N29" s="11"/>
      <c r="O29" s="18"/>
      <c r="P29" s="18"/>
      <c r="Q29" s="18"/>
      <c r="R29" s="11"/>
      <c r="S29" s="14"/>
    </row>
    <row r="30" spans="1:19" ht="17.25" customHeight="1" x14ac:dyDescent="0.25">
      <c r="A30" s="10"/>
      <c r="B30" s="11"/>
      <c r="C30" s="11"/>
      <c r="D30" s="11"/>
      <c r="E30" s="29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29" t="s">
        <v>20</v>
      </c>
      <c r="P30" s="18"/>
      <c r="Q30" s="18"/>
      <c r="R30" s="30"/>
      <c r="S30" s="14"/>
    </row>
    <row r="31" spans="1:19" ht="17.25" customHeight="1" x14ac:dyDescent="0.25">
      <c r="A31" s="10"/>
      <c r="B31" s="11"/>
      <c r="C31" s="11"/>
      <c r="D31" s="11"/>
      <c r="E31" s="25"/>
      <c r="F31" s="11"/>
      <c r="G31" s="26"/>
      <c r="H31" s="31"/>
      <c r="I31" s="32"/>
      <c r="J31" s="11"/>
      <c r="K31" s="11"/>
      <c r="L31" s="11"/>
      <c r="M31" s="11"/>
      <c r="N31" s="11"/>
      <c r="O31" s="33" t="s">
        <v>141</v>
      </c>
      <c r="P31" s="18"/>
      <c r="Q31" s="18"/>
      <c r="R31" s="34"/>
      <c r="S31" s="14"/>
    </row>
    <row r="32" spans="1:19" ht="8.25" customHeight="1" x14ac:dyDescent="0.25">
      <c r="A32" s="35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7"/>
    </row>
    <row r="33" spans="1:19" ht="20.25" customHeight="1" x14ac:dyDescent="0.25">
      <c r="A33" s="38"/>
      <c r="B33" s="39"/>
      <c r="C33" s="39"/>
      <c r="D33" s="39"/>
      <c r="E33" s="40" t="s">
        <v>21</v>
      </c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41"/>
    </row>
    <row r="34" spans="1:19" ht="20.25" customHeight="1" x14ac:dyDescent="0.25">
      <c r="A34" s="42" t="s">
        <v>22</v>
      </c>
      <c r="B34" s="43"/>
      <c r="C34" s="43"/>
      <c r="D34" s="44"/>
      <c r="E34" s="45" t="s">
        <v>23</v>
      </c>
      <c r="F34" s="44"/>
      <c r="G34" s="45" t="s">
        <v>24</v>
      </c>
      <c r="H34" s="43"/>
      <c r="I34" s="44"/>
      <c r="J34" s="45" t="s">
        <v>25</v>
      </c>
      <c r="K34" s="43"/>
      <c r="L34" s="45" t="s">
        <v>26</v>
      </c>
      <c r="M34" s="43"/>
      <c r="N34" s="43"/>
      <c r="O34" s="44"/>
      <c r="P34" s="45" t="s">
        <v>27</v>
      </c>
      <c r="Q34" s="43"/>
      <c r="R34" s="43"/>
      <c r="S34" s="46"/>
    </row>
    <row r="35" spans="1:19" ht="20.25" customHeight="1" x14ac:dyDescent="0.25">
      <c r="A35" s="47"/>
      <c r="B35" s="48"/>
      <c r="C35" s="48"/>
      <c r="D35" s="49">
        <v>0</v>
      </c>
      <c r="E35" s="50">
        <f>IF(D35=0,0,R47/D35)</f>
        <v>0</v>
      </c>
      <c r="F35" s="51"/>
      <c r="G35" s="52"/>
      <c r="H35" s="48"/>
      <c r="I35" s="49">
        <v>0</v>
      </c>
      <c r="J35" s="50">
        <f>IF(I35=0,0,R47/I35)</f>
        <v>0</v>
      </c>
      <c r="K35" s="53"/>
      <c r="L35" s="52"/>
      <c r="M35" s="48"/>
      <c r="N35" s="48"/>
      <c r="O35" s="49">
        <v>0</v>
      </c>
      <c r="P35" s="52"/>
      <c r="Q35" s="48"/>
      <c r="R35" s="54">
        <f>IF(O35=0,0,R47/O35)</f>
        <v>0</v>
      </c>
      <c r="S35" s="55"/>
    </row>
    <row r="36" spans="1:19" ht="20.25" customHeight="1" x14ac:dyDescent="0.25">
      <c r="A36" s="38"/>
      <c r="B36" s="39"/>
      <c r="C36" s="39"/>
      <c r="D36" s="39"/>
      <c r="E36" s="40" t="s">
        <v>28</v>
      </c>
      <c r="F36" s="39"/>
      <c r="G36" s="39"/>
      <c r="H36" s="39"/>
      <c r="I36" s="39"/>
      <c r="J36" s="56" t="s">
        <v>29</v>
      </c>
      <c r="K36" s="39"/>
      <c r="L36" s="39"/>
      <c r="M36" s="39"/>
      <c r="N36" s="39"/>
      <c r="O36" s="39"/>
      <c r="P36" s="39"/>
      <c r="Q36" s="39"/>
      <c r="R36" s="39"/>
      <c r="S36" s="41"/>
    </row>
    <row r="37" spans="1:19" ht="20.25" customHeight="1" x14ac:dyDescent="0.25">
      <c r="A37" s="57" t="s">
        <v>30</v>
      </c>
      <c r="B37" s="58"/>
      <c r="C37" s="59" t="s">
        <v>31</v>
      </c>
      <c r="D37" s="60"/>
      <c r="E37" s="60"/>
      <c r="F37" s="61"/>
      <c r="G37" s="57" t="s">
        <v>32</v>
      </c>
      <c r="H37" s="62"/>
      <c r="I37" s="59" t="s">
        <v>33</v>
      </c>
      <c r="J37" s="60"/>
      <c r="K37" s="60"/>
      <c r="L37" s="57" t="s">
        <v>34</v>
      </c>
      <c r="M37" s="62"/>
      <c r="N37" s="59" t="s">
        <v>35</v>
      </c>
      <c r="O37" s="60"/>
      <c r="P37" s="60"/>
      <c r="Q37" s="60"/>
      <c r="R37" s="60"/>
      <c r="S37" s="61"/>
    </row>
    <row r="38" spans="1:19" ht="20.25" customHeight="1" x14ac:dyDescent="0.25">
      <c r="A38" s="63">
        <v>1</v>
      </c>
      <c r="B38" s="64" t="s">
        <v>36</v>
      </c>
      <c r="C38" s="13"/>
      <c r="D38" s="65" t="s">
        <v>37</v>
      </c>
      <c r="E38" s="66">
        <v>0</v>
      </c>
      <c r="F38" s="67"/>
      <c r="G38" s="63">
        <v>8</v>
      </c>
      <c r="H38" s="68" t="s">
        <v>38</v>
      </c>
      <c r="I38" s="28"/>
      <c r="J38" s="69">
        <v>0</v>
      </c>
      <c r="K38" s="70"/>
      <c r="L38" s="63">
        <v>13</v>
      </c>
      <c r="M38" s="26" t="s">
        <v>95</v>
      </c>
      <c r="N38" s="31"/>
      <c r="O38" s="31"/>
      <c r="P38" s="71"/>
      <c r="Q38" s="72"/>
      <c r="R38" s="66">
        <f>E40*0.02</f>
        <v>0</v>
      </c>
      <c r="S38" s="67"/>
    </row>
    <row r="39" spans="1:19" ht="20.25" customHeight="1" x14ac:dyDescent="0.25">
      <c r="A39" s="63">
        <v>2</v>
      </c>
      <c r="B39" s="73"/>
      <c r="C39" s="21"/>
      <c r="D39" s="65" t="s">
        <v>39</v>
      </c>
      <c r="E39" s="66">
        <v>0</v>
      </c>
      <c r="F39" s="67"/>
      <c r="G39" s="63">
        <v>9</v>
      </c>
      <c r="H39" s="11" t="s">
        <v>40</v>
      </c>
      <c r="I39" s="65"/>
      <c r="J39" s="69">
        <v>0</v>
      </c>
      <c r="K39" s="70"/>
      <c r="L39" s="63">
        <v>14</v>
      </c>
      <c r="M39" s="26"/>
      <c r="N39" s="31"/>
      <c r="O39" s="31"/>
      <c r="P39" s="71"/>
      <c r="Q39" s="72"/>
      <c r="R39" s="66"/>
      <c r="S39" s="67"/>
    </row>
    <row r="40" spans="1:19" ht="20.25" customHeight="1" x14ac:dyDescent="0.25">
      <c r="A40" s="63">
        <v>3</v>
      </c>
      <c r="B40" s="64" t="s">
        <v>41</v>
      </c>
      <c r="C40" s="13"/>
      <c r="D40" s="65" t="s">
        <v>37</v>
      </c>
      <c r="E40" s="66">
        <f>Rekapitulace!G13</f>
        <v>0</v>
      </c>
      <c r="F40" s="67"/>
      <c r="G40" s="63">
        <v>10</v>
      </c>
      <c r="H40" s="68" t="s">
        <v>42</v>
      </c>
      <c r="I40" s="28"/>
      <c r="J40" s="69">
        <v>0</v>
      </c>
      <c r="K40" s="70"/>
      <c r="L40" s="63">
        <v>15</v>
      </c>
      <c r="M40" s="26"/>
      <c r="N40" s="31"/>
      <c r="O40" s="31"/>
      <c r="P40" s="71"/>
      <c r="Q40" s="72"/>
      <c r="R40" s="66"/>
      <c r="S40" s="67"/>
    </row>
    <row r="41" spans="1:19" ht="20.25" customHeight="1" x14ac:dyDescent="0.25">
      <c r="A41" s="63">
        <v>4</v>
      </c>
      <c r="B41" s="73"/>
      <c r="C41" s="21"/>
      <c r="D41" s="65" t="s">
        <v>39</v>
      </c>
      <c r="E41" s="66">
        <f>Rekapitulace!I13</f>
        <v>0</v>
      </c>
      <c r="F41" s="67"/>
      <c r="G41" s="63">
        <v>11</v>
      </c>
      <c r="H41" s="68"/>
      <c r="I41" s="28"/>
      <c r="J41" s="69">
        <v>0</v>
      </c>
      <c r="K41" s="70"/>
      <c r="L41" s="63">
        <v>16</v>
      </c>
      <c r="M41" s="26"/>
      <c r="N41" s="31"/>
      <c r="O41" s="31"/>
      <c r="P41" s="71"/>
      <c r="Q41" s="72"/>
      <c r="R41" s="66"/>
      <c r="S41" s="67"/>
    </row>
    <row r="42" spans="1:19" ht="20.25" customHeight="1" x14ac:dyDescent="0.25">
      <c r="A42" s="63">
        <v>5</v>
      </c>
      <c r="B42" s="64" t="s">
        <v>43</v>
      </c>
      <c r="C42" s="13"/>
      <c r="D42" s="65" t="s">
        <v>37</v>
      </c>
      <c r="E42" s="66">
        <v>0</v>
      </c>
      <c r="F42" s="67"/>
      <c r="G42" s="74"/>
      <c r="H42" s="31"/>
      <c r="I42" s="28"/>
      <c r="J42" s="75"/>
      <c r="K42" s="70"/>
      <c r="L42" s="63">
        <v>17</v>
      </c>
      <c r="M42" s="26"/>
      <c r="N42" s="31"/>
      <c r="O42" s="31"/>
      <c r="P42" s="71"/>
      <c r="Q42" s="72"/>
      <c r="R42" s="66"/>
      <c r="S42" s="67"/>
    </row>
    <row r="43" spans="1:19" ht="20.25" customHeight="1" x14ac:dyDescent="0.25">
      <c r="A43" s="63">
        <v>6</v>
      </c>
      <c r="B43" s="73"/>
      <c r="C43" s="21"/>
      <c r="D43" s="65" t="s">
        <v>39</v>
      </c>
      <c r="E43" s="66">
        <v>0</v>
      </c>
      <c r="F43" s="67"/>
      <c r="G43" s="74"/>
      <c r="H43" s="31"/>
      <c r="I43" s="28"/>
      <c r="J43" s="75"/>
      <c r="K43" s="70"/>
      <c r="L43" s="63">
        <v>18</v>
      </c>
      <c r="M43" s="68"/>
      <c r="N43" s="31"/>
      <c r="O43" s="31"/>
      <c r="P43" s="31"/>
      <c r="Q43" s="28"/>
      <c r="R43" s="66"/>
      <c r="S43" s="67"/>
    </row>
    <row r="44" spans="1:19" ht="20.25" customHeight="1" x14ac:dyDescent="0.25">
      <c r="A44" s="63">
        <v>7</v>
      </c>
      <c r="B44" s="76" t="s">
        <v>44</v>
      </c>
      <c r="C44" s="31"/>
      <c r="D44" s="28"/>
      <c r="E44" s="77">
        <f>SUM(E38:E43)</f>
        <v>0</v>
      </c>
      <c r="F44" s="41"/>
      <c r="G44" s="63">
        <v>12</v>
      </c>
      <c r="H44" s="76" t="s">
        <v>45</v>
      </c>
      <c r="I44" s="28"/>
      <c r="J44" s="78">
        <f>SUM(J38:J43)</f>
        <v>0</v>
      </c>
      <c r="K44" s="79"/>
      <c r="L44" s="63">
        <v>19</v>
      </c>
      <c r="M44" s="64" t="s">
        <v>46</v>
      </c>
      <c r="N44" s="12"/>
      <c r="O44" s="12"/>
      <c r="P44" s="12"/>
      <c r="Q44" s="80"/>
      <c r="R44" s="77">
        <f>SUM(R38:R43)</f>
        <v>0</v>
      </c>
      <c r="S44" s="41"/>
    </row>
    <row r="45" spans="1:19" ht="20.25" customHeight="1" x14ac:dyDescent="0.25">
      <c r="A45" s="81">
        <v>20</v>
      </c>
      <c r="B45" s="82" t="s">
        <v>47</v>
      </c>
      <c r="C45" s="83"/>
      <c r="D45" s="84"/>
      <c r="E45" s="85">
        <v>0</v>
      </c>
      <c r="F45" s="37"/>
      <c r="G45" s="81">
        <v>21</v>
      </c>
      <c r="H45" s="82" t="s">
        <v>48</v>
      </c>
      <c r="I45" s="84"/>
      <c r="J45" s="86">
        <v>0</v>
      </c>
      <c r="K45" s="87">
        <v>20</v>
      </c>
      <c r="L45" s="81">
        <v>22</v>
      </c>
      <c r="M45" s="82" t="s">
        <v>49</v>
      </c>
      <c r="N45" s="83"/>
      <c r="O45" s="83"/>
      <c r="P45" s="83"/>
      <c r="Q45" s="84"/>
      <c r="R45" s="85">
        <f>Rekapitulace!I30</f>
        <v>0</v>
      </c>
      <c r="S45" s="37"/>
    </row>
    <row r="46" spans="1:19" ht="20.25" customHeight="1" x14ac:dyDescent="0.25">
      <c r="A46" s="88" t="s">
        <v>16</v>
      </c>
      <c r="B46" s="8"/>
      <c r="C46" s="8"/>
      <c r="D46" s="8"/>
      <c r="E46" s="8"/>
      <c r="F46" s="89"/>
      <c r="G46" s="90"/>
      <c r="H46" s="8"/>
      <c r="I46" s="8"/>
      <c r="J46" s="8"/>
      <c r="K46" s="8"/>
      <c r="L46" s="57" t="s">
        <v>50</v>
      </c>
      <c r="M46" s="44"/>
      <c r="N46" s="59" t="s">
        <v>51</v>
      </c>
      <c r="O46" s="43"/>
      <c r="P46" s="43"/>
      <c r="Q46" s="43"/>
      <c r="R46" s="43"/>
      <c r="S46" s="46"/>
    </row>
    <row r="47" spans="1:19" ht="20.25" customHeight="1" x14ac:dyDescent="0.25">
      <c r="A47" s="10"/>
      <c r="B47" s="11"/>
      <c r="C47" s="11"/>
      <c r="D47" s="11"/>
      <c r="E47" s="11"/>
      <c r="F47" s="16"/>
      <c r="G47" s="91"/>
      <c r="H47" s="11"/>
      <c r="I47" s="11"/>
      <c r="J47" s="11"/>
      <c r="K47" s="11"/>
      <c r="L47" s="63">
        <v>23</v>
      </c>
      <c r="M47" s="68" t="s">
        <v>52</v>
      </c>
      <c r="N47" s="31"/>
      <c r="O47" s="31"/>
      <c r="P47" s="31"/>
      <c r="Q47" s="67"/>
      <c r="R47" s="77">
        <f>E44+J44+R44+E45+J45+R45</f>
        <v>0</v>
      </c>
      <c r="S47" s="41"/>
    </row>
    <row r="48" spans="1:19" ht="20.25" customHeight="1" x14ac:dyDescent="0.25">
      <c r="A48" s="92" t="s">
        <v>53</v>
      </c>
      <c r="B48" s="20"/>
      <c r="C48" s="20"/>
      <c r="D48" s="20"/>
      <c r="E48" s="20"/>
      <c r="F48" s="21"/>
      <c r="G48" s="93" t="s">
        <v>54</v>
      </c>
      <c r="H48" s="20"/>
      <c r="I48" s="20"/>
      <c r="J48" s="20"/>
      <c r="K48" s="20"/>
      <c r="L48" s="63">
        <v>24</v>
      </c>
      <c r="M48" s="94">
        <v>15</v>
      </c>
      <c r="N48" s="21" t="s">
        <v>55</v>
      </c>
      <c r="O48" s="95">
        <v>0</v>
      </c>
      <c r="P48" s="31" t="s">
        <v>56</v>
      </c>
      <c r="Q48" s="28"/>
      <c r="R48" s="96">
        <v>0</v>
      </c>
      <c r="S48" s="97"/>
    </row>
    <row r="49" spans="1:19" ht="20.25" customHeight="1" thickBot="1" x14ac:dyDescent="0.3">
      <c r="A49" s="98" t="s">
        <v>15</v>
      </c>
      <c r="B49" s="12"/>
      <c r="C49" s="12"/>
      <c r="D49" s="12"/>
      <c r="E49" s="12"/>
      <c r="F49" s="13"/>
      <c r="G49" s="99"/>
      <c r="H49" s="12"/>
      <c r="I49" s="12"/>
      <c r="J49" s="12"/>
      <c r="K49" s="12"/>
      <c r="L49" s="63">
        <v>25</v>
      </c>
      <c r="M49" s="100">
        <v>21</v>
      </c>
      <c r="N49" s="28" t="s">
        <v>55</v>
      </c>
      <c r="O49" s="95">
        <f>R47</f>
        <v>0</v>
      </c>
      <c r="P49" s="31" t="s">
        <v>56</v>
      </c>
      <c r="Q49" s="28"/>
      <c r="R49" s="66">
        <f>ROUNDUP(O49*M49/100,1)</f>
        <v>0</v>
      </c>
      <c r="S49" s="67"/>
    </row>
    <row r="50" spans="1:19" ht="20.25" customHeight="1" thickBot="1" x14ac:dyDescent="0.3">
      <c r="A50" s="10"/>
      <c r="B50" s="11"/>
      <c r="C50" s="11"/>
      <c r="D50" s="11"/>
      <c r="E50" s="11"/>
      <c r="F50" s="16"/>
      <c r="G50" s="91"/>
      <c r="H50" s="11"/>
      <c r="I50" s="11"/>
      <c r="J50" s="11"/>
      <c r="K50" s="11"/>
      <c r="L50" s="81">
        <v>26</v>
      </c>
      <c r="M50" s="101" t="s">
        <v>57</v>
      </c>
      <c r="N50" s="83"/>
      <c r="O50" s="83"/>
      <c r="P50" s="83"/>
      <c r="Q50" s="102"/>
      <c r="R50" s="103">
        <f>O49+R49</f>
        <v>0</v>
      </c>
      <c r="S50" s="104"/>
    </row>
    <row r="51" spans="1:19" ht="20.25" customHeight="1" x14ac:dyDescent="0.25">
      <c r="A51" s="92" t="s">
        <v>53</v>
      </c>
      <c r="B51" s="20"/>
      <c r="C51" s="20"/>
      <c r="D51" s="20"/>
      <c r="E51" s="20"/>
      <c r="F51" s="21"/>
      <c r="G51" s="93" t="s">
        <v>54</v>
      </c>
      <c r="H51" s="20"/>
      <c r="I51" s="20"/>
      <c r="J51" s="20"/>
      <c r="K51" s="20"/>
      <c r="L51" s="57" t="s">
        <v>58</v>
      </c>
      <c r="M51" s="44"/>
      <c r="N51" s="59" t="s">
        <v>59</v>
      </c>
      <c r="O51" s="43"/>
      <c r="P51" s="43"/>
      <c r="Q51" s="43"/>
      <c r="R51" s="105"/>
      <c r="S51" s="46"/>
    </row>
    <row r="52" spans="1:19" ht="20.25" customHeight="1" x14ac:dyDescent="0.25">
      <c r="A52" s="98" t="s">
        <v>17</v>
      </c>
      <c r="B52" s="12"/>
      <c r="C52" s="12"/>
      <c r="D52" s="12"/>
      <c r="E52" s="12"/>
      <c r="F52" s="13"/>
      <c r="G52" s="99"/>
      <c r="H52" s="12"/>
      <c r="I52" s="12"/>
      <c r="J52" s="12"/>
      <c r="K52" s="12"/>
      <c r="L52" s="63">
        <v>27</v>
      </c>
      <c r="M52" s="68" t="s">
        <v>60</v>
      </c>
      <c r="N52" s="31"/>
      <c r="O52" s="31"/>
      <c r="P52" s="31"/>
      <c r="Q52" s="28"/>
      <c r="R52" s="66">
        <v>0</v>
      </c>
      <c r="S52" s="67"/>
    </row>
    <row r="53" spans="1:19" ht="20.25" customHeight="1" x14ac:dyDescent="0.25">
      <c r="A53" s="10"/>
      <c r="B53" s="11"/>
      <c r="C53" s="11"/>
      <c r="D53" s="11"/>
      <c r="E53" s="11"/>
      <c r="F53" s="16"/>
      <c r="G53" s="91"/>
      <c r="H53" s="11"/>
      <c r="I53" s="11"/>
      <c r="J53" s="11"/>
      <c r="K53" s="11"/>
      <c r="L53" s="63">
        <v>28</v>
      </c>
      <c r="M53" s="68" t="s">
        <v>61</v>
      </c>
      <c r="N53" s="31"/>
      <c r="O53" s="31"/>
      <c r="P53" s="31"/>
      <c r="Q53" s="28"/>
      <c r="R53" s="66">
        <v>0</v>
      </c>
      <c r="S53" s="67"/>
    </row>
    <row r="54" spans="1:19" ht="20.25" customHeight="1" x14ac:dyDescent="0.25">
      <c r="A54" s="106" t="s">
        <v>53</v>
      </c>
      <c r="B54" s="36"/>
      <c r="C54" s="36"/>
      <c r="D54" s="36"/>
      <c r="E54" s="36"/>
      <c r="F54" s="107"/>
      <c r="G54" s="108" t="s">
        <v>54</v>
      </c>
      <c r="H54" s="36"/>
      <c r="I54" s="36"/>
      <c r="J54" s="36"/>
      <c r="K54" s="36"/>
      <c r="L54" s="81">
        <v>29</v>
      </c>
      <c r="M54" s="82" t="s">
        <v>62</v>
      </c>
      <c r="N54" s="83"/>
      <c r="O54" s="83"/>
      <c r="P54" s="83"/>
      <c r="Q54" s="84"/>
      <c r="R54" s="50">
        <v>0</v>
      </c>
      <c r="S54" s="109"/>
    </row>
    <row r="55" spans="1:19" ht="9.75" customHeight="1" x14ac:dyDescent="0.25"/>
    <row r="56" spans="1:19" x14ac:dyDescent="0.25">
      <c r="A56" s="11" t="s">
        <v>96</v>
      </c>
    </row>
    <row r="57" spans="1:19" x14ac:dyDescent="0.25">
      <c r="A57" s="11" t="s">
        <v>108</v>
      </c>
    </row>
    <row r="58" spans="1:19" x14ac:dyDescent="0.25">
      <c r="A58" s="11"/>
    </row>
  </sheetData>
  <sheetProtection algorithmName="SHA-512" hashValue="PX2L2mHQWJQlJ7cfio3XN7FT7j/C2R54bsoFZ+PKSqgkG1fk0hu2xjcRHiSyTSb80Pmk3vEZ3adZT2UyK1YfWw==" saltValue="ASomnIB+icAI97ZFQR1T/A==" spinCount="100000" sheet="1" objects="1" scenarios="1" selectLockedCells="1"/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workbookViewId="0">
      <selection activeCell="I17" sqref="I17:J17"/>
    </sheetView>
  </sheetViews>
  <sheetFormatPr defaultRowHeight="15" x14ac:dyDescent="0.25"/>
  <cols>
    <col min="1" max="1" width="6.42578125" style="205" customWidth="1"/>
    <col min="2" max="3" width="9.140625" style="205"/>
    <col min="4" max="4" width="12.28515625" style="205" customWidth="1"/>
    <col min="5" max="10" width="9.140625" style="205"/>
    <col min="11" max="13" width="9.140625" style="207"/>
    <col min="14" max="14" width="14" style="207" bestFit="1" customWidth="1"/>
    <col min="15" max="15" width="12.140625" style="207" customWidth="1"/>
    <col min="16" max="19" width="9.140625" style="207"/>
    <col min="20" max="16384" width="9.140625" style="205"/>
  </cols>
  <sheetData>
    <row r="1" spans="1:10" ht="18" x14ac:dyDescent="0.25">
      <c r="A1" s="198" t="s">
        <v>80</v>
      </c>
      <c r="B1" s="198"/>
      <c r="C1" s="198"/>
      <c r="D1" s="198"/>
      <c r="E1" s="198"/>
      <c r="F1" s="198"/>
      <c r="G1" s="198"/>
      <c r="H1" s="198"/>
      <c r="I1" s="198"/>
    </row>
    <row r="2" spans="1:10" ht="9.9499999999999993" customHeight="1" x14ac:dyDescent="0.25">
      <c r="A2" s="161"/>
      <c r="B2" s="161"/>
      <c r="C2" s="161"/>
      <c r="D2" s="161"/>
      <c r="E2" s="161"/>
      <c r="F2" s="161"/>
      <c r="G2" s="161"/>
      <c r="H2" s="161"/>
      <c r="I2" s="161"/>
    </row>
    <row r="3" spans="1:10" x14ac:dyDescent="0.25">
      <c r="A3" s="129" t="s">
        <v>63</v>
      </c>
      <c r="B3" s="130" t="s">
        <v>117</v>
      </c>
      <c r="C3" s="130"/>
      <c r="D3" s="131"/>
      <c r="E3" s="131" t="s">
        <v>65</v>
      </c>
      <c r="F3" s="130" t="str">
        <f>'Položkový rozpočet'!F2</f>
        <v>Krajská Zdravotní  a.s., Sociální Péče 3316/12A</v>
      </c>
      <c r="G3" s="130"/>
      <c r="H3" s="130"/>
      <c r="I3" s="130"/>
    </row>
    <row r="4" spans="1:10" x14ac:dyDescent="0.25">
      <c r="A4" s="129" t="s">
        <v>64</v>
      </c>
      <c r="B4" s="130" t="str">
        <f>'Položkový rozpočet'!B3</f>
        <v>SO 101 - D.1.4.2 - Vzduchotechnika</v>
      </c>
      <c r="C4" s="130"/>
      <c r="D4" s="131"/>
      <c r="E4" s="131" t="s">
        <v>66</v>
      </c>
      <c r="F4" s="130"/>
      <c r="G4" s="130"/>
      <c r="H4" s="130"/>
      <c r="I4" s="130"/>
    </row>
    <row r="5" spans="1:10" x14ac:dyDescent="0.25">
      <c r="A5" s="130"/>
      <c r="B5" s="130"/>
      <c r="C5" s="130"/>
      <c r="D5" s="131"/>
      <c r="E5" s="131" t="s">
        <v>67</v>
      </c>
      <c r="F5" s="132" t="s">
        <v>141</v>
      </c>
      <c r="G5" s="130"/>
      <c r="H5" s="130"/>
      <c r="I5" s="130"/>
    </row>
    <row r="6" spans="1:10" ht="9.9499999999999993" customHeight="1" x14ac:dyDescent="0.25">
      <c r="A6" s="130"/>
      <c r="B6" s="130"/>
      <c r="C6" s="130"/>
      <c r="D6" s="130"/>
      <c r="E6" s="130"/>
      <c r="F6" s="130"/>
      <c r="G6" s="130"/>
      <c r="H6" s="130"/>
      <c r="I6" s="130"/>
    </row>
    <row r="7" spans="1:10" x14ac:dyDescent="0.25">
      <c r="A7" s="196" t="s">
        <v>81</v>
      </c>
      <c r="B7" s="196"/>
      <c r="C7" s="196"/>
      <c r="D7" s="196"/>
      <c r="E7" s="196"/>
      <c r="F7" s="196"/>
      <c r="G7" s="199" t="s">
        <v>74</v>
      </c>
      <c r="H7" s="199"/>
      <c r="I7" s="199" t="s">
        <v>76</v>
      </c>
      <c r="J7" s="199"/>
    </row>
    <row r="8" spans="1:10" x14ac:dyDescent="0.25">
      <c r="A8" s="200" t="str">
        <f>'Položkový rozpočet'!A8</f>
        <v>Zařízení č.1 - Větrání sociálního zázemí v 1.PP</v>
      </c>
      <c r="B8" s="201"/>
      <c r="C8" s="201"/>
      <c r="D8" s="201"/>
      <c r="E8" s="201"/>
      <c r="F8" s="202"/>
      <c r="G8" s="203">
        <f>'Položkový rozpočet'!G26</f>
        <v>0</v>
      </c>
      <c r="H8" s="203"/>
      <c r="I8" s="203">
        <f>'Položkový rozpočet'!I26</f>
        <v>0</v>
      </c>
      <c r="J8" s="203"/>
    </row>
    <row r="9" spans="1:10" x14ac:dyDescent="0.25">
      <c r="A9" s="197" t="str">
        <f>'Položkový rozpočet'!A29</f>
        <v>Zařízení č.2 - Větrání sociálního zázemí sanitářů</v>
      </c>
      <c r="B9" s="197"/>
      <c r="C9" s="197"/>
      <c r="D9" s="197"/>
      <c r="E9" s="197"/>
      <c r="F9" s="197"/>
      <c r="G9" s="177">
        <f>'Položkový rozpočet'!G42</f>
        <v>0</v>
      </c>
      <c r="H9" s="177"/>
      <c r="I9" s="177">
        <f>'Položkový rozpočet'!I42</f>
        <v>0</v>
      </c>
      <c r="J9" s="177"/>
    </row>
    <row r="10" spans="1:10" x14ac:dyDescent="0.25">
      <c r="A10" s="197" t="str">
        <f>'Položkový rozpočet'!A45</f>
        <v>Zařízení č.3 - Větrání místnosti mytí v 1.PP</v>
      </c>
      <c r="B10" s="197"/>
      <c r="C10" s="197"/>
      <c r="D10" s="197"/>
      <c r="E10" s="197"/>
      <c r="F10" s="197"/>
      <c r="G10" s="177">
        <f>'Položkový rozpočet'!G59</f>
        <v>0</v>
      </c>
      <c r="H10" s="177"/>
      <c r="I10" s="177">
        <f>'Položkový rozpočet'!I59</f>
        <v>0</v>
      </c>
      <c r="J10" s="177"/>
    </row>
    <row r="11" spans="1:10" x14ac:dyDescent="0.25">
      <c r="A11" s="195"/>
      <c r="B11" s="195"/>
      <c r="C11" s="195"/>
      <c r="D11" s="195"/>
      <c r="E11" s="195"/>
      <c r="F11" s="195"/>
      <c r="G11" s="194"/>
      <c r="H11" s="194"/>
      <c r="I11" s="194"/>
      <c r="J11" s="194"/>
    </row>
    <row r="12" spans="1:10" ht="9.9499999999999993" customHeight="1" x14ac:dyDescent="0.25"/>
    <row r="13" spans="1:10" x14ac:dyDescent="0.25">
      <c r="A13" s="183" t="s">
        <v>82</v>
      </c>
      <c r="B13" s="184"/>
      <c r="C13" s="184"/>
      <c r="D13" s="184"/>
      <c r="E13" s="184"/>
      <c r="F13" s="182"/>
      <c r="G13" s="181">
        <f>SUM(G8:H11)</f>
        <v>0</v>
      </c>
      <c r="H13" s="182"/>
      <c r="I13" s="181">
        <f>SUM(I8:J11)</f>
        <v>0</v>
      </c>
      <c r="J13" s="182"/>
    </row>
    <row r="14" spans="1:10" ht="9.9499999999999993" customHeight="1" x14ac:dyDescent="0.25"/>
    <row r="15" spans="1:10" x14ac:dyDescent="0.25">
      <c r="A15" s="188" t="s">
        <v>83</v>
      </c>
      <c r="B15" s="189"/>
      <c r="C15" s="189"/>
      <c r="D15" s="189"/>
      <c r="E15" s="189"/>
      <c r="F15" s="189"/>
      <c r="G15" s="189"/>
      <c r="H15" s="190"/>
      <c r="I15" s="191" t="s">
        <v>74</v>
      </c>
      <c r="J15" s="191"/>
    </row>
    <row r="16" spans="1:10" s="214" customFormat="1" ht="9.9499999999999993" customHeight="1" x14ac:dyDescent="0.25">
      <c r="A16" s="133"/>
      <c r="B16" s="133"/>
      <c r="C16" s="133"/>
      <c r="D16" s="133"/>
      <c r="E16" s="133"/>
      <c r="F16" s="133"/>
      <c r="G16" s="134"/>
      <c r="H16" s="134"/>
      <c r="I16" s="134"/>
      <c r="J16" s="134"/>
    </row>
    <row r="17" spans="1:15" x14ac:dyDescent="0.25">
      <c r="A17" s="156" t="s">
        <v>84</v>
      </c>
      <c r="B17" s="185" t="s">
        <v>134</v>
      </c>
      <c r="C17" s="186"/>
      <c r="D17" s="186"/>
      <c r="E17" s="186"/>
      <c r="F17" s="186"/>
      <c r="G17" s="186"/>
      <c r="H17" s="187"/>
      <c r="I17" s="217"/>
      <c r="J17" s="218"/>
    </row>
    <row r="18" spans="1:15" x14ac:dyDescent="0.25">
      <c r="A18" s="163" t="s">
        <v>85</v>
      </c>
      <c r="B18" s="179" t="s">
        <v>142</v>
      </c>
      <c r="C18" s="179"/>
      <c r="D18" s="179"/>
      <c r="E18" s="179"/>
      <c r="F18" s="179"/>
      <c r="G18" s="179"/>
      <c r="H18" s="180"/>
      <c r="I18" s="219"/>
      <c r="J18" s="219"/>
      <c r="N18" s="215"/>
    </row>
    <row r="19" spans="1:15" x14ac:dyDescent="0.25">
      <c r="A19" s="163" t="s">
        <v>86</v>
      </c>
      <c r="B19" s="179" t="s">
        <v>103</v>
      </c>
      <c r="C19" s="179"/>
      <c r="D19" s="179"/>
      <c r="E19" s="179"/>
      <c r="F19" s="179"/>
      <c r="G19" s="179"/>
      <c r="H19" s="180"/>
      <c r="I19" s="219"/>
      <c r="J19" s="219"/>
      <c r="L19" s="216"/>
    </row>
    <row r="20" spans="1:15" x14ac:dyDescent="0.25">
      <c r="A20" s="163" t="s">
        <v>87</v>
      </c>
      <c r="B20" s="179" t="s">
        <v>135</v>
      </c>
      <c r="C20" s="179"/>
      <c r="D20" s="179"/>
      <c r="E20" s="179"/>
      <c r="F20" s="179"/>
      <c r="G20" s="179"/>
      <c r="H20" s="180"/>
      <c r="I20" s="219"/>
      <c r="J20" s="219"/>
      <c r="L20" s="216"/>
    </row>
    <row r="21" spans="1:15" x14ac:dyDescent="0.25">
      <c r="A21" s="163" t="s">
        <v>93</v>
      </c>
      <c r="B21" s="179" t="s">
        <v>143</v>
      </c>
      <c r="C21" s="179"/>
      <c r="D21" s="179"/>
      <c r="E21" s="179"/>
      <c r="F21" s="179"/>
      <c r="G21" s="179"/>
      <c r="H21" s="180"/>
      <c r="I21" s="219"/>
      <c r="J21" s="219"/>
      <c r="L21" s="216"/>
    </row>
    <row r="22" spans="1:15" x14ac:dyDescent="0.25">
      <c r="A22" s="163" t="s">
        <v>94</v>
      </c>
      <c r="B22" s="179" t="s">
        <v>102</v>
      </c>
      <c r="C22" s="179"/>
      <c r="D22" s="179"/>
      <c r="E22" s="179"/>
      <c r="F22" s="179"/>
      <c r="G22" s="179"/>
      <c r="H22" s="180"/>
      <c r="I22" s="219"/>
      <c r="J22" s="219"/>
    </row>
    <row r="23" spans="1:15" x14ac:dyDescent="0.25">
      <c r="A23" s="163" t="s">
        <v>105</v>
      </c>
      <c r="B23" s="164" t="s">
        <v>104</v>
      </c>
      <c r="C23" s="164"/>
      <c r="D23" s="164"/>
      <c r="E23" s="164"/>
      <c r="F23" s="164"/>
      <c r="G23" s="164"/>
      <c r="H23" s="165"/>
      <c r="I23" s="219"/>
      <c r="J23" s="219"/>
    </row>
    <row r="24" spans="1:15" x14ac:dyDescent="0.25">
      <c r="A24" s="154" t="s">
        <v>106</v>
      </c>
      <c r="B24" s="178" t="s">
        <v>136</v>
      </c>
      <c r="C24" s="179"/>
      <c r="D24" s="179"/>
      <c r="E24" s="179"/>
      <c r="F24" s="179"/>
      <c r="G24" s="179"/>
      <c r="H24" s="180"/>
      <c r="I24" s="219"/>
      <c r="J24" s="219"/>
      <c r="N24" s="215"/>
      <c r="O24" s="215"/>
    </row>
    <row r="25" spans="1:15" x14ac:dyDescent="0.25">
      <c r="A25" s="154" t="s">
        <v>107</v>
      </c>
      <c r="B25" s="178" t="s">
        <v>110</v>
      </c>
      <c r="C25" s="179"/>
      <c r="D25" s="179"/>
      <c r="E25" s="179"/>
      <c r="F25" s="179"/>
      <c r="G25" s="179"/>
      <c r="H25" s="180"/>
      <c r="I25" s="219"/>
      <c r="J25" s="219"/>
      <c r="N25" s="215"/>
    </row>
    <row r="26" spans="1:15" x14ac:dyDescent="0.25">
      <c r="A26" s="154" t="s">
        <v>109</v>
      </c>
      <c r="B26" s="170" t="s">
        <v>144</v>
      </c>
      <c r="C26" s="171"/>
      <c r="D26" s="171"/>
      <c r="E26" s="171"/>
      <c r="F26" s="171"/>
      <c r="G26" s="171"/>
      <c r="H26" s="172"/>
      <c r="I26" s="220"/>
      <c r="J26" s="220"/>
      <c r="N26" s="215"/>
    </row>
    <row r="27" spans="1:15" x14ac:dyDescent="0.25">
      <c r="A27" s="155"/>
      <c r="B27" s="173" t="s">
        <v>145</v>
      </c>
      <c r="C27" s="174"/>
      <c r="D27" s="174"/>
      <c r="E27" s="174"/>
      <c r="F27" s="174"/>
      <c r="G27" s="174"/>
      <c r="H27" s="175"/>
      <c r="I27" s="176"/>
      <c r="J27" s="176"/>
      <c r="N27" s="215"/>
    </row>
    <row r="28" spans="1:15" x14ac:dyDescent="0.25">
      <c r="A28" s="162" t="s">
        <v>137</v>
      </c>
      <c r="B28" s="192" t="s">
        <v>146</v>
      </c>
      <c r="C28" s="192"/>
      <c r="D28" s="192"/>
      <c r="E28" s="192"/>
      <c r="F28" s="192"/>
      <c r="G28" s="192"/>
      <c r="H28" s="193"/>
      <c r="I28" s="221"/>
      <c r="J28" s="221"/>
      <c r="N28" s="215"/>
    </row>
    <row r="29" spans="1:15" ht="9.9499999999999993" customHeight="1" x14ac:dyDescent="0.25"/>
    <row r="30" spans="1:15" x14ac:dyDescent="0.25">
      <c r="A30" s="183" t="s">
        <v>88</v>
      </c>
      <c r="B30" s="184"/>
      <c r="C30" s="184"/>
      <c r="D30" s="184"/>
      <c r="E30" s="184"/>
      <c r="F30" s="184"/>
      <c r="G30" s="184"/>
      <c r="H30" s="182"/>
      <c r="I30" s="181">
        <f>SUM(I17:J28)</f>
        <v>0</v>
      </c>
      <c r="J30" s="182"/>
    </row>
    <row r="31" spans="1:15" ht="9.9499999999999993" customHeight="1" x14ac:dyDescent="0.25"/>
    <row r="32" spans="1:15" x14ac:dyDescent="0.25">
      <c r="N32" s="215"/>
    </row>
  </sheetData>
  <sheetProtection algorithmName="SHA-512" hashValue="8Kuq/0NHjT+UnuTe+TgeMoFH9K6/XBm+CTCNpo1RW4DOdMi4j50Fg1CSgYe7rcgZO1paQ55rbnRh54MEt5pRBg==" saltValue="HIbprv0V18isVJBlDoHYCw==" spinCount="100000" sheet="1" objects="1" scenarios="1" selectLockedCells="1"/>
  <mergeCells count="46">
    <mergeCell ref="A1:I1"/>
    <mergeCell ref="G7:H7"/>
    <mergeCell ref="I7:J7"/>
    <mergeCell ref="A8:F8"/>
    <mergeCell ref="G8:H8"/>
    <mergeCell ref="I8:J8"/>
    <mergeCell ref="A11:F11"/>
    <mergeCell ref="G11:H11"/>
    <mergeCell ref="I11:J11"/>
    <mergeCell ref="A7:F7"/>
    <mergeCell ref="A13:F13"/>
    <mergeCell ref="G13:H13"/>
    <mergeCell ref="I13:J13"/>
    <mergeCell ref="A9:F9"/>
    <mergeCell ref="G9:H9"/>
    <mergeCell ref="I9:J9"/>
    <mergeCell ref="A10:F10"/>
    <mergeCell ref="G10:H10"/>
    <mergeCell ref="I10:J10"/>
    <mergeCell ref="I30:J30"/>
    <mergeCell ref="A30:H30"/>
    <mergeCell ref="I20:J20"/>
    <mergeCell ref="B17:H17"/>
    <mergeCell ref="A15:H15"/>
    <mergeCell ref="B18:H18"/>
    <mergeCell ref="B19:H19"/>
    <mergeCell ref="B20:H20"/>
    <mergeCell ref="I18:J18"/>
    <mergeCell ref="I19:J19"/>
    <mergeCell ref="I15:J15"/>
    <mergeCell ref="I22:J22"/>
    <mergeCell ref="B28:H28"/>
    <mergeCell ref="I28:J28"/>
    <mergeCell ref="B21:H21"/>
    <mergeCell ref="I24:J24"/>
    <mergeCell ref="B22:H22"/>
    <mergeCell ref="I21:J21"/>
    <mergeCell ref="I23:J23"/>
    <mergeCell ref="I17:J17"/>
    <mergeCell ref="B24:H24"/>
    <mergeCell ref="B26:H26"/>
    <mergeCell ref="I26:J26"/>
    <mergeCell ref="B27:H27"/>
    <mergeCell ref="I27:J27"/>
    <mergeCell ref="I25:J25"/>
    <mergeCell ref="B25:H25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" zoomScale="110" zoomScaleNormal="110" workbookViewId="0">
      <selection activeCell="F12" sqref="F12"/>
    </sheetView>
  </sheetViews>
  <sheetFormatPr defaultRowHeight="15" x14ac:dyDescent="0.25"/>
  <cols>
    <col min="1" max="1" width="5.85546875" style="205" customWidth="1"/>
    <col min="2" max="2" width="9.140625" style="205"/>
    <col min="3" max="3" width="76" style="205" customWidth="1"/>
    <col min="4" max="4" width="3.42578125" style="205" customWidth="1"/>
    <col min="5" max="5" width="4.85546875" style="205" customWidth="1"/>
    <col min="6" max="6" width="10.5703125" style="205" customWidth="1"/>
    <col min="7" max="7" width="10.7109375" style="205" customWidth="1"/>
    <col min="8" max="8" width="10" style="205" customWidth="1"/>
    <col min="9" max="9" width="10.28515625" style="205" customWidth="1"/>
    <col min="10" max="10" width="3.7109375" style="205" customWidth="1"/>
    <col min="11" max="11" width="9.140625" style="206"/>
    <col min="12" max="12" width="10" style="205" bestFit="1" customWidth="1"/>
    <col min="13" max="16384" width="9.140625" style="205"/>
  </cols>
  <sheetData>
    <row r="1" spans="1:12" ht="15.75" x14ac:dyDescent="0.25">
      <c r="A1" s="204" t="s">
        <v>71</v>
      </c>
      <c r="B1" s="204"/>
      <c r="C1" s="204"/>
      <c r="D1" s="204"/>
      <c r="E1" s="204"/>
      <c r="F1" s="204"/>
      <c r="G1" s="204"/>
      <c r="H1" s="204"/>
      <c r="I1" s="204"/>
    </row>
    <row r="2" spans="1:12" x14ac:dyDescent="0.25">
      <c r="A2" s="129" t="s">
        <v>63</v>
      </c>
      <c r="B2" s="130" t="s">
        <v>115</v>
      </c>
      <c r="C2" s="130"/>
      <c r="D2" s="131" t="s">
        <v>65</v>
      </c>
      <c r="E2" s="130"/>
      <c r="F2" s="130" t="s">
        <v>116</v>
      </c>
      <c r="G2" s="130"/>
      <c r="H2" s="130"/>
      <c r="I2" s="130"/>
    </row>
    <row r="3" spans="1:12" x14ac:dyDescent="0.25">
      <c r="A3" s="129" t="s">
        <v>64</v>
      </c>
      <c r="B3" s="130" t="s">
        <v>139</v>
      </c>
      <c r="C3" s="130"/>
      <c r="D3" s="131" t="s">
        <v>66</v>
      </c>
      <c r="E3" s="130"/>
      <c r="F3" s="130"/>
      <c r="G3" s="130"/>
      <c r="H3" s="130"/>
      <c r="I3" s="130"/>
    </row>
    <row r="4" spans="1:12" ht="8.1" customHeight="1" x14ac:dyDescent="0.25">
      <c r="A4" s="128"/>
      <c r="B4" s="128"/>
      <c r="C4" s="128"/>
      <c r="D4" s="128"/>
      <c r="E4" s="128"/>
      <c r="F4" s="128"/>
      <c r="G4" s="128"/>
      <c r="H4" s="128"/>
      <c r="I4" s="128"/>
    </row>
    <row r="5" spans="1:12" ht="21" x14ac:dyDescent="0.25">
      <c r="A5" s="136" t="s">
        <v>77</v>
      </c>
      <c r="B5" s="137" t="s">
        <v>68</v>
      </c>
      <c r="C5" s="137" t="s">
        <v>69</v>
      </c>
      <c r="D5" s="137" t="s">
        <v>70</v>
      </c>
      <c r="E5" s="137" t="s">
        <v>72</v>
      </c>
      <c r="F5" s="137" t="s">
        <v>73</v>
      </c>
      <c r="G5" s="137" t="s">
        <v>74</v>
      </c>
      <c r="H5" s="137" t="s">
        <v>75</v>
      </c>
      <c r="I5" s="138" t="s">
        <v>76</v>
      </c>
    </row>
    <row r="6" spans="1:12" s="207" customFormat="1" ht="3.75" customHeight="1" x14ac:dyDescent="0.25">
      <c r="A6" s="118"/>
      <c r="B6" s="118"/>
      <c r="C6" s="118"/>
      <c r="D6" s="118"/>
      <c r="E6" s="118"/>
      <c r="F6" s="118"/>
      <c r="G6" s="118"/>
      <c r="H6" s="118"/>
      <c r="I6" s="118"/>
      <c r="K6" s="208"/>
    </row>
    <row r="7" spans="1:12" s="207" customFormat="1" ht="5.0999999999999996" customHeight="1" x14ac:dyDescent="0.25">
      <c r="A7" s="119"/>
      <c r="B7" s="120"/>
      <c r="C7" s="120"/>
      <c r="D7" s="120"/>
      <c r="E7" s="120"/>
      <c r="F7" s="120"/>
      <c r="G7" s="120"/>
      <c r="H7" s="120"/>
      <c r="I7" s="121"/>
      <c r="K7" s="208"/>
    </row>
    <row r="8" spans="1:12" s="207" customFormat="1" ht="14.1" customHeight="1" x14ac:dyDescent="0.25">
      <c r="A8" s="122" t="s">
        <v>147</v>
      </c>
      <c r="B8" s="115"/>
      <c r="C8" s="115"/>
      <c r="D8" s="115"/>
      <c r="E8" s="115"/>
      <c r="F8" s="115"/>
      <c r="G8" s="115"/>
      <c r="H8" s="115"/>
      <c r="I8" s="123"/>
      <c r="K8" s="208"/>
    </row>
    <row r="9" spans="1:12" s="207" customFormat="1" ht="5.0999999999999996" customHeight="1" x14ac:dyDescent="0.25">
      <c r="A9" s="124"/>
      <c r="B9" s="118"/>
      <c r="C9" s="118"/>
      <c r="D9" s="118"/>
      <c r="E9" s="118"/>
      <c r="F9" s="118"/>
      <c r="G9" s="118"/>
      <c r="H9" s="118"/>
      <c r="I9" s="125"/>
      <c r="K9" s="208"/>
    </row>
    <row r="10" spans="1:12" s="209" customFormat="1" ht="14.1" customHeight="1" x14ac:dyDescent="0.25">
      <c r="A10" s="135">
        <v>42370</v>
      </c>
      <c r="B10" s="114">
        <v>240001001</v>
      </c>
      <c r="C10" s="114" t="s">
        <v>124</v>
      </c>
      <c r="D10" s="141" t="s">
        <v>78</v>
      </c>
      <c r="E10" s="113">
        <v>2</v>
      </c>
      <c r="F10" s="213"/>
      <c r="G10" s="112">
        <f>E10*F10</f>
        <v>0</v>
      </c>
      <c r="H10" s="213"/>
      <c r="I10" s="112">
        <f>E10*H10</f>
        <v>0</v>
      </c>
      <c r="K10" s="210"/>
      <c r="L10" s="211"/>
    </row>
    <row r="11" spans="1:12" s="209" customFormat="1" ht="14.1" customHeight="1" x14ac:dyDescent="0.25">
      <c r="A11" s="135"/>
      <c r="B11" s="114"/>
      <c r="C11" s="117" t="s">
        <v>97</v>
      </c>
      <c r="D11" s="141"/>
      <c r="E11" s="113"/>
      <c r="F11" s="112"/>
      <c r="G11" s="112"/>
      <c r="H11" s="112"/>
      <c r="I11" s="112"/>
      <c r="K11" s="210"/>
      <c r="L11" s="211"/>
    </row>
    <row r="12" spans="1:12" s="209" customFormat="1" ht="14.1" customHeight="1" x14ac:dyDescent="0.25">
      <c r="A12" s="111">
        <v>42370</v>
      </c>
      <c r="B12" s="114">
        <v>240001002</v>
      </c>
      <c r="C12" s="114" t="s">
        <v>121</v>
      </c>
      <c r="D12" s="141" t="s">
        <v>78</v>
      </c>
      <c r="E12" s="113">
        <v>2</v>
      </c>
      <c r="F12" s="213"/>
      <c r="G12" s="112">
        <f>E12*F12</f>
        <v>0</v>
      </c>
      <c r="H12" s="213"/>
      <c r="I12" s="112">
        <f>E12*H12</f>
        <v>0</v>
      </c>
      <c r="K12" s="210"/>
      <c r="L12" s="211"/>
    </row>
    <row r="13" spans="1:12" s="209" customFormat="1" ht="14.1" customHeight="1" x14ac:dyDescent="0.25">
      <c r="A13" s="135">
        <v>42401</v>
      </c>
      <c r="B13" s="114">
        <v>240001003</v>
      </c>
      <c r="C13" s="114" t="s">
        <v>125</v>
      </c>
      <c r="D13" s="141" t="s">
        <v>78</v>
      </c>
      <c r="E13" s="113">
        <v>8</v>
      </c>
      <c r="F13" s="213"/>
      <c r="G13" s="112">
        <f>E13*F13</f>
        <v>0</v>
      </c>
      <c r="H13" s="213"/>
      <c r="I13" s="112">
        <f>E13*H13</f>
        <v>0</v>
      </c>
      <c r="K13" s="210"/>
      <c r="L13" s="211"/>
    </row>
    <row r="14" spans="1:12" s="209" customFormat="1" ht="14.1" customHeight="1" x14ac:dyDescent="0.25">
      <c r="A14" s="135"/>
      <c r="B14" s="114"/>
      <c r="C14" s="117" t="s">
        <v>97</v>
      </c>
      <c r="D14" s="141"/>
      <c r="E14" s="113"/>
      <c r="F14" s="112"/>
      <c r="G14" s="112"/>
      <c r="H14" s="112"/>
      <c r="I14" s="112"/>
      <c r="K14" s="210"/>
      <c r="L14" s="211"/>
    </row>
    <row r="15" spans="1:12" s="209" customFormat="1" ht="14.1" customHeight="1" x14ac:dyDescent="0.25">
      <c r="A15" s="111" t="s">
        <v>111</v>
      </c>
      <c r="B15" s="114">
        <v>240001004</v>
      </c>
      <c r="C15" s="114" t="s">
        <v>122</v>
      </c>
      <c r="D15" s="141" t="s">
        <v>78</v>
      </c>
      <c r="E15" s="113">
        <v>8</v>
      </c>
      <c r="F15" s="213"/>
      <c r="G15" s="112">
        <f t="shared" ref="G15:G17" si="0">E15*F15</f>
        <v>0</v>
      </c>
      <c r="H15" s="213"/>
      <c r="I15" s="112">
        <f t="shared" ref="I15:I17" si="1">E15*H15</f>
        <v>0</v>
      </c>
      <c r="K15" s="210"/>
    </row>
    <row r="16" spans="1:12" s="209" customFormat="1" ht="14.1" customHeight="1" x14ac:dyDescent="0.25">
      <c r="A16" s="135">
        <v>42430</v>
      </c>
      <c r="B16" s="114">
        <v>240001005</v>
      </c>
      <c r="C16" s="142" t="s">
        <v>128</v>
      </c>
      <c r="D16" s="141" t="s">
        <v>78</v>
      </c>
      <c r="E16" s="113">
        <v>2</v>
      </c>
      <c r="F16" s="213"/>
      <c r="G16" s="112">
        <f t="shared" si="0"/>
        <v>0</v>
      </c>
      <c r="H16" s="213"/>
      <c r="I16" s="112">
        <f t="shared" si="1"/>
        <v>0</v>
      </c>
      <c r="K16" s="210"/>
    </row>
    <row r="17" spans="1:11" s="209" customFormat="1" ht="14.1" customHeight="1" x14ac:dyDescent="0.25">
      <c r="A17" s="135">
        <v>42461</v>
      </c>
      <c r="B17" s="114">
        <v>240001006</v>
      </c>
      <c r="C17" s="142" t="s">
        <v>113</v>
      </c>
      <c r="D17" s="141" t="s">
        <v>78</v>
      </c>
      <c r="E17" s="113">
        <v>3</v>
      </c>
      <c r="F17" s="213"/>
      <c r="G17" s="112">
        <f t="shared" si="0"/>
        <v>0</v>
      </c>
      <c r="H17" s="213"/>
      <c r="I17" s="112">
        <f t="shared" si="1"/>
        <v>0</v>
      </c>
      <c r="K17" s="210"/>
    </row>
    <row r="18" spans="1:11" s="209" customFormat="1" ht="14.1" customHeight="1" x14ac:dyDescent="0.25">
      <c r="A18" s="135"/>
      <c r="C18" s="117"/>
      <c r="D18" s="141"/>
      <c r="E18" s="150"/>
      <c r="F18" s="112"/>
      <c r="G18" s="112"/>
      <c r="H18" s="112"/>
      <c r="I18" s="112"/>
      <c r="K18" s="210"/>
    </row>
    <row r="19" spans="1:11" s="209" customFormat="1" ht="14.1" customHeight="1" x14ac:dyDescent="0.25">
      <c r="C19" s="142" t="s">
        <v>99</v>
      </c>
      <c r="K19" s="208"/>
    </row>
    <row r="20" spans="1:11" s="209" customFormat="1" ht="14.1" customHeight="1" x14ac:dyDescent="0.25">
      <c r="A20" s="135"/>
      <c r="B20" s="114">
        <v>240001007</v>
      </c>
      <c r="C20" s="153" t="s">
        <v>100</v>
      </c>
      <c r="D20" s="116" t="s">
        <v>92</v>
      </c>
      <c r="E20" s="113">
        <v>15</v>
      </c>
      <c r="F20" s="213"/>
      <c r="G20" s="112">
        <f t="shared" ref="G20:G22" si="2">E20*F20</f>
        <v>0</v>
      </c>
      <c r="H20" s="213"/>
      <c r="I20" s="112">
        <f t="shared" ref="I20:I22" si="3">E20*H20</f>
        <v>0</v>
      </c>
      <c r="K20" s="208"/>
    </row>
    <row r="21" spans="1:11" s="209" customFormat="1" ht="14.1" customHeight="1" x14ac:dyDescent="0.25">
      <c r="B21" s="114">
        <v>240001008</v>
      </c>
      <c r="C21" s="153" t="s">
        <v>101</v>
      </c>
      <c r="D21" s="116" t="s">
        <v>92</v>
      </c>
      <c r="E21" s="113">
        <v>36</v>
      </c>
      <c r="F21" s="213"/>
      <c r="G21" s="112">
        <f t="shared" si="2"/>
        <v>0</v>
      </c>
      <c r="H21" s="213"/>
      <c r="I21" s="112">
        <f t="shared" si="3"/>
        <v>0</v>
      </c>
      <c r="K21" s="212"/>
    </row>
    <row r="22" spans="1:11" s="209" customFormat="1" ht="14.1" customHeight="1" x14ac:dyDescent="0.25">
      <c r="B22" s="114">
        <v>240001009</v>
      </c>
      <c r="C22" s="142" t="s">
        <v>127</v>
      </c>
      <c r="D22" s="149" t="s">
        <v>114</v>
      </c>
      <c r="E22" s="150">
        <v>1</v>
      </c>
      <c r="F22" s="213"/>
      <c r="G22" s="139">
        <f t="shared" si="2"/>
        <v>0</v>
      </c>
      <c r="H22" s="213"/>
      <c r="I22" s="139">
        <f t="shared" si="3"/>
        <v>0</v>
      </c>
      <c r="K22" s="210"/>
    </row>
    <row r="23" spans="1:11" s="209" customFormat="1" ht="14.1" customHeight="1" x14ac:dyDescent="0.25">
      <c r="C23" s="148" t="s">
        <v>98</v>
      </c>
      <c r="D23" s="149"/>
      <c r="E23" s="150"/>
      <c r="F23" s="139"/>
      <c r="G23" s="139"/>
      <c r="H23" s="139"/>
      <c r="I23" s="139"/>
      <c r="K23" s="210"/>
    </row>
    <row r="24" spans="1:11" s="209" customFormat="1" ht="14.1" customHeight="1" x14ac:dyDescent="0.25">
      <c r="B24" s="114">
        <v>240001010</v>
      </c>
      <c r="C24" s="142" t="s">
        <v>120</v>
      </c>
      <c r="D24" s="149" t="s">
        <v>114</v>
      </c>
      <c r="E24" s="150">
        <v>1</v>
      </c>
      <c r="F24" s="213"/>
      <c r="G24" s="139">
        <f t="shared" ref="G24" si="4">E24*F24</f>
        <v>0</v>
      </c>
      <c r="H24" s="213"/>
      <c r="I24" s="139">
        <f t="shared" ref="I24" si="5">E24*H24</f>
        <v>0</v>
      </c>
      <c r="K24" s="210"/>
    </row>
    <row r="25" spans="1:11" s="209" customFormat="1" ht="14.1" customHeight="1" x14ac:dyDescent="0.25">
      <c r="A25" s="135"/>
      <c r="B25" s="114"/>
      <c r="C25" s="148" t="s">
        <v>98</v>
      </c>
      <c r="D25" s="149"/>
      <c r="E25" s="150"/>
      <c r="F25" s="139"/>
      <c r="G25" s="139"/>
      <c r="H25" s="139"/>
      <c r="I25" s="139"/>
      <c r="K25" s="210"/>
    </row>
    <row r="26" spans="1:11" s="209" customFormat="1" ht="14.1" customHeight="1" x14ac:dyDescent="0.25">
      <c r="A26" s="111"/>
      <c r="B26" s="114"/>
      <c r="C26" s="126" t="s">
        <v>79</v>
      </c>
      <c r="D26" s="116"/>
      <c r="E26" s="113"/>
      <c r="F26" s="112"/>
      <c r="G26" s="127">
        <f>SUM(G10:G25)</f>
        <v>0</v>
      </c>
      <c r="H26" s="127"/>
      <c r="I26" s="127">
        <f>SUM(I10:I25)</f>
        <v>0</v>
      </c>
      <c r="K26" s="210"/>
    </row>
    <row r="27" spans="1:11" s="209" customFormat="1" ht="9.9499999999999993" customHeight="1" x14ac:dyDescent="0.25">
      <c r="A27" s="111"/>
      <c r="B27" s="114"/>
      <c r="C27" s="110"/>
      <c r="D27" s="116"/>
      <c r="E27" s="113"/>
      <c r="F27" s="112"/>
      <c r="G27" s="112"/>
      <c r="H27" s="112"/>
      <c r="I27" s="112"/>
      <c r="K27" s="210"/>
    </row>
    <row r="28" spans="1:11" s="207" customFormat="1" ht="5.0999999999999996" customHeight="1" x14ac:dyDescent="0.25">
      <c r="A28" s="119"/>
      <c r="B28" s="120"/>
      <c r="C28" s="120"/>
      <c r="D28" s="120"/>
      <c r="E28" s="120"/>
      <c r="F28" s="120"/>
      <c r="G28" s="120"/>
      <c r="H28" s="120"/>
      <c r="I28" s="121"/>
      <c r="K28" s="208"/>
    </row>
    <row r="29" spans="1:11" s="207" customFormat="1" ht="14.1" customHeight="1" x14ac:dyDescent="0.25">
      <c r="A29" s="122" t="s">
        <v>140</v>
      </c>
      <c r="B29" s="115"/>
      <c r="C29" s="115"/>
      <c r="D29" s="115"/>
      <c r="E29" s="115"/>
      <c r="F29" s="115"/>
      <c r="G29" s="115"/>
      <c r="H29" s="115"/>
      <c r="I29" s="123"/>
      <c r="K29" s="208"/>
    </row>
    <row r="30" spans="1:11" s="207" customFormat="1" ht="5.0999999999999996" customHeight="1" x14ac:dyDescent="0.25">
      <c r="A30" s="124"/>
      <c r="B30" s="118"/>
      <c r="C30" s="118"/>
      <c r="D30" s="118"/>
      <c r="E30" s="118"/>
      <c r="F30" s="118"/>
      <c r="G30" s="118"/>
      <c r="H30" s="118"/>
      <c r="I30" s="125"/>
      <c r="K30" s="208"/>
    </row>
    <row r="31" spans="1:11" s="209" customFormat="1" ht="14.1" customHeight="1" x14ac:dyDescent="0.25">
      <c r="A31" s="151">
        <v>41641</v>
      </c>
      <c r="B31" s="142">
        <v>240002001</v>
      </c>
      <c r="C31" s="114" t="s">
        <v>124</v>
      </c>
      <c r="D31" s="141" t="s">
        <v>78</v>
      </c>
      <c r="E31" s="113">
        <v>1</v>
      </c>
      <c r="F31" s="213"/>
      <c r="G31" s="112">
        <f>E31*F31</f>
        <v>0</v>
      </c>
      <c r="H31" s="213"/>
      <c r="I31" s="112">
        <f>E31*H31</f>
        <v>0</v>
      </c>
      <c r="K31" s="210"/>
    </row>
    <row r="32" spans="1:11" s="209" customFormat="1" ht="14.1" customHeight="1" x14ac:dyDescent="0.25">
      <c r="C32" s="117" t="s">
        <v>97</v>
      </c>
      <c r="D32" s="141"/>
      <c r="E32" s="113"/>
      <c r="F32" s="112"/>
      <c r="G32" s="112"/>
      <c r="H32" s="112"/>
      <c r="I32" s="112"/>
      <c r="K32" s="210"/>
    </row>
    <row r="33" spans="1:12" s="209" customFormat="1" ht="14.1" customHeight="1" x14ac:dyDescent="0.25">
      <c r="A33" s="152" t="s">
        <v>112</v>
      </c>
      <c r="B33" s="142">
        <v>240002002</v>
      </c>
      <c r="C33" s="114" t="s">
        <v>121</v>
      </c>
      <c r="D33" s="141" t="s">
        <v>78</v>
      </c>
      <c r="E33" s="113">
        <v>1</v>
      </c>
      <c r="F33" s="213"/>
      <c r="G33" s="112">
        <f>E33*F33</f>
        <v>0</v>
      </c>
      <c r="H33" s="213"/>
      <c r="I33" s="112">
        <f>E33*H33</f>
        <v>0</v>
      </c>
      <c r="K33" s="210"/>
    </row>
    <row r="34" spans="1:12" s="209" customFormat="1" ht="14.1" customHeight="1" x14ac:dyDescent="0.25">
      <c r="A34" s="151">
        <v>42037</v>
      </c>
      <c r="B34" s="142">
        <v>240002003</v>
      </c>
      <c r="C34" s="114" t="s">
        <v>125</v>
      </c>
      <c r="D34" s="141" t="s">
        <v>78</v>
      </c>
      <c r="E34" s="113">
        <v>1</v>
      </c>
      <c r="F34" s="213"/>
      <c r="G34" s="112">
        <f>E34*F34</f>
        <v>0</v>
      </c>
      <c r="H34" s="213"/>
      <c r="I34" s="112">
        <f>E34*H34</f>
        <v>0</v>
      </c>
      <c r="K34" s="210"/>
    </row>
    <row r="35" spans="1:12" s="209" customFormat="1" ht="14.1" customHeight="1" x14ac:dyDescent="0.25">
      <c r="A35" s="151"/>
      <c r="B35" s="142"/>
      <c r="C35" s="117" t="s">
        <v>97</v>
      </c>
      <c r="D35" s="141"/>
      <c r="E35" s="113"/>
      <c r="F35" s="112"/>
      <c r="G35" s="112"/>
      <c r="H35" s="112"/>
      <c r="I35" s="112"/>
      <c r="K35" s="210"/>
    </row>
    <row r="36" spans="1:12" s="209" customFormat="1" ht="14.1" customHeight="1" x14ac:dyDescent="0.25">
      <c r="A36" s="152" t="s">
        <v>123</v>
      </c>
      <c r="B36" s="142">
        <v>240002004</v>
      </c>
      <c r="C36" s="114" t="s">
        <v>122</v>
      </c>
      <c r="D36" s="141" t="s">
        <v>78</v>
      </c>
      <c r="E36" s="113">
        <v>1</v>
      </c>
      <c r="F36" s="213"/>
      <c r="G36" s="112">
        <f>E36*F36</f>
        <v>0</v>
      </c>
      <c r="H36" s="213"/>
      <c r="I36" s="112">
        <f>E36*H36</f>
        <v>0</v>
      </c>
      <c r="K36" s="210"/>
    </row>
    <row r="37" spans="1:12" s="209" customFormat="1" ht="14.1" customHeight="1" x14ac:dyDescent="0.25">
      <c r="A37" s="152">
        <v>42431</v>
      </c>
      <c r="B37" s="142">
        <v>240002005</v>
      </c>
      <c r="C37" s="142" t="s">
        <v>128</v>
      </c>
      <c r="D37" s="141" t="s">
        <v>78</v>
      </c>
      <c r="E37" s="113">
        <v>1</v>
      </c>
      <c r="F37" s="213"/>
      <c r="G37" s="112">
        <f t="shared" ref="G37" si="6">E37*F37</f>
        <v>0</v>
      </c>
      <c r="H37" s="213"/>
      <c r="I37" s="112">
        <f t="shared" ref="I37" si="7">E37*H37</f>
        <v>0</v>
      </c>
      <c r="K37" s="210"/>
    </row>
    <row r="38" spans="1:12" s="209" customFormat="1" ht="14.1" customHeight="1" x14ac:dyDescent="0.25">
      <c r="A38" s="151"/>
      <c r="C38" s="117"/>
      <c r="D38" s="116"/>
      <c r="E38" s="113"/>
      <c r="F38" s="112"/>
      <c r="G38" s="112"/>
      <c r="H38" s="112"/>
      <c r="I38" s="112"/>
      <c r="K38" s="210"/>
    </row>
    <row r="39" spans="1:12" s="209" customFormat="1" ht="14.1" customHeight="1" x14ac:dyDescent="0.25">
      <c r="A39" s="151"/>
      <c r="C39" s="142" t="s">
        <v>99</v>
      </c>
      <c r="K39" s="210"/>
    </row>
    <row r="40" spans="1:12" s="209" customFormat="1" ht="14.1" customHeight="1" x14ac:dyDescent="0.25">
      <c r="B40" s="142">
        <v>240002006</v>
      </c>
      <c r="C40" s="153" t="s">
        <v>100</v>
      </c>
      <c r="D40" s="116" t="s">
        <v>92</v>
      </c>
      <c r="E40" s="113">
        <v>6</v>
      </c>
      <c r="F40" s="213"/>
      <c r="G40" s="112">
        <f t="shared" ref="G40:G41" si="8">E40*F40</f>
        <v>0</v>
      </c>
      <c r="H40" s="213"/>
      <c r="I40" s="112">
        <f t="shared" ref="I40:I41" si="9">E40*H40</f>
        <v>0</v>
      </c>
      <c r="K40" s="210"/>
    </row>
    <row r="41" spans="1:12" s="209" customFormat="1" ht="14.1" customHeight="1" x14ac:dyDescent="0.25">
      <c r="A41" s="151"/>
      <c r="B41" s="142">
        <v>240002007</v>
      </c>
      <c r="C41" s="153" t="s">
        <v>101</v>
      </c>
      <c r="D41" s="116" t="s">
        <v>92</v>
      </c>
      <c r="E41" s="113">
        <v>1</v>
      </c>
      <c r="F41" s="213"/>
      <c r="G41" s="112">
        <f t="shared" si="8"/>
        <v>0</v>
      </c>
      <c r="H41" s="213"/>
      <c r="I41" s="112">
        <f t="shared" si="9"/>
        <v>0</v>
      </c>
      <c r="K41" s="210"/>
    </row>
    <row r="42" spans="1:12" s="209" customFormat="1" ht="14.1" customHeight="1" x14ac:dyDescent="0.25">
      <c r="A42" s="111"/>
      <c r="B42" s="114"/>
      <c r="C42" s="140" t="s">
        <v>90</v>
      </c>
      <c r="D42" s="116"/>
      <c r="E42" s="113"/>
      <c r="F42" s="112"/>
      <c r="G42" s="127">
        <f>SUM(G31:G41)</f>
        <v>0</v>
      </c>
      <c r="H42" s="127"/>
      <c r="I42" s="127">
        <f>SUM(I31:I41)</f>
        <v>0</v>
      </c>
      <c r="K42" s="210"/>
    </row>
    <row r="43" spans="1:12" s="209" customFormat="1" ht="9.9499999999999993" customHeight="1" x14ac:dyDescent="0.25">
      <c r="A43" s="111"/>
      <c r="B43" s="114"/>
      <c r="C43" s="110"/>
      <c r="D43" s="116"/>
      <c r="E43" s="113"/>
      <c r="F43" s="112"/>
      <c r="G43" s="112"/>
      <c r="H43" s="112"/>
      <c r="I43" s="112"/>
      <c r="K43" s="210"/>
    </row>
    <row r="44" spans="1:12" s="207" customFormat="1" ht="5.0999999999999996" customHeight="1" x14ac:dyDescent="0.25">
      <c r="A44" s="119"/>
      <c r="B44" s="120"/>
      <c r="C44" s="120"/>
      <c r="D44" s="120"/>
      <c r="E44" s="120"/>
      <c r="F44" s="120"/>
      <c r="G44" s="120"/>
      <c r="H44" s="120"/>
      <c r="I44" s="121"/>
      <c r="K44" s="208"/>
    </row>
    <row r="45" spans="1:12" s="207" customFormat="1" ht="14.1" customHeight="1" x14ac:dyDescent="0.25">
      <c r="A45" s="122" t="s">
        <v>138</v>
      </c>
      <c r="B45" s="115"/>
      <c r="C45" s="115"/>
      <c r="D45" s="115"/>
      <c r="E45" s="115"/>
      <c r="F45" s="115"/>
      <c r="G45" s="115"/>
      <c r="H45" s="115"/>
      <c r="I45" s="123"/>
      <c r="K45" s="208"/>
    </row>
    <row r="46" spans="1:12" s="207" customFormat="1" ht="5.0999999999999996" customHeight="1" x14ac:dyDescent="0.25">
      <c r="A46" s="124"/>
      <c r="B46" s="118"/>
      <c r="C46" s="118"/>
      <c r="D46" s="118"/>
      <c r="E46" s="118"/>
      <c r="F46" s="118"/>
      <c r="G46" s="118"/>
      <c r="H46" s="118"/>
      <c r="I46" s="125"/>
      <c r="K46" s="208"/>
    </row>
    <row r="47" spans="1:12" s="209" customFormat="1" ht="14.1" customHeight="1" x14ac:dyDescent="0.25">
      <c r="A47" s="111">
        <v>42372</v>
      </c>
      <c r="B47" s="114">
        <v>240003001</v>
      </c>
      <c r="C47" s="114" t="s">
        <v>130</v>
      </c>
      <c r="D47" s="141" t="s">
        <v>78</v>
      </c>
      <c r="E47" s="113">
        <v>1</v>
      </c>
      <c r="F47" s="213"/>
      <c r="G47" s="112">
        <f t="shared" ref="G47:G50" si="10">E47*F47</f>
        <v>0</v>
      </c>
      <c r="H47" s="213"/>
      <c r="I47" s="112">
        <f t="shared" ref="I47:I50" si="11">E47*H47</f>
        <v>0</v>
      </c>
      <c r="K47" s="210"/>
      <c r="L47" s="211"/>
    </row>
    <row r="48" spans="1:12" s="209" customFormat="1" ht="14.1" customHeight="1" x14ac:dyDescent="0.25">
      <c r="A48" s="111" t="s">
        <v>126</v>
      </c>
      <c r="B48" s="114">
        <v>240003002</v>
      </c>
      <c r="C48" s="142" t="s">
        <v>129</v>
      </c>
      <c r="D48" s="141" t="s">
        <v>78</v>
      </c>
      <c r="E48" s="113">
        <v>2</v>
      </c>
      <c r="F48" s="213"/>
      <c r="G48" s="112">
        <f t="shared" si="10"/>
        <v>0</v>
      </c>
      <c r="H48" s="213"/>
      <c r="I48" s="112">
        <f t="shared" si="11"/>
        <v>0</v>
      </c>
      <c r="K48" s="208"/>
    </row>
    <row r="49" spans="1:11" s="209" customFormat="1" ht="14.1" customHeight="1" x14ac:dyDescent="0.25">
      <c r="A49" s="111">
        <v>42403</v>
      </c>
      <c r="B49" s="114">
        <v>240003003</v>
      </c>
      <c r="C49" s="114" t="s">
        <v>131</v>
      </c>
      <c r="D49" s="141" t="s">
        <v>78</v>
      </c>
      <c r="E49" s="113">
        <v>2</v>
      </c>
      <c r="F49" s="213"/>
      <c r="G49" s="112">
        <f t="shared" si="10"/>
        <v>0</v>
      </c>
      <c r="H49" s="213"/>
      <c r="I49" s="112">
        <f t="shared" si="11"/>
        <v>0</v>
      </c>
      <c r="K49" s="210"/>
    </row>
    <row r="50" spans="1:11" s="209" customFormat="1" ht="14.1" customHeight="1" x14ac:dyDescent="0.25">
      <c r="A50" s="111">
        <v>42432</v>
      </c>
      <c r="B50" s="114">
        <v>240003004</v>
      </c>
      <c r="C50" s="142" t="s">
        <v>133</v>
      </c>
      <c r="D50" s="141" t="s">
        <v>78</v>
      </c>
      <c r="E50" s="113">
        <v>2</v>
      </c>
      <c r="F50" s="213"/>
      <c r="G50" s="112">
        <f t="shared" si="10"/>
        <v>0</v>
      </c>
      <c r="H50" s="213"/>
      <c r="I50" s="112">
        <f t="shared" si="11"/>
        <v>0</v>
      </c>
      <c r="K50" s="210"/>
    </row>
    <row r="51" spans="1:11" s="209" customFormat="1" ht="14.1" customHeight="1" x14ac:dyDescent="0.25">
      <c r="C51" s="157" t="s">
        <v>98</v>
      </c>
      <c r="D51" s="141"/>
      <c r="E51" s="113"/>
      <c r="F51" s="112"/>
      <c r="G51" s="112"/>
      <c r="H51" s="112"/>
      <c r="I51" s="112"/>
      <c r="K51" s="210"/>
    </row>
    <row r="52" spans="1:11" s="209" customFormat="1" ht="14.1" customHeight="1" x14ac:dyDescent="0.25">
      <c r="A52" s="111">
        <v>42463</v>
      </c>
      <c r="B52" s="114">
        <v>240003005</v>
      </c>
      <c r="C52" s="142" t="s">
        <v>132</v>
      </c>
      <c r="D52" s="141" t="s">
        <v>78</v>
      </c>
      <c r="E52" s="113">
        <v>1</v>
      </c>
      <c r="F52" s="213"/>
      <c r="G52" s="112">
        <f t="shared" ref="G52" si="12">E52*F52</f>
        <v>0</v>
      </c>
      <c r="H52" s="213"/>
      <c r="I52" s="112">
        <f t="shared" ref="I52" si="13">E52*H52</f>
        <v>0</v>
      </c>
      <c r="K52" s="208"/>
    </row>
    <row r="53" spans="1:11" s="209" customFormat="1" ht="14.1" customHeight="1" x14ac:dyDescent="0.25">
      <c r="A53" s="111">
        <v>42493</v>
      </c>
      <c r="B53" s="114">
        <v>240003006</v>
      </c>
      <c r="C53" s="142" t="s">
        <v>128</v>
      </c>
      <c r="D53" s="141" t="s">
        <v>78</v>
      </c>
      <c r="E53" s="113">
        <v>1</v>
      </c>
      <c r="F53" s="213"/>
      <c r="G53" s="112">
        <f>E53*F53</f>
        <v>0</v>
      </c>
      <c r="H53" s="213"/>
      <c r="I53" s="112">
        <f>E53*H53</f>
        <v>0</v>
      </c>
      <c r="K53" s="210"/>
    </row>
    <row r="54" spans="1:11" s="209" customFormat="1" ht="14.1" customHeight="1" x14ac:dyDescent="0.25">
      <c r="A54" s="111"/>
      <c r="C54" s="114"/>
      <c r="D54" s="141"/>
      <c r="E54" s="113"/>
      <c r="F54" s="112"/>
      <c r="G54" s="112"/>
      <c r="H54" s="112"/>
      <c r="I54" s="112"/>
      <c r="K54" s="210"/>
    </row>
    <row r="55" spans="1:11" s="209" customFormat="1" ht="14.1" customHeight="1" x14ac:dyDescent="0.25">
      <c r="A55" s="111"/>
      <c r="C55" s="142" t="s">
        <v>99</v>
      </c>
      <c r="K55" s="210"/>
    </row>
    <row r="56" spans="1:11" s="209" customFormat="1" ht="14.1" customHeight="1" x14ac:dyDescent="0.25">
      <c r="B56" s="114">
        <v>240003007</v>
      </c>
      <c r="C56" s="153" t="s">
        <v>100</v>
      </c>
      <c r="D56" s="116" t="s">
        <v>92</v>
      </c>
      <c r="E56" s="113">
        <v>10</v>
      </c>
      <c r="F56" s="213"/>
      <c r="G56" s="112">
        <f t="shared" ref="G56:G57" si="14">E56*F56</f>
        <v>0</v>
      </c>
      <c r="H56" s="213"/>
      <c r="I56" s="112">
        <f t="shared" ref="I56:I57" si="15">E56*H56</f>
        <v>0</v>
      </c>
      <c r="K56" s="208"/>
    </row>
    <row r="57" spans="1:11" s="209" customFormat="1" ht="14.1" customHeight="1" x14ac:dyDescent="0.25">
      <c r="A57" s="111"/>
      <c r="B57" s="114">
        <v>240003008</v>
      </c>
      <c r="C57" s="142" t="s">
        <v>127</v>
      </c>
      <c r="D57" s="149" t="s">
        <v>114</v>
      </c>
      <c r="E57" s="150">
        <v>1</v>
      </c>
      <c r="F57" s="213"/>
      <c r="G57" s="139">
        <f t="shared" si="14"/>
        <v>0</v>
      </c>
      <c r="H57" s="213"/>
      <c r="I57" s="139">
        <f t="shared" si="15"/>
        <v>0</v>
      </c>
      <c r="K57" s="210"/>
    </row>
    <row r="58" spans="1:11" s="209" customFormat="1" ht="14.1" customHeight="1" x14ac:dyDescent="0.25">
      <c r="C58" s="148" t="s">
        <v>98</v>
      </c>
      <c r="D58" s="149"/>
      <c r="E58" s="150"/>
      <c r="F58" s="139"/>
      <c r="G58" s="139"/>
      <c r="H58" s="139"/>
      <c r="I58" s="139"/>
      <c r="K58" s="210"/>
    </row>
    <row r="59" spans="1:11" s="209" customFormat="1" ht="14.1" customHeight="1" x14ac:dyDescent="0.25">
      <c r="A59" s="143"/>
      <c r="B59" s="144"/>
      <c r="C59" s="158" t="s">
        <v>91</v>
      </c>
      <c r="D59" s="145"/>
      <c r="E59" s="146"/>
      <c r="F59" s="147"/>
      <c r="G59" s="159">
        <f>SUM(G47:G58)</f>
        <v>0</v>
      </c>
      <c r="H59" s="159"/>
      <c r="I59" s="159">
        <f>SUM(I47:I58)</f>
        <v>0</v>
      </c>
      <c r="K59" s="210"/>
    </row>
    <row r="60" spans="1:11" ht="9" customHeight="1" x14ac:dyDescent="0.25"/>
  </sheetData>
  <sheetProtection algorithmName="SHA-512" hashValue="ySKuRPpi0YryrXAsbWEK+UVtS2YOSGUB+UEZBXnjcdum+bdowTzxaTspGg7QGBcoXua2n+yIx4XKY1GKGLjJBw==" saltValue="RzQVfaNb7W8d5agwAc+ovw==" spinCount="100000" sheet="1" objects="1" scenarios="1" selectLockedCells="1"/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r:id="rId1"/>
  <headerFooter>
    <oddFooter>&amp;L&amp;"Arial,Obyčejné"&amp;9Vypracoval: Roman Michoněk&amp;C&amp;"Arial,Obyčejné"&amp;9Strana &amp;P/&amp;N&amp;R&amp;"Arial,Obyčejné"&amp;9Datum: 04/2016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Řezáč Matěj</cp:lastModifiedBy>
  <cp:lastPrinted>2015-11-03T07:14:48Z</cp:lastPrinted>
  <dcterms:created xsi:type="dcterms:W3CDTF">2012-11-08T08:08:09Z</dcterms:created>
  <dcterms:modified xsi:type="dcterms:W3CDTF">2016-05-31T19:01:38Z</dcterms:modified>
</cp:coreProperties>
</file>