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1020" windowWidth="28170" windowHeight="9915"/>
  </bookViews>
  <sheets>
    <sheet name="Rekapitulace stavby" sheetId="1" r:id="rId1"/>
    <sheet name="01 - Revitalizace pavilon..." sheetId="2" r:id="rId2"/>
    <sheet name="02 - Revitalizace pavilon..." sheetId="3" r:id="rId3"/>
    <sheet name="VON - Vedlejší a ostatní ..." sheetId="4" r:id="rId4"/>
    <sheet name="Pokyny pro vyplnění" sheetId="6" r:id="rId5"/>
  </sheets>
  <definedNames>
    <definedName name="_xlnm._FilterDatabase" localSheetId="1" hidden="1">'01 - Revitalizace pavilon...'!$C$113:$K$2232</definedName>
    <definedName name="_xlnm._FilterDatabase" localSheetId="2" hidden="1">'02 - Revitalizace pavilon...'!$C$83:$K$253</definedName>
    <definedName name="_xlnm._FilterDatabase" localSheetId="3" hidden="1">'VON - Vedlejší a ostatní ...'!$C$79:$K$82</definedName>
    <definedName name="_xlnm.Print_Titles" localSheetId="1">'01 - Revitalizace pavilon...'!$113:$113</definedName>
    <definedName name="_xlnm.Print_Titles" localSheetId="2">'02 - Revitalizace pavilon...'!$83:$83</definedName>
    <definedName name="_xlnm.Print_Titles" localSheetId="0">'Rekapitulace stavby'!$52:$52</definedName>
    <definedName name="_xlnm.Print_Titles" localSheetId="3">'VON - Vedlejší a ostatní ...'!$79:$79</definedName>
    <definedName name="_xlnm.Print_Area" localSheetId="1">'01 - Revitalizace pavilon...'!$C$4:$J$39,'01 - Revitalizace pavilon...'!$C$45:$J$95,'01 - Revitalizace pavilon...'!$C$101:$K$2232</definedName>
    <definedName name="_xlnm.Print_Area" localSheetId="2">'02 - Revitalizace pavilon...'!$C$4:$J$39,'02 - Revitalizace pavilon...'!$C$45:$J$65,'02 - Revitalizace pavilon...'!$C$71:$K$253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3">'VON - Vedlejší a ostatní ...'!$C$4:$J$39,'VON - Vedlejší a ostatní ...'!$C$45:$J$61,'VON - Vedlejší a ostatní ...'!$C$67:$K$82</definedName>
  </definedNames>
  <calcPr calcId="124519"/>
</workbook>
</file>

<file path=xl/calcChain.xml><?xml version="1.0" encoding="utf-8"?>
<calcChain xmlns="http://schemas.openxmlformats.org/spreadsheetml/2006/main">
  <c r="J37" i="4"/>
  <c r="J36"/>
  <c r="AY57" i="1" s="1"/>
  <c r="J35" i="4"/>
  <c r="AX57" i="1" s="1"/>
  <c r="BI82" i="4"/>
  <c r="BH82"/>
  <c r="BG82"/>
  <c r="BF82"/>
  <c r="T82"/>
  <c r="T81"/>
  <c r="T80"/>
  <c r="R82"/>
  <c r="R81" s="1"/>
  <c r="R80" s="1"/>
  <c r="P82"/>
  <c r="P81" s="1"/>
  <c r="P80" s="1"/>
  <c r="AU57" i="1" s="1"/>
  <c r="J76" i="4"/>
  <c r="F76"/>
  <c r="F74"/>
  <c r="E72"/>
  <c r="J54"/>
  <c r="F54"/>
  <c r="F52"/>
  <c r="E50"/>
  <c r="J24"/>
  <c r="E24"/>
  <c r="J55" s="1"/>
  <c r="J23"/>
  <c r="J18"/>
  <c r="E18"/>
  <c r="F55" s="1"/>
  <c r="J17"/>
  <c r="J12"/>
  <c r="J74"/>
  <c r="E7"/>
  <c r="E48"/>
  <c r="J37" i="3"/>
  <c r="J36"/>
  <c r="AY56" i="1" s="1"/>
  <c r="J35" i="3"/>
  <c r="AX56" i="1" s="1"/>
  <c r="BI252" i="3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 s="1"/>
  <c r="J17"/>
  <c r="J12"/>
  <c r="J52" s="1"/>
  <c r="E7"/>
  <c r="E48" s="1"/>
  <c r="J37" i="2"/>
  <c r="J36"/>
  <c r="AY55" i="1"/>
  <c r="J35" i="2"/>
  <c r="AX55" i="1"/>
  <c r="BI2228" i="2"/>
  <c r="BH2228"/>
  <c r="BG2228"/>
  <c r="BF2228"/>
  <c r="T2228"/>
  <c r="T2227"/>
  <c r="R2228"/>
  <c r="R2227"/>
  <c r="P2228"/>
  <c r="P2227"/>
  <c r="BI2224"/>
  <c r="BH2224"/>
  <c r="BG2224"/>
  <c r="BF2224"/>
  <c r="T2224"/>
  <c r="R2224"/>
  <c r="P2224"/>
  <c r="BI2221"/>
  <c r="BH2221"/>
  <c r="BG2221"/>
  <c r="BF2221"/>
  <c r="T2221"/>
  <c r="R2221"/>
  <c r="P2221"/>
  <c r="BI2218"/>
  <c r="BH2218"/>
  <c r="BG2218"/>
  <c r="BF2218"/>
  <c r="T2218"/>
  <c r="R2218"/>
  <c r="P2218"/>
  <c r="BI2217"/>
  <c r="BH2217"/>
  <c r="BG2217"/>
  <c r="BF2217"/>
  <c r="T2217"/>
  <c r="R2217"/>
  <c r="P2217"/>
  <c r="BI2216"/>
  <c r="BH2216"/>
  <c r="BG2216"/>
  <c r="BF2216"/>
  <c r="T2216"/>
  <c r="R2216"/>
  <c r="P2216"/>
  <c r="BI2215"/>
  <c r="BH2215"/>
  <c r="BG2215"/>
  <c r="BF2215"/>
  <c r="T2215"/>
  <c r="R2215"/>
  <c r="P2215"/>
  <c r="BI2200"/>
  <c r="BH2200"/>
  <c r="BG2200"/>
  <c r="BF2200"/>
  <c r="T2200"/>
  <c r="R2200"/>
  <c r="P2200"/>
  <c r="BI2186"/>
  <c r="BH2186"/>
  <c r="BG2186"/>
  <c r="BF2186"/>
  <c r="T2186"/>
  <c r="R2186"/>
  <c r="P2186"/>
  <c r="BI2184"/>
  <c r="BH2184"/>
  <c r="BG2184"/>
  <c r="BF2184"/>
  <c r="T2184"/>
  <c r="R2184"/>
  <c r="P2184"/>
  <c r="BI2181"/>
  <c r="BH2181"/>
  <c r="BG2181"/>
  <c r="BF2181"/>
  <c r="T2181"/>
  <c r="R2181"/>
  <c r="P2181"/>
  <c r="BI2178"/>
  <c r="BH2178"/>
  <c r="BG2178"/>
  <c r="BF2178"/>
  <c r="T2178"/>
  <c r="R2178"/>
  <c r="P2178"/>
  <c r="BI2175"/>
  <c r="BH2175"/>
  <c r="BG2175"/>
  <c r="BF2175"/>
  <c r="T2175"/>
  <c r="R2175"/>
  <c r="P2175"/>
  <c r="BI2168"/>
  <c r="BH2168"/>
  <c r="BG2168"/>
  <c r="BF2168"/>
  <c r="T2168"/>
  <c r="R2168"/>
  <c r="P2168"/>
  <c r="BI2165"/>
  <c r="BH2165"/>
  <c r="BG2165"/>
  <c r="BF2165"/>
  <c r="T2165"/>
  <c r="R2165"/>
  <c r="P2165"/>
  <c r="BI2163"/>
  <c r="BH2163"/>
  <c r="BG2163"/>
  <c r="BF2163"/>
  <c r="T2163"/>
  <c r="R2163"/>
  <c r="P2163"/>
  <c r="BI2159"/>
  <c r="BH2159"/>
  <c r="BG2159"/>
  <c r="BF2159"/>
  <c r="T2159"/>
  <c r="R2159"/>
  <c r="P2159"/>
  <c r="BI2156"/>
  <c r="BH2156"/>
  <c r="BG2156"/>
  <c r="BF2156"/>
  <c r="T2156"/>
  <c r="R2156"/>
  <c r="P2156"/>
  <c r="BI2154"/>
  <c r="BH2154"/>
  <c r="BG2154"/>
  <c r="BF2154"/>
  <c r="T2154"/>
  <c r="R2154"/>
  <c r="P2154"/>
  <c r="BI2150"/>
  <c r="BH2150"/>
  <c r="BG2150"/>
  <c r="BF2150"/>
  <c r="T2150"/>
  <c r="R2150"/>
  <c r="P2150"/>
  <c r="BI2143"/>
  <c r="BH2143"/>
  <c r="BG2143"/>
  <c r="BF2143"/>
  <c r="T2143"/>
  <c r="R2143"/>
  <c r="P2143"/>
  <c r="BI2119"/>
  <c r="BH2119"/>
  <c r="BG2119"/>
  <c r="BF2119"/>
  <c r="T2119"/>
  <c r="R2119"/>
  <c r="P2119"/>
  <c r="BI2116"/>
  <c r="BH2116"/>
  <c r="BG2116"/>
  <c r="BF2116"/>
  <c r="T2116"/>
  <c r="R2116"/>
  <c r="P2116"/>
  <c r="BI2113"/>
  <c r="BH2113"/>
  <c r="BG2113"/>
  <c r="BF2113"/>
  <c r="T2113"/>
  <c r="R2113"/>
  <c r="P2113"/>
  <c r="BI2104"/>
  <c r="BH2104"/>
  <c r="BG2104"/>
  <c r="BF2104"/>
  <c r="T2104"/>
  <c r="R2104"/>
  <c r="P2104"/>
  <c r="BI2099"/>
  <c r="BH2099"/>
  <c r="BG2099"/>
  <c r="BF2099"/>
  <c r="T2099"/>
  <c r="R2099"/>
  <c r="P2099"/>
  <c r="BI2093"/>
  <c r="BH2093"/>
  <c r="BG2093"/>
  <c r="BF2093"/>
  <c r="T2093"/>
  <c r="R2093"/>
  <c r="P2093"/>
  <c r="BI2091"/>
  <c r="BH2091"/>
  <c r="BG2091"/>
  <c r="BF2091"/>
  <c r="T2091"/>
  <c r="R2091"/>
  <c r="P2091"/>
  <c r="BI2089"/>
  <c r="BH2089"/>
  <c r="BG2089"/>
  <c r="BF2089"/>
  <c r="T2089"/>
  <c r="R2089"/>
  <c r="P2089"/>
  <c r="BI2080"/>
  <c r="BH2080"/>
  <c r="BG2080"/>
  <c r="BF2080"/>
  <c r="T2080"/>
  <c r="R2080"/>
  <c r="P2080"/>
  <c r="BI2078"/>
  <c r="BH2078"/>
  <c r="BG2078"/>
  <c r="BF2078"/>
  <c r="T2078"/>
  <c r="R2078"/>
  <c r="P2078"/>
  <c r="BI2075"/>
  <c r="BH2075"/>
  <c r="BG2075"/>
  <c r="BF2075"/>
  <c r="T2075"/>
  <c r="R2075"/>
  <c r="P2075"/>
  <c r="BI2072"/>
  <c r="BH2072"/>
  <c r="BG2072"/>
  <c r="BF2072"/>
  <c r="T2072"/>
  <c r="R2072"/>
  <c r="P2072"/>
  <c r="BI2069"/>
  <c r="BH2069"/>
  <c r="BG2069"/>
  <c r="BF2069"/>
  <c r="T2069"/>
  <c r="R2069"/>
  <c r="P2069"/>
  <c r="BI2065"/>
  <c r="BH2065"/>
  <c r="BG2065"/>
  <c r="BF2065"/>
  <c r="T2065"/>
  <c r="R2065"/>
  <c r="P2065"/>
  <c r="BI2062"/>
  <c r="BH2062"/>
  <c r="BG2062"/>
  <c r="BF2062"/>
  <c r="T2062"/>
  <c r="R2062"/>
  <c r="P2062"/>
  <c r="BI2049"/>
  <c r="BH2049"/>
  <c r="BG2049"/>
  <c r="BF2049"/>
  <c r="T2049"/>
  <c r="R2049"/>
  <c r="P2049"/>
  <c r="BI2037"/>
  <c r="BH2037"/>
  <c r="BG2037"/>
  <c r="BF2037"/>
  <c r="T2037"/>
  <c r="R2037"/>
  <c r="P2037"/>
  <c r="BI2030"/>
  <c r="BH2030"/>
  <c r="BG2030"/>
  <c r="BF2030"/>
  <c r="T2030"/>
  <c r="R2030"/>
  <c r="P2030"/>
  <c r="BI2026"/>
  <c r="BH2026"/>
  <c r="BG2026"/>
  <c r="BF2026"/>
  <c r="T2026"/>
  <c r="R2026"/>
  <c r="P2026"/>
  <c r="BI2015"/>
  <c r="BH2015"/>
  <c r="BG2015"/>
  <c r="BF2015"/>
  <c r="T2015"/>
  <c r="R2015"/>
  <c r="P2015"/>
  <c r="BI2002"/>
  <c r="BH2002"/>
  <c r="BG2002"/>
  <c r="BF2002"/>
  <c r="T2002"/>
  <c r="R2002"/>
  <c r="P2002"/>
  <c r="BI1992"/>
  <c r="BH1992"/>
  <c r="BG1992"/>
  <c r="BF1992"/>
  <c r="T1992"/>
  <c r="R1992"/>
  <c r="P1992"/>
  <c r="BI1986"/>
  <c r="BH1986"/>
  <c r="BG1986"/>
  <c r="BF1986"/>
  <c r="T1986"/>
  <c r="R1986"/>
  <c r="P1986"/>
  <c r="BI1983"/>
  <c r="BH1983"/>
  <c r="BG1983"/>
  <c r="BF1983"/>
  <c r="T1983"/>
  <c r="R1983"/>
  <c r="P1983"/>
  <c r="BI1980"/>
  <c r="BH1980"/>
  <c r="BG1980"/>
  <c r="BF1980"/>
  <c r="T1980"/>
  <c r="R1980"/>
  <c r="P1980"/>
  <c r="BI1978"/>
  <c r="BH1978"/>
  <c r="BG1978"/>
  <c r="BF1978"/>
  <c r="T1978"/>
  <c r="R1978"/>
  <c r="P1978"/>
  <c r="BI1969"/>
  <c r="BH1969"/>
  <c r="BG1969"/>
  <c r="BF1969"/>
  <c r="T1969"/>
  <c r="R1969"/>
  <c r="P1969"/>
  <c r="BI1962"/>
  <c r="BH1962"/>
  <c r="BG1962"/>
  <c r="BF1962"/>
  <c r="T1962"/>
  <c r="R1962"/>
  <c r="P1962"/>
  <c r="BI1955"/>
  <c r="BH1955"/>
  <c r="BG1955"/>
  <c r="BF1955"/>
  <c r="T1955"/>
  <c r="R1955"/>
  <c r="P1955"/>
  <c r="BI1948"/>
  <c r="BH1948"/>
  <c r="BG1948"/>
  <c r="BF1948"/>
  <c r="T1948"/>
  <c r="R1948"/>
  <c r="P1948"/>
  <c r="BI1945"/>
  <c r="BH1945"/>
  <c r="BG1945"/>
  <c r="BF1945"/>
  <c r="T1945"/>
  <c r="R1945"/>
  <c r="P1945"/>
  <c r="BI1942"/>
  <c r="BH1942"/>
  <c r="BG1942"/>
  <c r="BF1942"/>
  <c r="T1942"/>
  <c r="R1942"/>
  <c r="P1942"/>
  <c r="BI1939"/>
  <c r="BH1939"/>
  <c r="BG1939"/>
  <c r="BF1939"/>
  <c r="T1939"/>
  <c r="R1939"/>
  <c r="P1939"/>
  <c r="BI1937"/>
  <c r="BH1937"/>
  <c r="BG1937"/>
  <c r="BF1937"/>
  <c r="T1937"/>
  <c r="R1937"/>
  <c r="P1937"/>
  <c r="BI1935"/>
  <c r="BH1935"/>
  <c r="BG1935"/>
  <c r="BF1935"/>
  <c r="T1935"/>
  <c r="R1935"/>
  <c r="P1935"/>
  <c r="BI1929"/>
  <c r="BH1929"/>
  <c r="BG1929"/>
  <c r="BF1929"/>
  <c r="T1929"/>
  <c r="R1929"/>
  <c r="P1929"/>
  <c r="BI1926"/>
  <c r="BH1926"/>
  <c r="BG1926"/>
  <c r="BF1926"/>
  <c r="T1926"/>
  <c r="R1926"/>
  <c r="P1926"/>
  <c r="BI1923"/>
  <c r="BH1923"/>
  <c r="BG1923"/>
  <c r="BF1923"/>
  <c r="T1923"/>
  <c r="R1923"/>
  <c r="P1923"/>
  <c r="BI1920"/>
  <c r="BH1920"/>
  <c r="BG1920"/>
  <c r="BF1920"/>
  <c r="T1920"/>
  <c r="R1920"/>
  <c r="P1920"/>
  <c r="BI1916"/>
  <c r="BH1916"/>
  <c r="BG1916"/>
  <c r="BF1916"/>
  <c r="T1916"/>
  <c r="R1916"/>
  <c r="P1916"/>
  <c r="BI1912"/>
  <c r="BH1912"/>
  <c r="BG1912"/>
  <c r="BF1912"/>
  <c r="T1912"/>
  <c r="R1912"/>
  <c r="P1912"/>
  <c r="BI1908"/>
  <c r="BH1908"/>
  <c r="BG1908"/>
  <c r="BF1908"/>
  <c r="T1908"/>
  <c r="R1908"/>
  <c r="P1908"/>
  <c r="BI1904"/>
  <c r="BH1904"/>
  <c r="BG1904"/>
  <c r="BF1904"/>
  <c r="T1904"/>
  <c r="R1904"/>
  <c r="P1904"/>
  <c r="BI1900"/>
  <c r="BH1900"/>
  <c r="BG1900"/>
  <c r="BF1900"/>
  <c r="T1900"/>
  <c r="R1900"/>
  <c r="P1900"/>
  <c r="BI1897"/>
  <c r="BH1897"/>
  <c r="BG1897"/>
  <c r="BF1897"/>
  <c r="T1897"/>
  <c r="R1897"/>
  <c r="P1897"/>
  <c r="BI1890"/>
  <c r="BH1890"/>
  <c r="BG1890"/>
  <c r="BF1890"/>
  <c r="T1890"/>
  <c r="R1890"/>
  <c r="P1890"/>
  <c r="BI1884"/>
  <c r="BH1884"/>
  <c r="BG1884"/>
  <c r="BF1884"/>
  <c r="T1884"/>
  <c r="R1884"/>
  <c r="P1884"/>
  <c r="BI1880"/>
  <c r="BH1880"/>
  <c r="BG1880"/>
  <c r="BF1880"/>
  <c r="T1880"/>
  <c r="R1880"/>
  <c r="P1880"/>
  <c r="BI1877"/>
  <c r="BH1877"/>
  <c r="BG1877"/>
  <c r="BF1877"/>
  <c r="T1877"/>
  <c r="R1877"/>
  <c r="P1877"/>
  <c r="BI1874"/>
  <c r="BH1874"/>
  <c r="BG1874"/>
  <c r="BF1874"/>
  <c r="T1874"/>
  <c r="R1874"/>
  <c r="P1874"/>
  <c r="BI1871"/>
  <c r="BH1871"/>
  <c r="BG1871"/>
  <c r="BF1871"/>
  <c r="T1871"/>
  <c r="R1871"/>
  <c r="P1871"/>
  <c r="BI1868"/>
  <c r="BH1868"/>
  <c r="BG1868"/>
  <c r="BF1868"/>
  <c r="T1868"/>
  <c r="R1868"/>
  <c r="P1868"/>
  <c r="BI1865"/>
  <c r="BH1865"/>
  <c r="BG1865"/>
  <c r="BF1865"/>
  <c r="T1865"/>
  <c r="R1865"/>
  <c r="P1865"/>
  <c r="BI1862"/>
  <c r="BH1862"/>
  <c r="BG1862"/>
  <c r="BF1862"/>
  <c r="T1862"/>
  <c r="R1862"/>
  <c r="P1862"/>
  <c r="BI1859"/>
  <c r="BH1859"/>
  <c r="BG1859"/>
  <c r="BF1859"/>
  <c r="T1859"/>
  <c r="R1859"/>
  <c r="P1859"/>
  <c r="BI1856"/>
  <c r="BH1856"/>
  <c r="BG1856"/>
  <c r="BF1856"/>
  <c r="T1856"/>
  <c r="R1856"/>
  <c r="P1856"/>
  <c r="BI1853"/>
  <c r="BH1853"/>
  <c r="BG1853"/>
  <c r="BF1853"/>
  <c r="T1853"/>
  <c r="R1853"/>
  <c r="P1853"/>
  <c r="BI1850"/>
  <c r="BH1850"/>
  <c r="BG1850"/>
  <c r="BF1850"/>
  <c r="T1850"/>
  <c r="R1850"/>
  <c r="P1850"/>
  <c r="BI1847"/>
  <c r="BH1847"/>
  <c r="BG1847"/>
  <c r="BF1847"/>
  <c r="T1847"/>
  <c r="R1847"/>
  <c r="P1847"/>
  <c r="BI1844"/>
  <c r="BH1844"/>
  <c r="BG1844"/>
  <c r="BF1844"/>
  <c r="T1844"/>
  <c r="R1844"/>
  <c r="P1844"/>
  <c r="BI1841"/>
  <c r="BH1841"/>
  <c r="BG1841"/>
  <c r="BF1841"/>
  <c r="T1841"/>
  <c r="R1841"/>
  <c r="P1841"/>
  <c r="BI1838"/>
  <c r="BH1838"/>
  <c r="BG1838"/>
  <c r="BF1838"/>
  <c r="T1838"/>
  <c r="R1838"/>
  <c r="P1838"/>
  <c r="BI1835"/>
  <c r="BH1835"/>
  <c r="BG1835"/>
  <c r="BF1835"/>
  <c r="T1835"/>
  <c r="R1835"/>
  <c r="P1835"/>
  <c r="BI1832"/>
  <c r="BH1832"/>
  <c r="BG1832"/>
  <c r="BF1832"/>
  <c r="T1832"/>
  <c r="R1832"/>
  <c r="P1832"/>
  <c r="BI1827"/>
  <c r="BH1827"/>
  <c r="BG1827"/>
  <c r="BF1827"/>
  <c r="T1827"/>
  <c r="R1827"/>
  <c r="P1827"/>
  <c r="BI1820"/>
  <c r="BH1820"/>
  <c r="BG1820"/>
  <c r="BF1820"/>
  <c r="T1820"/>
  <c r="R1820"/>
  <c r="P1820"/>
  <c r="BI1817"/>
  <c r="BH1817"/>
  <c r="BG1817"/>
  <c r="BF1817"/>
  <c r="T1817"/>
  <c r="R1817"/>
  <c r="P1817"/>
  <c r="BI1813"/>
  <c r="BH1813"/>
  <c r="BG1813"/>
  <c r="BF1813"/>
  <c r="T1813"/>
  <c r="R1813"/>
  <c r="P1813"/>
  <c r="BI1810"/>
  <c r="BH1810"/>
  <c r="BG1810"/>
  <c r="BF1810"/>
  <c r="T1810"/>
  <c r="R1810"/>
  <c r="P1810"/>
  <c r="BI1809"/>
  <c r="BH1809"/>
  <c r="BG1809"/>
  <c r="BF1809"/>
  <c r="T1809"/>
  <c r="R1809"/>
  <c r="P1809"/>
  <c r="BI1801"/>
  <c r="BH1801"/>
  <c r="BG1801"/>
  <c r="BF1801"/>
  <c r="T1801"/>
  <c r="R1801"/>
  <c r="P1801"/>
  <c r="BI1793"/>
  <c r="BH1793"/>
  <c r="BG1793"/>
  <c r="BF1793"/>
  <c r="T1793"/>
  <c r="R1793"/>
  <c r="P1793"/>
  <c r="BI1785"/>
  <c r="BH1785"/>
  <c r="BG1785"/>
  <c r="BF1785"/>
  <c r="T1785"/>
  <c r="R1785"/>
  <c r="P1785"/>
  <c r="BI1777"/>
  <c r="BH1777"/>
  <c r="BG1777"/>
  <c r="BF1777"/>
  <c r="T1777"/>
  <c r="R1777"/>
  <c r="P1777"/>
  <c r="BI1770"/>
  <c r="BH1770"/>
  <c r="BG1770"/>
  <c r="BF1770"/>
  <c r="T1770"/>
  <c r="R1770"/>
  <c r="P1770"/>
  <c r="BI1763"/>
  <c r="BH1763"/>
  <c r="BG1763"/>
  <c r="BF1763"/>
  <c r="T1763"/>
  <c r="R1763"/>
  <c r="P1763"/>
  <c r="BI1756"/>
  <c r="BH1756"/>
  <c r="BG1756"/>
  <c r="BF1756"/>
  <c r="T1756"/>
  <c r="R1756"/>
  <c r="P1756"/>
  <c r="BI1749"/>
  <c r="BH1749"/>
  <c r="BG1749"/>
  <c r="BF1749"/>
  <c r="T1749"/>
  <c r="R1749"/>
  <c r="P1749"/>
  <c r="BI1742"/>
  <c r="BH1742"/>
  <c r="BG1742"/>
  <c r="BF1742"/>
  <c r="T1742"/>
  <c r="R1742"/>
  <c r="P1742"/>
  <c r="BI1735"/>
  <c r="BH1735"/>
  <c r="BG1735"/>
  <c r="BF1735"/>
  <c r="T1735"/>
  <c r="R1735"/>
  <c r="P1735"/>
  <c r="BI1728"/>
  <c r="BH1728"/>
  <c r="BG1728"/>
  <c r="BF1728"/>
  <c r="T1728"/>
  <c r="R1728"/>
  <c r="P1728"/>
  <c r="BI1721"/>
  <c r="BH1721"/>
  <c r="BG1721"/>
  <c r="BF1721"/>
  <c r="T1721"/>
  <c r="R1721"/>
  <c r="P1721"/>
  <c r="BI1716"/>
  <c r="BH1716"/>
  <c r="BG1716"/>
  <c r="BF1716"/>
  <c r="T1716"/>
  <c r="R1716"/>
  <c r="P1716"/>
  <c r="BI1711"/>
  <c r="BH1711"/>
  <c r="BG1711"/>
  <c r="BF1711"/>
  <c r="T1711"/>
  <c r="R1711"/>
  <c r="P1711"/>
  <c r="BI1706"/>
  <c r="BH1706"/>
  <c r="BG1706"/>
  <c r="BF1706"/>
  <c r="T1706"/>
  <c r="R1706"/>
  <c r="P1706"/>
  <c r="BI1701"/>
  <c r="BH1701"/>
  <c r="BG1701"/>
  <c r="BF1701"/>
  <c r="T1701"/>
  <c r="R1701"/>
  <c r="P1701"/>
  <c r="BI1696"/>
  <c r="BH1696"/>
  <c r="BG1696"/>
  <c r="BF1696"/>
  <c r="T1696"/>
  <c r="R1696"/>
  <c r="P1696"/>
  <c r="BI1691"/>
  <c r="BH1691"/>
  <c r="BG1691"/>
  <c r="BF1691"/>
  <c r="T1691"/>
  <c r="R1691"/>
  <c r="P1691"/>
  <c r="BI1686"/>
  <c r="BH1686"/>
  <c r="BG1686"/>
  <c r="BF1686"/>
  <c r="T1686"/>
  <c r="R1686"/>
  <c r="P1686"/>
  <c r="BI1681"/>
  <c r="BH1681"/>
  <c r="BG1681"/>
  <c r="BF1681"/>
  <c r="T1681"/>
  <c r="R1681"/>
  <c r="P1681"/>
  <c r="BI1676"/>
  <c r="BH1676"/>
  <c r="BG1676"/>
  <c r="BF1676"/>
  <c r="T1676"/>
  <c r="R1676"/>
  <c r="P1676"/>
  <c r="BI1671"/>
  <c r="BH1671"/>
  <c r="BG1671"/>
  <c r="BF1671"/>
  <c r="T1671"/>
  <c r="R1671"/>
  <c r="P1671"/>
  <c r="BI1666"/>
  <c r="BH1666"/>
  <c r="BG1666"/>
  <c r="BF1666"/>
  <c r="T1666"/>
  <c r="R1666"/>
  <c r="P1666"/>
  <c r="BI1661"/>
  <c r="BH1661"/>
  <c r="BG1661"/>
  <c r="BF1661"/>
  <c r="T1661"/>
  <c r="R1661"/>
  <c r="P1661"/>
  <c r="BI1654"/>
  <c r="BH1654"/>
  <c r="BG1654"/>
  <c r="BF1654"/>
  <c r="T1654"/>
  <c r="R1654"/>
  <c r="P1654"/>
  <c r="BI1647"/>
  <c r="BH1647"/>
  <c r="BG1647"/>
  <c r="BF1647"/>
  <c r="T1647"/>
  <c r="R1647"/>
  <c r="P1647"/>
  <c r="BI1640"/>
  <c r="BH1640"/>
  <c r="BG1640"/>
  <c r="BF1640"/>
  <c r="T1640"/>
  <c r="R1640"/>
  <c r="P1640"/>
  <c r="BI1633"/>
  <c r="BH1633"/>
  <c r="BG1633"/>
  <c r="BF1633"/>
  <c r="T1633"/>
  <c r="R1633"/>
  <c r="P1633"/>
  <c r="BI1628"/>
  <c r="BH1628"/>
  <c r="BG1628"/>
  <c r="BF1628"/>
  <c r="T1628"/>
  <c r="R1628"/>
  <c r="P1628"/>
  <c r="BI1621"/>
  <c r="BH1621"/>
  <c r="BG1621"/>
  <c r="BF1621"/>
  <c r="T1621"/>
  <c r="R1621"/>
  <c r="P1621"/>
  <c r="BI1614"/>
  <c r="BH1614"/>
  <c r="BG1614"/>
  <c r="BF1614"/>
  <c r="T1614"/>
  <c r="R1614"/>
  <c r="P1614"/>
  <c r="BI1609"/>
  <c r="BH1609"/>
  <c r="BG1609"/>
  <c r="BF1609"/>
  <c r="T1609"/>
  <c r="R1609"/>
  <c r="P1609"/>
  <c r="BI1602"/>
  <c r="BH1602"/>
  <c r="BG1602"/>
  <c r="BF1602"/>
  <c r="T1602"/>
  <c r="R1602"/>
  <c r="P1602"/>
  <c r="BI1595"/>
  <c r="BH1595"/>
  <c r="BG1595"/>
  <c r="BF1595"/>
  <c r="T1595"/>
  <c r="R1595"/>
  <c r="P1595"/>
  <c r="BI1590"/>
  <c r="BH1590"/>
  <c r="BG1590"/>
  <c r="BF1590"/>
  <c r="T1590"/>
  <c r="R1590"/>
  <c r="P1590"/>
  <c r="BI1583"/>
  <c r="BH1583"/>
  <c r="BG1583"/>
  <c r="BF1583"/>
  <c r="T1583"/>
  <c r="R1583"/>
  <c r="P1583"/>
  <c r="BI1576"/>
  <c r="BH1576"/>
  <c r="BG1576"/>
  <c r="BF1576"/>
  <c r="T1576"/>
  <c r="R1576"/>
  <c r="P1576"/>
  <c r="BI1571"/>
  <c r="BH1571"/>
  <c r="BG1571"/>
  <c r="BF1571"/>
  <c r="T1571"/>
  <c r="R1571"/>
  <c r="P1571"/>
  <c r="BI1566"/>
  <c r="BH1566"/>
  <c r="BG1566"/>
  <c r="BF1566"/>
  <c r="T1566"/>
  <c r="R1566"/>
  <c r="P1566"/>
  <c r="BI1561"/>
  <c r="BH1561"/>
  <c r="BG1561"/>
  <c r="BF1561"/>
  <c r="T1561"/>
  <c r="R1561"/>
  <c r="P1561"/>
  <c r="BI1556"/>
  <c r="BH1556"/>
  <c r="BG1556"/>
  <c r="BF1556"/>
  <c r="T1556"/>
  <c r="R1556"/>
  <c r="P1556"/>
  <c r="BI1551"/>
  <c r="BH1551"/>
  <c r="BG1551"/>
  <c r="BF1551"/>
  <c r="T1551"/>
  <c r="R1551"/>
  <c r="P1551"/>
  <c r="BI1546"/>
  <c r="BH1546"/>
  <c r="BG1546"/>
  <c r="BF1546"/>
  <c r="T1546"/>
  <c r="R1546"/>
  <c r="P1546"/>
  <c r="BI1541"/>
  <c r="BH1541"/>
  <c r="BG1541"/>
  <c r="BF1541"/>
  <c r="T1541"/>
  <c r="R1541"/>
  <c r="P1541"/>
  <c r="BI1536"/>
  <c r="BH1536"/>
  <c r="BG1536"/>
  <c r="BF1536"/>
  <c r="T1536"/>
  <c r="R1536"/>
  <c r="P1536"/>
  <c r="BI1531"/>
  <c r="BH1531"/>
  <c r="BG1531"/>
  <c r="BF1531"/>
  <c r="T1531"/>
  <c r="R1531"/>
  <c r="P1531"/>
  <c r="BI1526"/>
  <c r="BH1526"/>
  <c r="BG1526"/>
  <c r="BF1526"/>
  <c r="T1526"/>
  <c r="R1526"/>
  <c r="P1526"/>
  <c r="BI1523"/>
  <c r="BH1523"/>
  <c r="BG1523"/>
  <c r="BF1523"/>
  <c r="T1523"/>
  <c r="R1523"/>
  <c r="P1523"/>
  <c r="BI1522"/>
  <c r="BH1522"/>
  <c r="BG1522"/>
  <c r="BF1522"/>
  <c r="T1522"/>
  <c r="R1522"/>
  <c r="P1522"/>
  <c r="BI1521"/>
  <c r="BH1521"/>
  <c r="BG1521"/>
  <c r="BF1521"/>
  <c r="T1521"/>
  <c r="R1521"/>
  <c r="P1521"/>
  <c r="BI1518"/>
  <c r="BH1518"/>
  <c r="BG1518"/>
  <c r="BF1518"/>
  <c r="T1518"/>
  <c r="R1518"/>
  <c r="P1518"/>
  <c r="BI1515"/>
  <c r="BH1515"/>
  <c r="BG1515"/>
  <c r="BF1515"/>
  <c r="T1515"/>
  <c r="R1515"/>
  <c r="P1515"/>
  <c r="BI1512"/>
  <c r="BH1512"/>
  <c r="BG1512"/>
  <c r="BF1512"/>
  <c r="T1512"/>
  <c r="R1512"/>
  <c r="P1512"/>
  <c r="BI1509"/>
  <c r="BH1509"/>
  <c r="BG1509"/>
  <c r="BF1509"/>
  <c r="T1509"/>
  <c r="R1509"/>
  <c r="P1509"/>
  <c r="BI1506"/>
  <c r="BH1506"/>
  <c r="BG1506"/>
  <c r="BF1506"/>
  <c r="T1506"/>
  <c r="R1506"/>
  <c r="P1506"/>
  <c r="BI1503"/>
  <c r="BH1503"/>
  <c r="BG1503"/>
  <c r="BF1503"/>
  <c r="T1503"/>
  <c r="R1503"/>
  <c r="P1503"/>
  <c r="BI1500"/>
  <c r="BH1500"/>
  <c r="BG1500"/>
  <c r="BF1500"/>
  <c r="T1500"/>
  <c r="R1500"/>
  <c r="P1500"/>
  <c r="BI1497"/>
  <c r="BH1497"/>
  <c r="BG1497"/>
  <c r="BF1497"/>
  <c r="T1497"/>
  <c r="R1497"/>
  <c r="P1497"/>
  <c r="BI1494"/>
  <c r="BH1494"/>
  <c r="BG1494"/>
  <c r="BF1494"/>
  <c r="T1494"/>
  <c r="R1494"/>
  <c r="P1494"/>
  <c r="BI1491"/>
  <c r="BH1491"/>
  <c r="BG1491"/>
  <c r="BF1491"/>
  <c r="T1491"/>
  <c r="R1491"/>
  <c r="P1491"/>
  <c r="BI1480"/>
  <c r="BH1480"/>
  <c r="BG1480"/>
  <c r="BF1480"/>
  <c r="T1480"/>
  <c r="R1480"/>
  <c r="P1480"/>
  <c r="BI1477"/>
  <c r="BH1477"/>
  <c r="BG1477"/>
  <c r="BF1477"/>
  <c r="T1477"/>
  <c r="R1477"/>
  <c r="P1477"/>
  <c r="BI1469"/>
  <c r="BH1469"/>
  <c r="BG1469"/>
  <c r="BF1469"/>
  <c r="T1469"/>
  <c r="R1469"/>
  <c r="P1469"/>
  <c r="BI1466"/>
  <c r="BH1466"/>
  <c r="BG1466"/>
  <c r="BF1466"/>
  <c r="T1466"/>
  <c r="R1466"/>
  <c r="P1466"/>
  <c r="BI1462"/>
  <c r="BH1462"/>
  <c r="BG1462"/>
  <c r="BF1462"/>
  <c r="T1462"/>
  <c r="R1462"/>
  <c r="P1462"/>
  <c r="BI1459"/>
  <c r="BH1459"/>
  <c r="BG1459"/>
  <c r="BF1459"/>
  <c r="T1459"/>
  <c r="R1459"/>
  <c r="P1459"/>
  <c r="BI1458"/>
  <c r="BH1458"/>
  <c r="BG1458"/>
  <c r="BF1458"/>
  <c r="T1458"/>
  <c r="R1458"/>
  <c r="P1458"/>
  <c r="BI1448"/>
  <c r="BH1448"/>
  <c r="BG1448"/>
  <c r="BF1448"/>
  <c r="T1448"/>
  <c r="R1448"/>
  <c r="P1448"/>
  <c r="BI1445"/>
  <c r="BH1445"/>
  <c r="BG1445"/>
  <c r="BF1445"/>
  <c r="T1445"/>
  <c r="R1445"/>
  <c r="P1445"/>
  <c r="BI1443"/>
  <c r="BH1443"/>
  <c r="BG1443"/>
  <c r="BF1443"/>
  <c r="T1443"/>
  <c r="R1443"/>
  <c r="P1443"/>
  <c r="BI1441"/>
  <c r="BH1441"/>
  <c r="BG1441"/>
  <c r="BF1441"/>
  <c r="T1441"/>
  <c r="R1441"/>
  <c r="P1441"/>
  <c r="BI1439"/>
  <c r="BH1439"/>
  <c r="BG1439"/>
  <c r="BF1439"/>
  <c r="T1439"/>
  <c r="R1439"/>
  <c r="P1439"/>
  <c r="BI1437"/>
  <c r="BH1437"/>
  <c r="BG1437"/>
  <c r="BF1437"/>
  <c r="T1437"/>
  <c r="R1437"/>
  <c r="P1437"/>
  <c r="BI1435"/>
  <c r="BH1435"/>
  <c r="BG1435"/>
  <c r="BF1435"/>
  <c r="T1435"/>
  <c r="R1435"/>
  <c r="P1435"/>
  <c r="BI1433"/>
  <c r="BH1433"/>
  <c r="BG1433"/>
  <c r="BF1433"/>
  <c r="T1433"/>
  <c r="R1433"/>
  <c r="P1433"/>
  <c r="BI1431"/>
  <c r="BH1431"/>
  <c r="BG1431"/>
  <c r="BF1431"/>
  <c r="T1431"/>
  <c r="R1431"/>
  <c r="P1431"/>
  <c r="BI1429"/>
  <c r="BH1429"/>
  <c r="BG1429"/>
  <c r="BF1429"/>
  <c r="T1429"/>
  <c r="R1429"/>
  <c r="P1429"/>
  <c r="BI1427"/>
  <c r="BH1427"/>
  <c r="BG1427"/>
  <c r="BF1427"/>
  <c r="T1427"/>
  <c r="R1427"/>
  <c r="P1427"/>
  <c r="BI1425"/>
  <c r="BH1425"/>
  <c r="BG1425"/>
  <c r="BF1425"/>
  <c r="T1425"/>
  <c r="R1425"/>
  <c r="P1425"/>
  <c r="BI1423"/>
  <c r="BH1423"/>
  <c r="BG1423"/>
  <c r="BF1423"/>
  <c r="T1423"/>
  <c r="R1423"/>
  <c r="P1423"/>
  <c r="BI1421"/>
  <c r="BH1421"/>
  <c r="BG1421"/>
  <c r="BF1421"/>
  <c r="T1421"/>
  <c r="R1421"/>
  <c r="P1421"/>
  <c r="BI1419"/>
  <c r="BH1419"/>
  <c r="BG1419"/>
  <c r="BF1419"/>
  <c r="T1419"/>
  <c r="R1419"/>
  <c r="P1419"/>
  <c r="BI1417"/>
  <c r="BH1417"/>
  <c r="BG1417"/>
  <c r="BF1417"/>
  <c r="T1417"/>
  <c r="R1417"/>
  <c r="P1417"/>
  <c r="BI1414"/>
  <c r="BH1414"/>
  <c r="BG1414"/>
  <c r="BF1414"/>
  <c r="T1414"/>
  <c r="R1414"/>
  <c r="P1414"/>
  <c r="BI1412"/>
  <c r="BH1412"/>
  <c r="BG1412"/>
  <c r="BF1412"/>
  <c r="T1412"/>
  <c r="R1412"/>
  <c r="P1412"/>
  <c r="BI1410"/>
  <c r="BH1410"/>
  <c r="BG1410"/>
  <c r="BF1410"/>
  <c r="T1410"/>
  <c r="R1410"/>
  <c r="P1410"/>
  <c r="BI1408"/>
  <c r="BH1408"/>
  <c r="BG1408"/>
  <c r="BF1408"/>
  <c r="T1408"/>
  <c r="R1408"/>
  <c r="P1408"/>
  <c r="BI1406"/>
  <c r="BH1406"/>
  <c r="BG1406"/>
  <c r="BF1406"/>
  <c r="T1406"/>
  <c r="R1406"/>
  <c r="P1406"/>
  <c r="BI1404"/>
  <c r="BH1404"/>
  <c r="BG1404"/>
  <c r="BF1404"/>
  <c r="T1404"/>
  <c r="R1404"/>
  <c r="P1404"/>
  <c r="BI1402"/>
  <c r="BH1402"/>
  <c r="BG1402"/>
  <c r="BF1402"/>
  <c r="T1402"/>
  <c r="R1402"/>
  <c r="P1402"/>
  <c r="BI1400"/>
  <c r="BH1400"/>
  <c r="BG1400"/>
  <c r="BF1400"/>
  <c r="T1400"/>
  <c r="R1400"/>
  <c r="P1400"/>
  <c r="BI1398"/>
  <c r="BH1398"/>
  <c r="BG1398"/>
  <c r="BF1398"/>
  <c r="T1398"/>
  <c r="R1398"/>
  <c r="P1398"/>
  <c r="BI1396"/>
  <c r="BH1396"/>
  <c r="BG1396"/>
  <c r="BF1396"/>
  <c r="T1396"/>
  <c r="R1396"/>
  <c r="P1396"/>
  <c r="BI1394"/>
  <c r="BH1394"/>
  <c r="BG1394"/>
  <c r="BF1394"/>
  <c r="T1394"/>
  <c r="R1394"/>
  <c r="P1394"/>
  <c r="BI1392"/>
  <c r="BH1392"/>
  <c r="BG1392"/>
  <c r="BF1392"/>
  <c r="T1392"/>
  <c r="R1392"/>
  <c r="P1392"/>
  <c r="BI1390"/>
  <c r="BH1390"/>
  <c r="BG1390"/>
  <c r="BF1390"/>
  <c r="T1390"/>
  <c r="R1390"/>
  <c r="P1390"/>
  <c r="BI1388"/>
  <c r="BH1388"/>
  <c r="BG1388"/>
  <c r="BF1388"/>
  <c r="T1388"/>
  <c r="R1388"/>
  <c r="P1388"/>
  <c r="BI1386"/>
  <c r="BH1386"/>
  <c r="BG1386"/>
  <c r="BF1386"/>
  <c r="T1386"/>
  <c r="R1386"/>
  <c r="P1386"/>
  <c r="BI1383"/>
  <c r="BH1383"/>
  <c r="BG1383"/>
  <c r="BF1383"/>
  <c r="T1383"/>
  <c r="R1383"/>
  <c r="P1383"/>
  <c r="BI1380"/>
  <c r="BH1380"/>
  <c r="BG1380"/>
  <c r="BF1380"/>
  <c r="T1380"/>
  <c r="R1380"/>
  <c r="P1380"/>
  <c r="BI1377"/>
  <c r="BH1377"/>
  <c r="BG1377"/>
  <c r="BF1377"/>
  <c r="T1377"/>
  <c r="R1377"/>
  <c r="P1377"/>
  <c r="BI1374"/>
  <c r="BH1374"/>
  <c r="BG1374"/>
  <c r="BF1374"/>
  <c r="T1374"/>
  <c r="R1374"/>
  <c r="P1374"/>
  <c r="BI1371"/>
  <c r="BH1371"/>
  <c r="BG1371"/>
  <c r="BF1371"/>
  <c r="T1371"/>
  <c r="R1371"/>
  <c r="P1371"/>
  <c r="BI1369"/>
  <c r="BH1369"/>
  <c r="BG1369"/>
  <c r="BF1369"/>
  <c r="T1369"/>
  <c r="R1369"/>
  <c r="P1369"/>
  <c r="BI1367"/>
  <c r="BH1367"/>
  <c r="BG1367"/>
  <c r="BF1367"/>
  <c r="T1367"/>
  <c r="R1367"/>
  <c r="P1367"/>
  <c r="BI1364"/>
  <c r="BH1364"/>
  <c r="BG1364"/>
  <c r="BF1364"/>
  <c r="T1364"/>
  <c r="R1364"/>
  <c r="P1364"/>
  <c r="BI1362"/>
  <c r="BH1362"/>
  <c r="BG1362"/>
  <c r="BF1362"/>
  <c r="T1362"/>
  <c r="R1362"/>
  <c r="P1362"/>
  <c r="BI1360"/>
  <c r="BH1360"/>
  <c r="BG1360"/>
  <c r="BF1360"/>
  <c r="T1360"/>
  <c r="R1360"/>
  <c r="P1360"/>
  <c r="BI1358"/>
  <c r="BH1358"/>
  <c r="BG1358"/>
  <c r="BF1358"/>
  <c r="T1358"/>
  <c r="R1358"/>
  <c r="P1358"/>
  <c r="BI1356"/>
  <c r="BH1356"/>
  <c r="BG1356"/>
  <c r="BF1356"/>
  <c r="T1356"/>
  <c r="R1356"/>
  <c r="P1356"/>
  <c r="BI1354"/>
  <c r="BH1354"/>
  <c r="BG1354"/>
  <c r="BF1354"/>
  <c r="T1354"/>
  <c r="R1354"/>
  <c r="P1354"/>
  <c r="BI1352"/>
  <c r="BH1352"/>
  <c r="BG1352"/>
  <c r="BF1352"/>
  <c r="T1352"/>
  <c r="R1352"/>
  <c r="P1352"/>
  <c r="BI1350"/>
  <c r="BH1350"/>
  <c r="BG1350"/>
  <c r="BF1350"/>
  <c r="T1350"/>
  <c r="R1350"/>
  <c r="P1350"/>
  <c r="BI1347"/>
  <c r="BH1347"/>
  <c r="BG1347"/>
  <c r="BF1347"/>
  <c r="T1347"/>
  <c r="R1347"/>
  <c r="P1347"/>
  <c r="BI1344"/>
  <c r="BH1344"/>
  <c r="BG1344"/>
  <c r="BF1344"/>
  <c r="T1344"/>
  <c r="R1344"/>
  <c r="P1344"/>
  <c r="BI1340"/>
  <c r="BH1340"/>
  <c r="BG1340"/>
  <c r="BF1340"/>
  <c r="T1340"/>
  <c r="R1340"/>
  <c r="P1340"/>
  <c r="BI1337"/>
  <c r="BH1337"/>
  <c r="BG1337"/>
  <c r="BF1337"/>
  <c r="T1337"/>
  <c r="R1337"/>
  <c r="P1337"/>
  <c r="BI1328"/>
  <c r="BH1328"/>
  <c r="BG1328"/>
  <c r="BF1328"/>
  <c r="T1328"/>
  <c r="R1328"/>
  <c r="P1328"/>
  <c r="BI1325"/>
  <c r="BH1325"/>
  <c r="BG1325"/>
  <c r="BF1325"/>
  <c r="T1325"/>
  <c r="R1325"/>
  <c r="P1325"/>
  <c r="BI1314"/>
  <c r="BH1314"/>
  <c r="BG1314"/>
  <c r="BF1314"/>
  <c r="T1314"/>
  <c r="R1314"/>
  <c r="P1314"/>
  <c r="BI1311"/>
  <c r="BH1311"/>
  <c r="BG1311"/>
  <c r="BF1311"/>
  <c r="T1311"/>
  <c r="R1311"/>
  <c r="P1311"/>
  <c r="BI1300"/>
  <c r="BH1300"/>
  <c r="BG1300"/>
  <c r="BF1300"/>
  <c r="T1300"/>
  <c r="R1300"/>
  <c r="P1300"/>
  <c r="BI1297"/>
  <c r="BH1297"/>
  <c r="BG1297"/>
  <c r="BF1297"/>
  <c r="T1297"/>
  <c r="R1297"/>
  <c r="P1297"/>
  <c r="BI1293"/>
  <c r="BH1293"/>
  <c r="BG1293"/>
  <c r="BF1293"/>
  <c r="T1293"/>
  <c r="R1293"/>
  <c r="P1293"/>
  <c r="BI1290"/>
  <c r="BH1290"/>
  <c r="BG1290"/>
  <c r="BF1290"/>
  <c r="T1290"/>
  <c r="R1290"/>
  <c r="P1290"/>
  <c r="BI1284"/>
  <c r="BH1284"/>
  <c r="BG1284"/>
  <c r="BF1284"/>
  <c r="T1284"/>
  <c r="R1284"/>
  <c r="P1284"/>
  <c r="BI1282"/>
  <c r="BH1282"/>
  <c r="BG1282"/>
  <c r="BF1282"/>
  <c r="T1282"/>
  <c r="R1282"/>
  <c r="P1282"/>
  <c r="BI1281"/>
  <c r="BH1281"/>
  <c r="BG1281"/>
  <c r="BF1281"/>
  <c r="T1281"/>
  <c r="R1281"/>
  <c r="P1281"/>
  <c r="BI1276"/>
  <c r="BH1276"/>
  <c r="BG1276"/>
  <c r="BF1276"/>
  <c r="T1276"/>
  <c r="R1276"/>
  <c r="P1276"/>
  <c r="BI1269"/>
  <c r="BH1269"/>
  <c r="BG1269"/>
  <c r="BF1269"/>
  <c r="T1269"/>
  <c r="R1269"/>
  <c r="P1269"/>
  <c r="BI1261"/>
  <c r="BH1261"/>
  <c r="BG1261"/>
  <c r="BF1261"/>
  <c r="T1261"/>
  <c r="R1261"/>
  <c r="P1261"/>
  <c r="BI1257"/>
  <c r="BH1257"/>
  <c r="BG1257"/>
  <c r="BF1257"/>
  <c r="T1257"/>
  <c r="R1257"/>
  <c r="P1257"/>
  <c r="BI1255"/>
  <c r="BH1255"/>
  <c r="BG1255"/>
  <c r="BF1255"/>
  <c r="T1255"/>
  <c r="R1255"/>
  <c r="P1255"/>
  <c r="BI1253"/>
  <c r="BH1253"/>
  <c r="BG1253"/>
  <c r="BF1253"/>
  <c r="T1253"/>
  <c r="R1253"/>
  <c r="P1253"/>
  <c r="BI1249"/>
  <c r="BH1249"/>
  <c r="BG1249"/>
  <c r="BF1249"/>
  <c r="T1249"/>
  <c r="R1249"/>
  <c r="P1249"/>
  <c r="BI1242"/>
  <c r="BH1242"/>
  <c r="BG1242"/>
  <c r="BF1242"/>
  <c r="T1242"/>
  <c r="R1242"/>
  <c r="P1242"/>
  <c r="BI1235"/>
  <c r="BH1235"/>
  <c r="BG1235"/>
  <c r="BF1235"/>
  <c r="T1235"/>
  <c r="R1235"/>
  <c r="P1235"/>
  <c r="BI1232"/>
  <c r="BH1232"/>
  <c r="BG1232"/>
  <c r="BF1232"/>
  <c r="T1232"/>
  <c r="R1232"/>
  <c r="P1232"/>
  <c r="BI1229"/>
  <c r="BH1229"/>
  <c r="BG1229"/>
  <c r="BF1229"/>
  <c r="T1229"/>
  <c r="R1229"/>
  <c r="P1229"/>
  <c r="BI1226"/>
  <c r="BH1226"/>
  <c r="BG1226"/>
  <c r="BF1226"/>
  <c r="T1226"/>
  <c r="R1226"/>
  <c r="P1226"/>
  <c r="BI1224"/>
  <c r="BH1224"/>
  <c r="BG1224"/>
  <c r="BF1224"/>
  <c r="T1224"/>
  <c r="R1224"/>
  <c r="P1224"/>
  <c r="BI1211"/>
  <c r="BH1211"/>
  <c r="BG1211"/>
  <c r="BF1211"/>
  <c r="T1211"/>
  <c r="R1211"/>
  <c r="P1211"/>
  <c r="BI1204"/>
  <c r="BH1204"/>
  <c r="BG1204"/>
  <c r="BF1204"/>
  <c r="T1204"/>
  <c r="R1204"/>
  <c r="P1204"/>
  <c r="BI1201"/>
  <c r="BH1201"/>
  <c r="BG1201"/>
  <c r="BF1201"/>
  <c r="T1201"/>
  <c r="R1201"/>
  <c r="P1201"/>
  <c r="BI1197"/>
  <c r="BH1197"/>
  <c r="BG1197"/>
  <c r="BF1197"/>
  <c r="T1197"/>
  <c r="R1197"/>
  <c r="P1197"/>
  <c r="BI1191"/>
  <c r="BH1191"/>
  <c r="BG1191"/>
  <c r="BF1191"/>
  <c r="T1191"/>
  <c r="R1191"/>
  <c r="P1191"/>
  <c r="BI1188"/>
  <c r="BH1188"/>
  <c r="BG1188"/>
  <c r="BF1188"/>
  <c r="T1188"/>
  <c r="R1188"/>
  <c r="P1188"/>
  <c r="BI1184"/>
  <c r="BH1184"/>
  <c r="BG1184"/>
  <c r="BF1184"/>
  <c r="T1184"/>
  <c r="R1184"/>
  <c r="P1184"/>
  <c r="BI1181"/>
  <c r="BH1181"/>
  <c r="BG1181"/>
  <c r="BF1181"/>
  <c r="T1181"/>
  <c r="R1181"/>
  <c r="P1181"/>
  <c r="BI1174"/>
  <c r="BH1174"/>
  <c r="BG1174"/>
  <c r="BF1174"/>
  <c r="T1174"/>
  <c r="R1174"/>
  <c r="P1174"/>
  <c r="BI1170"/>
  <c r="BH1170"/>
  <c r="BG1170"/>
  <c r="BF1170"/>
  <c r="T1170"/>
  <c r="R1170"/>
  <c r="P1170"/>
  <c r="BI1165"/>
  <c r="BH1165"/>
  <c r="BG1165"/>
  <c r="BF1165"/>
  <c r="T1165"/>
  <c r="R1165"/>
  <c r="P1165"/>
  <c r="BI1161"/>
  <c r="BH1161"/>
  <c r="BG1161"/>
  <c r="BF1161"/>
  <c r="T1161"/>
  <c r="R1161"/>
  <c r="P1161"/>
  <c r="BI1157"/>
  <c r="BH1157"/>
  <c r="BG1157"/>
  <c r="BF1157"/>
  <c r="T1157"/>
  <c r="T1156"/>
  <c r="R1157"/>
  <c r="R1156"/>
  <c r="P1157"/>
  <c r="P1156"/>
  <c r="BI1154"/>
  <c r="BH1154"/>
  <c r="BG1154"/>
  <c r="BF1154"/>
  <c r="T1154"/>
  <c r="R1154"/>
  <c r="P1154"/>
  <c r="BI1151"/>
  <c r="BH1151"/>
  <c r="BG1151"/>
  <c r="BF1151"/>
  <c r="T1151"/>
  <c r="R1151"/>
  <c r="P1151"/>
  <c r="BI1148"/>
  <c r="BH1148"/>
  <c r="BG1148"/>
  <c r="BF1148"/>
  <c r="T1148"/>
  <c r="R1148"/>
  <c r="P1148"/>
  <c r="BI1145"/>
  <c r="BH1145"/>
  <c r="BG1145"/>
  <c r="BF1145"/>
  <c r="T1145"/>
  <c r="R1145"/>
  <c r="P1145"/>
  <c r="BI1142"/>
  <c r="BH1142"/>
  <c r="BG1142"/>
  <c r="BF1142"/>
  <c r="T1142"/>
  <c r="R1142"/>
  <c r="P1142"/>
  <c r="BI1140"/>
  <c r="BH1140"/>
  <c r="BG1140"/>
  <c r="BF1140"/>
  <c r="T1140"/>
  <c r="R1140"/>
  <c r="P1140"/>
  <c r="BI1138"/>
  <c r="BH1138"/>
  <c r="BG1138"/>
  <c r="BF1138"/>
  <c r="T1138"/>
  <c r="R1138"/>
  <c r="P1138"/>
  <c r="BI1135"/>
  <c r="BH1135"/>
  <c r="BG1135"/>
  <c r="BF1135"/>
  <c r="T1135"/>
  <c r="R1135"/>
  <c r="P1135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2"/>
  <c r="BH1102"/>
  <c r="BG1102"/>
  <c r="BF1102"/>
  <c r="T1102"/>
  <c r="R1102"/>
  <c r="P1102"/>
  <c r="BI1098"/>
  <c r="BH1098"/>
  <c r="BG1098"/>
  <c r="BF1098"/>
  <c r="T1098"/>
  <c r="R1098"/>
  <c r="P1098"/>
  <c r="BI1090"/>
  <c r="BH1090"/>
  <c r="BG1090"/>
  <c r="BF1090"/>
  <c r="T1090"/>
  <c r="R1090"/>
  <c r="P1090"/>
  <c r="BI1071"/>
  <c r="BH1071"/>
  <c r="BG1071"/>
  <c r="BF1071"/>
  <c r="T1071"/>
  <c r="R1071"/>
  <c r="P1071"/>
  <c r="BI1068"/>
  <c r="BH1068"/>
  <c r="BG1068"/>
  <c r="BF1068"/>
  <c r="T1068"/>
  <c r="R1068"/>
  <c r="P1068"/>
  <c r="BI1062"/>
  <c r="BH1062"/>
  <c r="BG1062"/>
  <c r="BF1062"/>
  <c r="T1062"/>
  <c r="R1062"/>
  <c r="P1062"/>
  <c r="BI1059"/>
  <c r="BH1059"/>
  <c r="BG1059"/>
  <c r="BF1059"/>
  <c r="T1059"/>
  <c r="R1059"/>
  <c r="P1059"/>
  <c r="BI1055"/>
  <c r="BH1055"/>
  <c r="BG1055"/>
  <c r="BF1055"/>
  <c r="T1055"/>
  <c r="R1055"/>
  <c r="P1055"/>
  <c r="BI1051"/>
  <c r="BH1051"/>
  <c r="BG1051"/>
  <c r="BF1051"/>
  <c r="T1051"/>
  <c r="R1051"/>
  <c r="P1051"/>
  <c r="BI1044"/>
  <c r="BH1044"/>
  <c r="BG1044"/>
  <c r="BF1044"/>
  <c r="T1044"/>
  <c r="R1044"/>
  <c r="P1044"/>
  <c r="BI1037"/>
  <c r="BH1037"/>
  <c r="BG1037"/>
  <c r="BF1037"/>
  <c r="T1037"/>
  <c r="R1037"/>
  <c r="P1037"/>
  <c r="BI1032"/>
  <c r="BH1032"/>
  <c r="BG1032"/>
  <c r="BF1032"/>
  <c r="T1032"/>
  <c r="R1032"/>
  <c r="P1032"/>
  <c r="BI1027"/>
  <c r="BH1027"/>
  <c r="BG1027"/>
  <c r="BF1027"/>
  <c r="T1027"/>
  <c r="R1027"/>
  <c r="P1027"/>
  <c r="BI1021"/>
  <c r="BH1021"/>
  <c r="BG1021"/>
  <c r="BF1021"/>
  <c r="T1021"/>
  <c r="R1021"/>
  <c r="P1021"/>
  <c r="BI1018"/>
  <c r="BH1018"/>
  <c r="BG1018"/>
  <c r="BF1018"/>
  <c r="T1018"/>
  <c r="R1018"/>
  <c r="P1018"/>
  <c r="BI1015"/>
  <c r="BH1015"/>
  <c r="BG1015"/>
  <c r="BF1015"/>
  <c r="T1015"/>
  <c r="R1015"/>
  <c r="P1015"/>
  <c r="BI1013"/>
  <c r="BH1013"/>
  <c r="BG1013"/>
  <c r="BF1013"/>
  <c r="T1013"/>
  <c r="R1013"/>
  <c r="P1013"/>
  <c r="BI1010"/>
  <c r="BH1010"/>
  <c r="BG1010"/>
  <c r="BF1010"/>
  <c r="T1010"/>
  <c r="R1010"/>
  <c r="P1010"/>
  <c r="BI1004"/>
  <c r="BH1004"/>
  <c r="BG1004"/>
  <c r="BF1004"/>
  <c r="T1004"/>
  <c r="R1004"/>
  <c r="P1004"/>
  <c r="BI999"/>
  <c r="BH999"/>
  <c r="BG999"/>
  <c r="BF999"/>
  <c r="T999"/>
  <c r="R999"/>
  <c r="P999"/>
  <c r="BI992"/>
  <c r="BH992"/>
  <c r="BG992"/>
  <c r="BF992"/>
  <c r="T992"/>
  <c r="R992"/>
  <c r="P992"/>
  <c r="BI989"/>
  <c r="BH989"/>
  <c r="BG989"/>
  <c r="BF989"/>
  <c r="T989"/>
  <c r="R989"/>
  <c r="P989"/>
  <c r="BI983"/>
  <c r="BH983"/>
  <c r="BG983"/>
  <c r="BF983"/>
  <c r="T983"/>
  <c r="R983"/>
  <c r="P983"/>
  <c r="BI980"/>
  <c r="BH980"/>
  <c r="BG980"/>
  <c r="BF980"/>
  <c r="T980"/>
  <c r="R980"/>
  <c r="P980"/>
  <c r="BI951"/>
  <c r="BH951"/>
  <c r="BG951"/>
  <c r="BF951"/>
  <c r="T951"/>
  <c r="R951"/>
  <c r="P951"/>
  <c r="BI948"/>
  <c r="BH948"/>
  <c r="BG948"/>
  <c r="BF948"/>
  <c r="T948"/>
  <c r="R948"/>
  <c r="P948"/>
  <c r="BI945"/>
  <c r="BH945"/>
  <c r="BG945"/>
  <c r="BF945"/>
  <c r="T945"/>
  <c r="R945"/>
  <c r="P945"/>
  <c r="BI938"/>
  <c r="BH938"/>
  <c r="BG938"/>
  <c r="BF938"/>
  <c r="T938"/>
  <c r="R938"/>
  <c r="P938"/>
  <c r="BI936"/>
  <c r="BH936"/>
  <c r="BG936"/>
  <c r="BF936"/>
  <c r="T936"/>
  <c r="R936"/>
  <c r="P936"/>
  <c r="BI935"/>
  <c r="BH935"/>
  <c r="BG935"/>
  <c r="BF935"/>
  <c r="T935"/>
  <c r="R935"/>
  <c r="P935"/>
  <c r="BI934"/>
  <c r="BH934"/>
  <c r="BG934"/>
  <c r="BF934"/>
  <c r="T934"/>
  <c r="R934"/>
  <c r="P934"/>
  <c r="BI928"/>
  <c r="BH928"/>
  <c r="BG928"/>
  <c r="BF928"/>
  <c r="T928"/>
  <c r="R928"/>
  <c r="P928"/>
  <c r="BI918"/>
  <c r="BH918"/>
  <c r="BG918"/>
  <c r="BF918"/>
  <c r="T918"/>
  <c r="R918"/>
  <c r="P918"/>
  <c r="BI915"/>
  <c r="BH915"/>
  <c r="BG915"/>
  <c r="BF915"/>
  <c r="T915"/>
  <c r="R915"/>
  <c r="P915"/>
  <c r="BI912"/>
  <c r="BH912"/>
  <c r="BG912"/>
  <c r="BF912"/>
  <c r="T912"/>
  <c r="R912"/>
  <c r="P912"/>
  <c r="BI909"/>
  <c r="BH909"/>
  <c r="BG909"/>
  <c r="BF909"/>
  <c r="T909"/>
  <c r="R909"/>
  <c r="P909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901"/>
  <c r="BH901"/>
  <c r="BG901"/>
  <c r="BF901"/>
  <c r="T901"/>
  <c r="R901"/>
  <c r="P901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88"/>
  <c r="BH888"/>
  <c r="BG888"/>
  <c r="BF888"/>
  <c r="T888"/>
  <c r="R888"/>
  <c r="P888"/>
  <c r="BI885"/>
  <c r="BH885"/>
  <c r="BG885"/>
  <c r="BF885"/>
  <c r="T885"/>
  <c r="R885"/>
  <c r="P885"/>
  <c r="BI882"/>
  <c r="BH882"/>
  <c r="BG882"/>
  <c r="BF882"/>
  <c r="T882"/>
  <c r="R882"/>
  <c r="P882"/>
  <c r="BI878"/>
  <c r="BH878"/>
  <c r="BG878"/>
  <c r="BF878"/>
  <c r="T878"/>
  <c r="R878"/>
  <c r="P878"/>
  <c r="BI876"/>
  <c r="BH876"/>
  <c r="BG876"/>
  <c r="BF876"/>
  <c r="T876"/>
  <c r="R876"/>
  <c r="P876"/>
  <c r="BI873"/>
  <c r="BH873"/>
  <c r="BG873"/>
  <c r="BF873"/>
  <c r="T873"/>
  <c r="R873"/>
  <c r="P873"/>
  <c r="BI869"/>
  <c r="BH869"/>
  <c r="BG869"/>
  <c r="BF869"/>
  <c r="T869"/>
  <c r="R869"/>
  <c r="P869"/>
  <c r="BI854"/>
  <c r="BH854"/>
  <c r="BG854"/>
  <c r="BF854"/>
  <c r="T854"/>
  <c r="R854"/>
  <c r="P854"/>
  <c r="BI852"/>
  <c r="BH852"/>
  <c r="BG852"/>
  <c r="BF852"/>
  <c r="T852"/>
  <c r="R852"/>
  <c r="P852"/>
  <c r="BI850"/>
  <c r="BH850"/>
  <c r="BG850"/>
  <c r="BF850"/>
  <c r="T850"/>
  <c r="R850"/>
  <c r="P850"/>
  <c r="BI848"/>
  <c r="BH848"/>
  <c r="BG848"/>
  <c r="BF848"/>
  <c r="T848"/>
  <c r="R848"/>
  <c r="P848"/>
  <c r="BI846"/>
  <c r="BH846"/>
  <c r="BG846"/>
  <c r="BF846"/>
  <c r="T846"/>
  <c r="R846"/>
  <c r="P846"/>
  <c r="BI843"/>
  <c r="BH843"/>
  <c r="BG843"/>
  <c r="BF843"/>
  <c r="T843"/>
  <c r="R843"/>
  <c r="P843"/>
  <c r="BI838"/>
  <c r="BH838"/>
  <c r="BG838"/>
  <c r="BF838"/>
  <c r="T838"/>
  <c r="R838"/>
  <c r="P838"/>
  <c r="BI833"/>
  <c r="BH833"/>
  <c r="BG833"/>
  <c r="BF833"/>
  <c r="T833"/>
  <c r="R833"/>
  <c r="P833"/>
  <c r="BI813"/>
  <c r="BH813"/>
  <c r="BG813"/>
  <c r="BF813"/>
  <c r="T813"/>
  <c r="R813"/>
  <c r="P813"/>
  <c r="BI795"/>
  <c r="BH795"/>
  <c r="BG795"/>
  <c r="BF795"/>
  <c r="T795"/>
  <c r="R795"/>
  <c r="P795"/>
  <c r="BI789"/>
  <c r="BH789"/>
  <c r="BG789"/>
  <c r="BF789"/>
  <c r="T789"/>
  <c r="R789"/>
  <c r="P789"/>
  <c r="BI786"/>
  <c r="BH786"/>
  <c r="BG786"/>
  <c r="BF786"/>
  <c r="T786"/>
  <c r="R786"/>
  <c r="P786"/>
  <c r="BI781"/>
  <c r="BH781"/>
  <c r="BG781"/>
  <c r="BF781"/>
  <c r="T781"/>
  <c r="R781"/>
  <c r="P781"/>
  <c r="BI772"/>
  <c r="BH772"/>
  <c r="BG772"/>
  <c r="BF772"/>
  <c r="T772"/>
  <c r="R772"/>
  <c r="P772"/>
  <c r="BI769"/>
  <c r="BH769"/>
  <c r="BG769"/>
  <c r="BF769"/>
  <c r="T769"/>
  <c r="R769"/>
  <c r="P769"/>
  <c r="BI763"/>
  <c r="BH763"/>
  <c r="BG763"/>
  <c r="BF763"/>
  <c r="T763"/>
  <c r="R763"/>
  <c r="P763"/>
  <c r="BI756"/>
  <c r="BH756"/>
  <c r="BG756"/>
  <c r="BF756"/>
  <c r="T756"/>
  <c r="R756"/>
  <c r="P756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4"/>
  <c r="BH744"/>
  <c r="BG744"/>
  <c r="BF744"/>
  <c r="T744"/>
  <c r="R744"/>
  <c r="P744"/>
  <c r="BI741"/>
  <c r="BH741"/>
  <c r="BG741"/>
  <c r="BF741"/>
  <c r="T741"/>
  <c r="R741"/>
  <c r="P741"/>
  <c r="BI737"/>
  <c r="BH737"/>
  <c r="BG737"/>
  <c r="BF737"/>
  <c r="T737"/>
  <c r="R737"/>
  <c r="P737"/>
  <c r="BI734"/>
  <c r="BH734"/>
  <c r="BG734"/>
  <c r="BF734"/>
  <c r="T734"/>
  <c r="R734"/>
  <c r="P734"/>
  <c r="BI727"/>
  <c r="BH727"/>
  <c r="BG727"/>
  <c r="BF727"/>
  <c r="T727"/>
  <c r="R727"/>
  <c r="P727"/>
  <c r="BI724"/>
  <c r="BH724"/>
  <c r="BG724"/>
  <c r="BF724"/>
  <c r="T724"/>
  <c r="R724"/>
  <c r="P724"/>
  <c r="BI720"/>
  <c r="BH720"/>
  <c r="BG720"/>
  <c r="BF720"/>
  <c r="T720"/>
  <c r="R720"/>
  <c r="P720"/>
  <c r="BI717"/>
  <c r="BH717"/>
  <c r="BG717"/>
  <c r="BF717"/>
  <c r="T717"/>
  <c r="R717"/>
  <c r="P717"/>
  <c r="BI714"/>
  <c r="BH714"/>
  <c r="BG714"/>
  <c r="BF714"/>
  <c r="T714"/>
  <c r="R714"/>
  <c r="P714"/>
  <c r="BI709"/>
  <c r="BH709"/>
  <c r="BG709"/>
  <c r="BF709"/>
  <c r="T709"/>
  <c r="R709"/>
  <c r="P709"/>
  <c r="BI706"/>
  <c r="BH706"/>
  <c r="BG706"/>
  <c r="BF706"/>
  <c r="T706"/>
  <c r="R706"/>
  <c r="P706"/>
  <c r="BI702"/>
  <c r="BH702"/>
  <c r="BG702"/>
  <c r="BF702"/>
  <c r="T702"/>
  <c r="R702"/>
  <c r="P702"/>
  <c r="BI693"/>
  <c r="BH693"/>
  <c r="BG693"/>
  <c r="BF693"/>
  <c r="T693"/>
  <c r="R693"/>
  <c r="P693"/>
  <c r="BI685"/>
  <c r="BH685"/>
  <c r="BG685"/>
  <c r="BF685"/>
  <c r="T685"/>
  <c r="R685"/>
  <c r="P685"/>
  <c r="BI678"/>
  <c r="BH678"/>
  <c r="BG678"/>
  <c r="BF678"/>
  <c r="T678"/>
  <c r="R678"/>
  <c r="P678"/>
  <c r="BI632"/>
  <c r="BH632"/>
  <c r="BG632"/>
  <c r="BF632"/>
  <c r="T632"/>
  <c r="R632"/>
  <c r="P632"/>
  <c r="BI629"/>
  <c r="BH629"/>
  <c r="BG629"/>
  <c r="BF629"/>
  <c r="T629"/>
  <c r="R629"/>
  <c r="P629"/>
  <c r="BI613"/>
  <c r="BH613"/>
  <c r="BG613"/>
  <c r="BF613"/>
  <c r="T613"/>
  <c r="R613"/>
  <c r="P613"/>
  <c r="BI610"/>
  <c r="BH610"/>
  <c r="BG610"/>
  <c r="BF610"/>
  <c r="T610"/>
  <c r="R610"/>
  <c r="P610"/>
  <c r="BI596"/>
  <c r="BH596"/>
  <c r="BG596"/>
  <c r="BF596"/>
  <c r="T596"/>
  <c r="R596"/>
  <c r="P596"/>
  <c r="BI593"/>
  <c r="BH593"/>
  <c r="BG593"/>
  <c r="BF593"/>
  <c r="T593"/>
  <c r="R593"/>
  <c r="P593"/>
  <c r="BI580"/>
  <c r="BH580"/>
  <c r="BG580"/>
  <c r="BF580"/>
  <c r="T580"/>
  <c r="R580"/>
  <c r="P580"/>
  <c r="BI577"/>
  <c r="BH577"/>
  <c r="BG577"/>
  <c r="BF577"/>
  <c r="T577"/>
  <c r="R577"/>
  <c r="P577"/>
  <c r="BI560"/>
  <c r="BH560"/>
  <c r="BG560"/>
  <c r="BF560"/>
  <c r="T560"/>
  <c r="R560"/>
  <c r="P560"/>
  <c r="BI557"/>
  <c r="BH557"/>
  <c r="BG557"/>
  <c r="BF557"/>
  <c r="T557"/>
  <c r="R557"/>
  <c r="P557"/>
  <c r="BI529"/>
  <c r="BH529"/>
  <c r="BG529"/>
  <c r="BF529"/>
  <c r="T529"/>
  <c r="R529"/>
  <c r="P529"/>
  <c r="BI526"/>
  <c r="BH526"/>
  <c r="BG526"/>
  <c r="BF526"/>
  <c r="T526"/>
  <c r="R526"/>
  <c r="P526"/>
  <c r="BI510"/>
  <c r="BH510"/>
  <c r="BG510"/>
  <c r="BF510"/>
  <c r="T510"/>
  <c r="R510"/>
  <c r="P510"/>
  <c r="BI487"/>
  <c r="BH487"/>
  <c r="BG487"/>
  <c r="BF487"/>
  <c r="T487"/>
  <c r="R487"/>
  <c r="P487"/>
  <c r="BI482"/>
  <c r="BH482"/>
  <c r="BG482"/>
  <c r="BF482"/>
  <c r="T482"/>
  <c r="R482"/>
  <c r="P482"/>
  <c r="BI451"/>
  <c r="BH451"/>
  <c r="BG451"/>
  <c r="BF451"/>
  <c r="T451"/>
  <c r="R451"/>
  <c r="P451"/>
  <c r="BI439"/>
  <c r="BH439"/>
  <c r="BG439"/>
  <c r="BF439"/>
  <c r="T439"/>
  <c r="R439"/>
  <c r="P439"/>
  <c r="BI435"/>
  <c r="BH435"/>
  <c r="BG435"/>
  <c r="BF435"/>
  <c r="T435"/>
  <c r="R435"/>
  <c r="P435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380"/>
  <c r="BH380"/>
  <c r="BG380"/>
  <c r="BF380"/>
  <c r="T380"/>
  <c r="R380"/>
  <c r="P380"/>
  <c r="BI357"/>
  <c r="BH357"/>
  <c r="BG357"/>
  <c r="BF357"/>
  <c r="T357"/>
  <c r="R357"/>
  <c r="P357"/>
  <c r="BI351"/>
  <c r="BH351"/>
  <c r="BG351"/>
  <c r="BF351"/>
  <c r="T351"/>
  <c r="R351"/>
  <c r="P351"/>
  <c r="BI348"/>
  <c r="BH348"/>
  <c r="BG348"/>
  <c r="BF348"/>
  <c r="T348"/>
  <c r="R348"/>
  <c r="P348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3"/>
  <c r="BH293"/>
  <c r="BG293"/>
  <c r="BF293"/>
  <c r="T293"/>
  <c r="R293"/>
  <c r="P293"/>
  <c r="BI270"/>
  <c r="BH270"/>
  <c r="BG270"/>
  <c r="BF270"/>
  <c r="T270"/>
  <c r="R270"/>
  <c r="P270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38"/>
  <c r="BH238"/>
  <c r="BG238"/>
  <c r="BF238"/>
  <c r="T238"/>
  <c r="R238"/>
  <c r="P238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5"/>
  <c r="BH145"/>
  <c r="BG145"/>
  <c r="BF145"/>
  <c r="T145"/>
  <c r="R145"/>
  <c r="P145"/>
  <c r="BI143"/>
  <c r="BH143"/>
  <c r="BG143"/>
  <c r="BF143"/>
  <c r="T143"/>
  <c r="R143"/>
  <c r="P143"/>
  <c r="BI137"/>
  <c r="BH137"/>
  <c r="BG137"/>
  <c r="BF137"/>
  <c r="T137"/>
  <c r="R137"/>
  <c r="P13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J111"/>
  <c r="J110"/>
  <c r="F110"/>
  <c r="F108"/>
  <c r="E106"/>
  <c r="J55"/>
  <c r="J54"/>
  <c r="F54"/>
  <c r="F52"/>
  <c r="E50"/>
  <c r="J18"/>
  <c r="E18"/>
  <c r="F55" s="1"/>
  <c r="J17"/>
  <c r="J12"/>
  <c r="J108" s="1"/>
  <c r="E7"/>
  <c r="E104" s="1"/>
  <c r="L50" i="1"/>
  <c r="AM50"/>
  <c r="AM49"/>
  <c r="L49"/>
  <c r="AM47"/>
  <c r="L47"/>
  <c r="L45"/>
  <c r="L44"/>
  <c r="BK2228" i="2"/>
  <c r="J1890"/>
  <c r="BK1827"/>
  <c r="BK1647"/>
  <c r="BK1394"/>
  <c r="BK1269"/>
  <c r="J1204"/>
  <c r="BK989"/>
  <c r="BK869"/>
  <c r="J593"/>
  <c r="BK238"/>
  <c r="J2215"/>
  <c r="BK2026"/>
  <c r="BK1856"/>
  <c r="J1595"/>
  <c r="BK1462"/>
  <c r="J1380"/>
  <c r="J1281"/>
  <c r="BK1138"/>
  <c r="BK945"/>
  <c r="BK838"/>
  <c r="J717"/>
  <c r="BK487"/>
  <c r="J199"/>
  <c r="BK2217"/>
  <c r="J2113"/>
  <c r="J2078"/>
  <c r="J1865"/>
  <c r="BK1728"/>
  <c r="BK1590"/>
  <c r="BK1469"/>
  <c r="J1400"/>
  <c r="BK1300"/>
  <c r="J1170"/>
  <c r="BK1051"/>
  <c r="J918"/>
  <c r="J789"/>
  <c r="J632"/>
  <c r="J258"/>
  <c r="J119"/>
  <c r="J2075"/>
  <c r="BK1923"/>
  <c r="J1832"/>
  <c r="J1671"/>
  <c r="J1448"/>
  <c r="BK1417"/>
  <c r="BK1340"/>
  <c r="BK1113"/>
  <c r="J945"/>
  <c r="J763"/>
  <c r="J510"/>
  <c r="BK303"/>
  <c r="BK175"/>
  <c r="J239" i="3"/>
  <c r="BK154"/>
  <c r="BK87"/>
  <c r="BK189"/>
  <c r="BK134"/>
  <c r="J235"/>
  <c r="J170"/>
  <c r="BK104"/>
  <c r="J205"/>
  <c r="BK142"/>
  <c r="J2216" i="2"/>
  <c r="BK2049"/>
  <c r="BK1912"/>
  <c r="J1838"/>
  <c r="BK1681"/>
  <c r="J1551"/>
  <c r="BK1419"/>
  <c r="BK1290"/>
  <c r="J1184"/>
  <c r="J1021"/>
  <c r="BK882"/>
  <c r="BK613"/>
  <c r="J303"/>
  <c r="BK173"/>
  <c r="BK2119"/>
  <c r="J1948"/>
  <c r="J1853"/>
  <c r="J1602"/>
  <c r="BK1445"/>
  <c r="BK1354"/>
  <c r="J1151"/>
  <c r="J989"/>
  <c r="J850"/>
  <c r="BK752"/>
  <c r="BK526"/>
  <c r="BK311"/>
  <c r="J2062"/>
  <c r="J1923"/>
  <c r="J1809"/>
  <c r="J1681"/>
  <c r="J1429"/>
  <c r="BK1358"/>
  <c r="J1232"/>
  <c r="BK1154"/>
  <c r="J1015"/>
  <c r="BK873"/>
  <c r="J737"/>
  <c r="BK339"/>
  <c r="J197"/>
  <c r="J2175"/>
  <c r="BK1900"/>
  <c r="BK1847"/>
  <c r="BK1633"/>
  <c r="J1439"/>
  <c r="BK1390"/>
  <c r="BK1284"/>
  <c r="BK1107"/>
  <c r="J878"/>
  <c r="BK685"/>
  <c r="BK348"/>
  <c r="BK183"/>
  <c r="J230" i="3"/>
  <c r="BK114"/>
  <c r="BK246"/>
  <c r="J162"/>
  <c r="J97"/>
  <c r="J201"/>
  <c r="BK144"/>
  <c r="J250"/>
  <c r="BK187"/>
  <c r="BK130"/>
  <c r="F35" i="4"/>
  <c r="BB57" i="1"/>
  <c r="J1835" i="2"/>
  <c r="J1661"/>
  <c r="J1509"/>
  <c r="J1396"/>
  <c r="J1282"/>
  <c r="J1197"/>
  <c r="J1051"/>
  <c r="J901"/>
  <c r="J685"/>
  <c r="J323"/>
  <c r="BK178"/>
  <c r="BK2116"/>
  <c r="J1945"/>
  <c r="J1859"/>
  <c r="BK1711"/>
  <c r="BK1556"/>
  <c r="J1419"/>
  <c r="J1377"/>
  <c r="J1226"/>
  <c r="J1071"/>
  <c r="BK901"/>
  <c r="BK789"/>
  <c r="BK706"/>
  <c r="J482"/>
  <c r="BK186"/>
  <c r="BK2200"/>
  <c r="BK2099"/>
  <c r="J1935"/>
  <c r="BK1785"/>
  <c r="J1647"/>
  <c r="J1477"/>
  <c r="J1390"/>
  <c r="J1261"/>
  <c r="BK1135"/>
  <c r="BK1010"/>
  <c r="BK876"/>
  <c r="BK720"/>
  <c r="J343"/>
  <c r="J163"/>
  <c r="J2184"/>
  <c r="J2049"/>
  <c r="BK1865"/>
  <c r="J1654"/>
  <c r="J1445"/>
  <c r="BK1400"/>
  <c r="BK1257"/>
  <c r="BK1098"/>
  <c r="J899"/>
  <c r="J720"/>
  <c r="BK315"/>
  <c r="J145"/>
  <c r="BK225" i="3"/>
  <c r="BK120"/>
  <c r="BK252"/>
  <c r="J195"/>
  <c r="J148"/>
  <c r="BK195"/>
  <c r="BK140"/>
  <c r="J242"/>
  <c r="J199"/>
  <c r="BK122"/>
  <c r="J2150" i="2"/>
  <c r="J1962"/>
  <c r="J1868"/>
  <c r="BK1749"/>
  <c r="BK1561"/>
  <c r="J1404"/>
  <c r="J1340"/>
  <c r="BK1235"/>
  <c r="BK1062"/>
  <c r="BK905"/>
  <c r="BK746"/>
  <c r="J439"/>
  <c r="J205"/>
  <c r="J2178"/>
  <c r="BK1942"/>
  <c r="J1827"/>
  <c r="J1590"/>
  <c r="BK1518"/>
  <c r="BK1441"/>
  <c r="BK1328"/>
  <c r="J1110"/>
  <c r="J948"/>
  <c r="J843"/>
  <c r="BK678"/>
  <c r="J422"/>
  <c r="BK154"/>
  <c r="BK2159"/>
  <c r="J1992"/>
  <c r="BK1820"/>
  <c r="J1749"/>
  <c r="J1561"/>
  <c r="J1435"/>
  <c r="J1371"/>
  <c r="BK1226"/>
  <c r="J1062"/>
  <c r="J905"/>
  <c r="BK749"/>
  <c r="J580"/>
  <c r="BK270"/>
  <c r="BK2221"/>
  <c r="J2069"/>
  <c r="BK1880"/>
  <c r="BK1835"/>
  <c r="BK1666"/>
  <c r="BK1506"/>
  <c r="J1388"/>
  <c r="BK1276"/>
  <c r="BK1110"/>
  <c r="J928"/>
  <c r="J734"/>
  <c r="J526"/>
  <c r="J307"/>
  <c r="BK169"/>
  <c r="J211" i="3"/>
  <c r="J122"/>
  <c r="J233"/>
  <c r="BK168"/>
  <c r="BK106"/>
  <c r="BK207"/>
  <c r="J146"/>
  <c r="J102"/>
  <c r="J215"/>
  <c r="BK146"/>
  <c r="J114"/>
  <c r="BK2181" i="2"/>
  <c r="J1929"/>
  <c r="J1785"/>
  <c r="BK1583"/>
  <c r="J1423"/>
  <c r="J1293"/>
  <c r="J1253"/>
  <c r="J1102"/>
  <c r="BK928"/>
  <c r="BK769"/>
  <c r="BK482"/>
  <c r="BK299"/>
  <c r="J137"/>
  <c r="BK2069"/>
  <c r="J1916"/>
  <c r="BK1735"/>
  <c r="BK1523"/>
  <c r="J1443"/>
  <c r="BK1367"/>
  <c r="BK1204"/>
  <c r="J1090"/>
  <c r="BK907"/>
  <c r="BK781"/>
  <c r="J613"/>
  <c r="J293"/>
  <c r="J2221"/>
  <c r="BK2156"/>
  <c r="BK2002"/>
  <c r="BK1793"/>
  <c r="BK1661"/>
  <c r="J1497"/>
  <c r="J1410"/>
  <c r="BK1369"/>
  <c r="BK1249"/>
  <c r="BK1090"/>
  <c r="J907"/>
  <c r="J756"/>
  <c r="BK529"/>
  <c r="BK205"/>
  <c r="BK2215"/>
  <c r="J2065"/>
  <c r="BK1897"/>
  <c r="BK1844"/>
  <c r="J1696"/>
  <c r="BK1521"/>
  <c r="BK1398"/>
  <c r="J1300"/>
  <c r="J1142"/>
  <c r="BK1004"/>
  <c r="J838"/>
  <c r="J557"/>
  <c r="J319"/>
  <c r="J166"/>
  <c r="BK223" i="3"/>
  <c r="BK132"/>
  <c r="BK244"/>
  <c r="J172"/>
  <c r="BK108"/>
  <c r="BK215"/>
  <c r="BK152"/>
  <c r="J92"/>
  <c r="J197"/>
  <c r="BK128"/>
  <c r="J2156" i="2"/>
  <c r="J1978"/>
  <c r="J1884"/>
  <c r="BK1742"/>
  <c r="BK1640"/>
  <c r="J1536"/>
  <c r="BK1410"/>
  <c r="J1328"/>
  <c r="J1224"/>
  <c r="BK1059"/>
  <c r="J909"/>
  <c r="BK702"/>
  <c r="J335"/>
  <c r="BK191"/>
  <c r="BK2165"/>
  <c r="BK1992"/>
  <c r="BK1809"/>
  <c r="BK1628"/>
  <c r="BK1512"/>
  <c r="BK1414"/>
  <c r="J1369"/>
  <c r="J1191"/>
  <c r="BK1015"/>
  <c r="BK878"/>
  <c r="J769"/>
  <c r="BK610"/>
  <c r="J220"/>
  <c r="BK1969"/>
  <c r="J1841"/>
  <c r="J1735"/>
  <c r="BK1551"/>
  <c r="J1459"/>
  <c r="BK1408"/>
  <c r="J1325"/>
  <c r="BK1191"/>
  <c r="BK1055"/>
  <c r="BK909"/>
  <c r="J752"/>
  <c r="BK435"/>
  <c r="BK125"/>
  <c r="BK2037"/>
  <c r="J1874"/>
  <c r="BK1756"/>
  <c r="BK1602"/>
  <c r="BK1466"/>
  <c r="J1406"/>
  <c r="J1337"/>
  <c r="J1135"/>
  <c r="BK951"/>
  <c r="BK772"/>
  <c r="BK451"/>
  <c r="J238"/>
  <c r="BK123"/>
  <c r="J217" i="3"/>
  <c r="J150"/>
  <c r="J89"/>
  <c r="BK191"/>
  <c r="J116"/>
  <c r="BK221"/>
  <c r="J156"/>
  <c r="BK97"/>
  <c r="BK209"/>
  <c r="J144"/>
  <c r="J82" i="4"/>
  <c r="BK2186" i="2"/>
  <c r="J2030"/>
  <c r="J1908"/>
  <c r="J1793"/>
  <c r="BK1621"/>
  <c r="BK1522"/>
  <c r="J1352"/>
  <c r="BK1232"/>
  <c r="J1068"/>
  <c r="BK918"/>
  <c r="BK744"/>
  <c r="BK351"/>
  <c r="BK228"/>
  <c r="J117"/>
  <c r="BK2065"/>
  <c r="J1912"/>
  <c r="J1820"/>
  <c r="J1522"/>
  <c r="J1469"/>
  <c r="J1392"/>
  <c r="BK1325"/>
  <c r="J1154"/>
  <c r="J1010"/>
  <c r="J882"/>
  <c r="BK756"/>
  <c r="BK560"/>
  <c r="J299"/>
  <c r="J2224"/>
  <c r="BK2163"/>
  <c r="J2089"/>
  <c r="BK1916"/>
  <c r="J1756"/>
  <c r="J1566"/>
  <c r="BK1448"/>
  <c r="BK1406"/>
  <c r="BK1297"/>
  <c r="J1161"/>
  <c r="BK915"/>
  <c r="BK833"/>
  <c r="J678"/>
  <c r="BK327"/>
  <c r="BK137"/>
  <c r="J2168"/>
  <c r="J1986"/>
  <c r="BK1877"/>
  <c r="J1691"/>
  <c r="BK1526"/>
  <c r="J1425"/>
  <c r="BK1383"/>
  <c r="J1138"/>
  <c r="J934"/>
  <c r="BK737"/>
  <c r="J487"/>
  <c r="BK261"/>
  <c r="J173"/>
  <c r="J121"/>
  <c r="J158" i="3"/>
  <c r="BK102"/>
  <c r="J187"/>
  <c r="BK110"/>
  <c r="J225"/>
  <c r="J183"/>
  <c r="BK94"/>
  <c r="BK211"/>
  <c r="J134"/>
  <c r="BK2184" i="2"/>
  <c r="J2037"/>
  <c r="J1900"/>
  <c r="J1817"/>
  <c r="J1614"/>
  <c r="BK1421"/>
  <c r="BK1201"/>
  <c r="J1032"/>
  <c r="BK895"/>
  <c r="BK693"/>
  <c r="BK331"/>
  <c r="BK258"/>
  <c r="J125"/>
  <c r="BK2030"/>
  <c r="BK1926"/>
  <c r="J1742"/>
  <c r="J1571"/>
  <c r="BK1497"/>
  <c r="J1398"/>
  <c r="BK1356"/>
  <c r="BK1197"/>
  <c r="J1044"/>
  <c r="J895"/>
  <c r="BK763"/>
  <c r="BK557"/>
  <c r="BK264"/>
  <c r="BK2218"/>
  <c r="BK2093"/>
  <c r="BK1939"/>
  <c r="J1810"/>
  <c r="J1716"/>
  <c r="J1521"/>
  <c r="J1441"/>
  <c r="J1383"/>
  <c r="BK1281"/>
  <c r="BK1157"/>
  <c r="J999"/>
  <c r="BK885"/>
  <c r="J727"/>
  <c r="BK335"/>
  <c r="J181"/>
  <c r="BK2178"/>
  <c r="J2002"/>
  <c r="BK1868"/>
  <c r="J1721"/>
  <c r="J1541"/>
  <c r="BK1429"/>
  <c r="J1367"/>
  <c r="BK1242"/>
  <c r="BK1068"/>
  <c r="J781"/>
  <c r="BK427"/>
  <c r="BK224"/>
  <c r="J237" i="3"/>
  <c r="J140"/>
  <c r="J252"/>
  <c r="BK185"/>
  <c r="J130"/>
  <c r="J223"/>
  <c r="BK166"/>
  <c r="BK89"/>
  <c r="J193"/>
  <c r="BK126"/>
  <c r="J2093" i="2"/>
  <c r="J1969"/>
  <c r="BK1841"/>
  <c r="BK1671"/>
  <c r="J1515"/>
  <c r="J1412"/>
  <c r="BK1350"/>
  <c r="BK1170"/>
  <c r="J1027"/>
  <c r="BK888"/>
  <c r="J629"/>
  <c r="J327"/>
  <c r="BK166"/>
  <c r="BK2113"/>
  <c r="BK1937"/>
  <c r="BK1801"/>
  <c r="BK1536"/>
  <c r="BK1491"/>
  <c r="J1408"/>
  <c r="BK1352"/>
  <c r="BK1184"/>
  <c r="J992"/>
  <c r="J854"/>
  <c r="J702"/>
  <c r="J427"/>
  <c r="BK171"/>
  <c r="J2165"/>
  <c r="J1980"/>
  <c r="BK1817"/>
  <c r="BK1701"/>
  <c r="J1518"/>
  <c r="BK1433"/>
  <c r="J1344"/>
  <c r="BK1224"/>
  <c r="J1013"/>
  <c r="J888"/>
  <c r="J746"/>
  <c r="J331"/>
  <c r="J183"/>
  <c r="J2181"/>
  <c r="BK2015"/>
  <c r="BK1859"/>
  <c r="BK1614"/>
  <c r="BK1494"/>
  <c r="BK1427"/>
  <c r="BK1347"/>
  <c r="BK1188"/>
  <c r="J1037"/>
  <c r="BK852"/>
  <c r="J714"/>
  <c r="J351"/>
  <c r="J186"/>
  <c r="BK119"/>
  <c r="J166" i="3"/>
  <c r="J106"/>
  <c r="J207"/>
  <c r="J154"/>
  <c r="J244"/>
  <c r="BK197"/>
  <c r="J142"/>
  <c r="BK235"/>
  <c r="BK158"/>
  <c r="F36" i="4"/>
  <c r="BC57" i="1"/>
  <c r="BK1609" i="2"/>
  <c r="BK1431"/>
  <c r="J1354"/>
  <c r="J1242"/>
  <c r="BK1037"/>
  <c r="BK899"/>
  <c r="J749"/>
  <c r="J451"/>
  <c r="BK232"/>
  <c r="J123"/>
  <c r="BK2062"/>
  <c r="J1880"/>
  <c r="J1728"/>
  <c r="J1526"/>
  <c r="J1466"/>
  <c r="BK1396"/>
  <c r="J1311"/>
  <c r="BK1140"/>
  <c r="BK938"/>
  <c r="BK727"/>
  <c r="J435"/>
  <c r="AS54" i="1"/>
  <c r="BK1770" i="2"/>
  <c r="J1633"/>
  <c r="J1491"/>
  <c r="BK1392"/>
  <c r="J1290"/>
  <c r="J1098"/>
  <c r="J935"/>
  <c r="J813"/>
  <c r="BK593"/>
  <c r="J224"/>
  <c r="BK2216"/>
  <c r="BK1980"/>
  <c r="J1862"/>
  <c r="J1686"/>
  <c r="BK1509"/>
  <c r="BK1423"/>
  <c r="J1386"/>
  <c r="J1201"/>
  <c r="J915"/>
  <c r="BK724"/>
  <c r="J419"/>
  <c r="BK199"/>
  <c r="J248" i="3"/>
  <c r="BK162"/>
  <c r="J104"/>
  <c r="BK203"/>
  <c r="J152"/>
  <c r="BK250"/>
  <c r="J191"/>
  <c r="J128"/>
  <c r="J227"/>
  <c r="BK174"/>
  <c r="J100"/>
  <c r="J2154" i="2"/>
  <c r="BK1948"/>
  <c r="J1877"/>
  <c r="BK1716"/>
  <c r="BK1571"/>
  <c r="BK1425"/>
  <c r="J1360"/>
  <c r="J1255"/>
  <c r="BK1165"/>
  <c r="BK936"/>
  <c r="J795"/>
  <c r="J560"/>
  <c r="J261"/>
  <c r="BK143"/>
  <c r="BK2072"/>
  <c r="BK1935"/>
  <c r="J1621"/>
  <c r="BK1500"/>
  <c r="BK1402"/>
  <c r="BK1282"/>
  <c r="BK1142"/>
  <c r="J936"/>
  <c r="J846"/>
  <c r="J724"/>
  <c r="J425"/>
  <c r="BK145"/>
  <c r="BK2150"/>
  <c r="BK1983"/>
  <c r="J1813"/>
  <c r="BK1691"/>
  <c r="J1506"/>
  <c r="BK1437"/>
  <c r="J1374"/>
  <c r="J1229"/>
  <c r="BK1071"/>
  <c r="BK980"/>
  <c r="J772"/>
  <c r="J577"/>
  <c r="J232"/>
  <c r="J2218"/>
  <c r="J2072"/>
  <c r="BK1908"/>
  <c r="BK1838"/>
  <c r="J1706"/>
  <c r="BK1595"/>
  <c r="J1433"/>
  <c r="J1362"/>
  <c r="J1211"/>
  <c r="BK1032"/>
  <c r="BK850"/>
  <c r="BK629"/>
  <c r="J339"/>
  <c r="BK181"/>
  <c r="J246" i="3"/>
  <c r="J174"/>
  <c r="J112"/>
  <c r="BK219"/>
  <c r="BK170"/>
  <c r="J94"/>
  <c r="J168"/>
  <c r="J126"/>
  <c r="J164"/>
  <c r="BK2224" i="2"/>
  <c r="J2091"/>
  <c r="J1942"/>
  <c r="BK1832"/>
  <c r="BK1654"/>
  <c r="BK1477"/>
  <c r="J1356"/>
  <c r="J1257"/>
  <c r="BK1161"/>
  <c r="BK934"/>
  <c r="BK786"/>
  <c r="J610"/>
  <c r="BK319"/>
  <c r="J159"/>
  <c r="J2104"/>
  <c r="BK1978"/>
  <c r="BK1874"/>
  <c r="J1609"/>
  <c r="BK1459"/>
  <c r="BK1374"/>
  <c r="BK1255"/>
  <c r="J1145"/>
  <c r="BK935"/>
  <c r="BK795"/>
  <c r="BK714"/>
  <c r="J315"/>
  <c r="J2228"/>
  <c r="J2143"/>
  <c r="BK1920"/>
  <c r="BK1777"/>
  <c r="J1640"/>
  <c r="J1500"/>
  <c r="J1417"/>
  <c r="J1347"/>
  <c r="BK1253"/>
  <c r="J1107"/>
  <c r="J938"/>
  <c r="J786"/>
  <c r="BK510"/>
  <c r="BK220"/>
  <c r="J2200"/>
  <c r="BK2078"/>
  <c r="BK1904"/>
  <c r="BK1853"/>
  <c r="J1583"/>
  <c r="J1437"/>
  <c r="J1402"/>
  <c r="BK1314"/>
  <c r="J1140"/>
  <c r="J980"/>
  <c r="BK848"/>
  <c r="J596"/>
  <c r="BK323"/>
  <c r="J178"/>
  <c r="BK117"/>
  <c r="J160" i="3"/>
  <c r="J110"/>
  <c r="BK217"/>
  <c r="BK156"/>
  <c r="J87"/>
  <c r="BK181"/>
  <c r="BK116"/>
  <c r="BK233"/>
  <c r="J176"/>
  <c r="BK82" i="4"/>
  <c r="BK2075" i="2"/>
  <c r="BK1945"/>
  <c r="BK1862"/>
  <c r="J1701"/>
  <c r="BK1546"/>
  <c r="J1480"/>
  <c r="J1358"/>
  <c r="BK1229"/>
  <c r="J1055"/>
  <c r="J903"/>
  <c r="J741"/>
  <c r="J357"/>
  <c r="J188"/>
  <c r="BK2154"/>
  <c r="J1955"/>
  <c r="J1897"/>
  <c r="BK1696"/>
  <c r="J1503"/>
  <c r="J1394"/>
  <c r="J1297"/>
  <c r="BK1148"/>
  <c r="BK1021"/>
  <c r="J885"/>
  <c r="J744"/>
  <c r="BK343"/>
  <c r="BK121"/>
  <c r="J2186"/>
  <c r="BK2091"/>
  <c r="J1926"/>
  <c r="BK1763"/>
  <c r="J1556"/>
  <c r="BK1443"/>
  <c r="BK1380"/>
  <c r="J1276"/>
  <c r="BK1151"/>
  <c r="J983"/>
  <c r="BK854"/>
  <c r="BK717"/>
  <c r="J348"/>
  <c r="J154"/>
  <c r="J2116"/>
  <c r="J1983"/>
  <c r="BK1871"/>
  <c r="J1576"/>
  <c r="BK1435"/>
  <c r="BK1371"/>
  <c r="J1249"/>
  <c r="BK1102"/>
  <c r="J912"/>
  <c r="BK425"/>
  <c r="J228"/>
  <c r="BK152"/>
  <c r="BK199" i="3"/>
  <c r="J118"/>
  <c r="BK227"/>
  <c r="BK164"/>
  <c r="BK92"/>
  <c r="J185"/>
  <c r="BK124"/>
  <c r="J219"/>
  <c r="BK178"/>
  <c r="BK118"/>
  <c r="J2119" i="2"/>
  <c r="J1939"/>
  <c r="J1856"/>
  <c r="BK1813"/>
  <c r="J1666"/>
  <c r="J1512"/>
  <c r="J1364"/>
  <c r="BK1261"/>
  <c r="J1113"/>
  <c r="BK948"/>
  <c r="J848"/>
  <c r="BK580"/>
  <c r="J264"/>
  <c r="J157"/>
  <c r="J2099"/>
  <c r="BK1929"/>
  <c r="J1763"/>
  <c r="BK1566"/>
  <c r="J1494"/>
  <c r="BK1386"/>
  <c r="J1235"/>
  <c r="J1059"/>
  <c r="BK912"/>
  <c r="J833"/>
  <c r="J693"/>
  <c r="BK419"/>
  <c r="BK157"/>
  <c r="BK1986"/>
  <c r="BK1890"/>
  <c r="J1711"/>
  <c r="BK1515"/>
  <c r="BK1439"/>
  <c r="BK1377"/>
  <c r="J1269"/>
  <c r="J1165"/>
  <c r="BK992"/>
  <c r="BK897"/>
  <c r="BK709"/>
  <c r="BK307"/>
  <c r="BK159"/>
  <c r="J2080"/>
  <c r="J1920"/>
  <c r="BK1810"/>
  <c r="J1546"/>
  <c r="J1431"/>
  <c r="BK1344"/>
  <c r="BK1145"/>
  <c r="BK1027"/>
  <c r="BK846"/>
  <c r="J529"/>
  <c r="J311"/>
  <c r="J171"/>
  <c r="J178" i="3"/>
  <c r="J124"/>
  <c r="BK230"/>
  <c r="J181"/>
  <c r="BK237"/>
  <c r="BK172"/>
  <c r="BK112"/>
  <c r="BK201"/>
  <c r="J120"/>
  <c r="J2217" i="2"/>
  <c r="BK2089"/>
  <c r="J1937"/>
  <c r="J1850"/>
  <c r="J1676"/>
  <c r="BK1541"/>
  <c r="J1414"/>
  <c r="BK1337"/>
  <c r="BK1211"/>
  <c r="J1018"/>
  <c r="J876"/>
  <c r="BK596"/>
  <c r="BK293"/>
  <c r="J169"/>
  <c r="J2163"/>
  <c r="J2015"/>
  <c r="BK1884"/>
  <c r="J1770"/>
  <c r="BK1576"/>
  <c r="J1458"/>
  <c r="BK1364"/>
  <c r="J1188"/>
  <c r="J951"/>
  <c r="BK813"/>
  <c r="BK632"/>
  <c r="BK203"/>
  <c r="BK2175"/>
  <c r="J2026"/>
  <c r="J1847"/>
  <c r="BK1721"/>
  <c r="J1523"/>
  <c r="J1427"/>
  <c r="J1350"/>
  <c r="J1181"/>
  <c r="BK1044"/>
  <c r="BK903"/>
  <c r="BK741"/>
  <c r="BK422"/>
  <c r="J203"/>
  <c r="BK2104"/>
  <c r="BK1955"/>
  <c r="BK1850"/>
  <c r="J1801"/>
  <c r="BK1503"/>
  <c r="BK1412"/>
  <c r="BK1311"/>
  <c r="J1148"/>
  <c r="BK983"/>
  <c r="BK843"/>
  <c r="J380"/>
  <c r="J191"/>
  <c r="BK163"/>
  <c r="BK205" i="3"/>
  <c r="BK137"/>
  <c r="BK242"/>
  <c r="BK160"/>
  <c r="BK248"/>
  <c r="J209"/>
  <c r="BK148"/>
  <c r="J108"/>
  <c r="J221"/>
  <c r="BK183"/>
  <c r="F37" i="4"/>
  <c r="BD57" i="1" s="1"/>
  <c r="J1844" i="2"/>
  <c r="BK1676"/>
  <c r="J1531"/>
  <c r="BK1362"/>
  <c r="J1284"/>
  <c r="BK1181"/>
  <c r="BK999"/>
  <c r="J873"/>
  <c r="BK577"/>
  <c r="J270"/>
  <c r="J175"/>
  <c r="BK2143"/>
  <c r="J1904"/>
  <c r="BK1706"/>
  <c r="BK1531"/>
  <c r="BK1480"/>
  <c r="BK1388"/>
  <c r="BK1293"/>
  <c r="J1157"/>
  <c r="J1004"/>
  <c r="J869"/>
  <c r="BK734"/>
  <c r="BK439"/>
  <c r="BK197"/>
  <c r="BK2168"/>
  <c r="BK2080"/>
  <c r="J1871"/>
  <c r="BK1686"/>
  <c r="J1462"/>
  <c r="BK1404"/>
  <c r="J1314"/>
  <c r="J1174"/>
  <c r="BK1018"/>
  <c r="J852"/>
  <c r="J706"/>
  <c r="BK380"/>
  <c r="J152"/>
  <c r="J2159"/>
  <c r="BK1962"/>
  <c r="J1777"/>
  <c r="J1628"/>
  <c r="BK1458"/>
  <c r="J1421"/>
  <c r="BK1360"/>
  <c r="BK1174"/>
  <c r="BK1013"/>
  <c r="J897"/>
  <c r="J709"/>
  <c r="BK357"/>
  <c r="BK188"/>
  <c r="J143"/>
  <c r="BK176" i="3"/>
  <c r="BK100"/>
  <c r="BK193"/>
  <c r="BK150"/>
  <c r="BK239"/>
  <c r="J189"/>
  <c r="J137"/>
  <c r="J203"/>
  <c r="J132"/>
  <c r="J34" i="4"/>
  <c r="AW57" i="1" s="1"/>
  <c r="P116" i="2" l="1"/>
  <c r="P162"/>
  <c r="P202"/>
  <c r="R298"/>
  <c r="P347"/>
  <c r="P424"/>
  <c r="P794"/>
  <c r="T837"/>
  <c r="T887"/>
  <c r="BK937"/>
  <c r="J937" s="1"/>
  <c r="J70" s="1"/>
  <c r="R1160"/>
  <c r="P1203"/>
  <c r="BK1292"/>
  <c r="J1292" s="1"/>
  <c r="J75" s="1"/>
  <c r="T1349"/>
  <c r="R1373"/>
  <c r="P1416"/>
  <c r="P1447"/>
  <c r="P1461"/>
  <c r="P1468"/>
  <c r="BK1479"/>
  <c r="J1479"/>
  <c r="J82"/>
  <c r="BK1525"/>
  <c r="J1525" s="1"/>
  <c r="J83" s="1"/>
  <c r="P1812"/>
  <c r="R1899"/>
  <c r="P1925"/>
  <c r="R1947"/>
  <c r="T1985"/>
  <c r="T2064"/>
  <c r="P2103"/>
  <c r="BK116"/>
  <c r="J116"/>
  <c r="J61" s="1"/>
  <c r="BK162"/>
  <c r="J162"/>
  <c r="J62"/>
  <c r="T202"/>
  <c r="P298"/>
  <c r="BK347"/>
  <c r="J347"/>
  <c r="J65" s="1"/>
  <c r="R424"/>
  <c r="T794"/>
  <c r="R837"/>
  <c r="R887"/>
  <c r="P937"/>
  <c r="T1160"/>
  <c r="BK1203"/>
  <c r="J1203" s="1"/>
  <c r="J74" s="1"/>
  <c r="T1292"/>
  <c r="R1349"/>
  <c r="BK1373"/>
  <c r="J1373" s="1"/>
  <c r="J77" s="1"/>
  <c r="BK1416"/>
  <c r="J1416" s="1"/>
  <c r="J78" s="1"/>
  <c r="BK1447"/>
  <c r="J1447"/>
  <c r="J79" s="1"/>
  <c r="BK1461"/>
  <c r="J1461" s="1"/>
  <c r="J80" s="1"/>
  <c r="R1468"/>
  <c r="P1479"/>
  <c r="P1525"/>
  <c r="R1812"/>
  <c r="P1899"/>
  <c r="BK1925"/>
  <c r="J1925"/>
  <c r="J86"/>
  <c r="BK1947"/>
  <c r="J1947" s="1"/>
  <c r="J87" s="1"/>
  <c r="R1985"/>
  <c r="R2064"/>
  <c r="R2074"/>
  <c r="BK2142"/>
  <c r="J2142"/>
  <c r="J92" s="1"/>
  <c r="T2142"/>
  <c r="R2214"/>
  <c r="R86" i="3"/>
  <c r="R85" s="1"/>
  <c r="P214"/>
  <c r="R116" i="2"/>
  <c r="T162"/>
  <c r="BK202"/>
  <c r="J202" s="1"/>
  <c r="J63" s="1"/>
  <c r="BK298"/>
  <c r="J298" s="1"/>
  <c r="J64" s="1"/>
  <c r="R347"/>
  <c r="T424"/>
  <c r="BK794"/>
  <c r="J794" s="1"/>
  <c r="J67" s="1"/>
  <c r="P837"/>
  <c r="P887"/>
  <c r="R937"/>
  <c r="BK1160"/>
  <c r="J1160"/>
  <c r="J73" s="1"/>
  <c r="T1203"/>
  <c r="P1292"/>
  <c r="BK1349"/>
  <c r="J1349" s="1"/>
  <c r="J76" s="1"/>
  <c r="T1373"/>
  <c r="R1416"/>
  <c r="T1447"/>
  <c r="T1461"/>
  <c r="T1468"/>
  <c r="T1479"/>
  <c r="T1525"/>
  <c r="BK1812"/>
  <c r="J1812" s="1"/>
  <c r="J84" s="1"/>
  <c r="BK1899"/>
  <c r="J1899" s="1"/>
  <c r="J85" s="1"/>
  <c r="R1925"/>
  <c r="T1947"/>
  <c r="P1985"/>
  <c r="P2064"/>
  <c r="P2074"/>
  <c r="T2074"/>
  <c r="T2103"/>
  <c r="R2142"/>
  <c r="P2214"/>
  <c r="BK86" i="3"/>
  <c r="J86" s="1"/>
  <c r="J61" s="1"/>
  <c r="T86"/>
  <c r="T85" s="1"/>
  <c r="T214"/>
  <c r="P241"/>
  <c r="T241"/>
  <c r="T116" i="2"/>
  <c r="R162"/>
  <c r="R202"/>
  <c r="T298"/>
  <c r="T347"/>
  <c r="BK424"/>
  <c r="J424" s="1"/>
  <c r="J66" s="1"/>
  <c r="R794"/>
  <c r="BK837"/>
  <c r="J837" s="1"/>
  <c r="J68" s="1"/>
  <c r="BK887"/>
  <c r="J887"/>
  <c r="J69" s="1"/>
  <c r="T937"/>
  <c r="P1160"/>
  <c r="R1203"/>
  <c r="R1292"/>
  <c r="P1349"/>
  <c r="P1373"/>
  <c r="T1416"/>
  <c r="R1447"/>
  <c r="R1461"/>
  <c r="BK1468"/>
  <c r="J1468"/>
  <c r="J81" s="1"/>
  <c r="R1479"/>
  <c r="R1525"/>
  <c r="T1812"/>
  <c r="T1899"/>
  <c r="T1925"/>
  <c r="P1947"/>
  <c r="BK1985"/>
  <c r="J1985" s="1"/>
  <c r="J88" s="1"/>
  <c r="BK2064"/>
  <c r="J2064"/>
  <c r="J89" s="1"/>
  <c r="BK2074"/>
  <c r="J2074" s="1"/>
  <c r="J90" s="1"/>
  <c r="BK2103"/>
  <c r="J2103"/>
  <c r="J91" s="1"/>
  <c r="R2103"/>
  <c r="P2142"/>
  <c r="BK2214"/>
  <c r="J2214" s="1"/>
  <c r="J93" s="1"/>
  <c r="T2214"/>
  <c r="P86" i="3"/>
  <c r="P85" s="1"/>
  <c r="BK214"/>
  <c r="J214" s="1"/>
  <c r="J63" s="1"/>
  <c r="R214"/>
  <c r="BK241"/>
  <c r="J241" s="1"/>
  <c r="J64" s="1"/>
  <c r="R241"/>
  <c r="BK1156" i="2"/>
  <c r="J1156" s="1"/>
  <c r="J71" s="1"/>
  <c r="BK2227"/>
  <c r="J2227"/>
  <c r="J94" s="1"/>
  <c r="BK81" i="4"/>
  <c r="J81" s="1"/>
  <c r="J60" s="1"/>
  <c r="E70"/>
  <c r="J77"/>
  <c r="BE82"/>
  <c r="F77"/>
  <c r="J52"/>
  <c r="F55" i="3"/>
  <c r="BE100"/>
  <c r="BE102"/>
  <c r="BE104"/>
  <c r="BE106"/>
  <c r="BE108"/>
  <c r="BE110"/>
  <c r="BE112"/>
  <c r="BE116"/>
  <c r="BE122"/>
  <c r="BE148"/>
  <c r="BE152"/>
  <c r="BE160"/>
  <c r="BE164"/>
  <c r="BE166"/>
  <c r="BE168"/>
  <c r="BE187"/>
  <c r="BE189"/>
  <c r="BE193"/>
  <c r="BE205"/>
  <c r="BE215"/>
  <c r="BE223"/>
  <c r="BE235"/>
  <c r="BE237"/>
  <c r="BE244"/>
  <c r="BE246"/>
  <c r="BE248"/>
  <c r="E74"/>
  <c r="BE92"/>
  <c r="BE120"/>
  <c r="BE130"/>
  <c r="BE132"/>
  <c r="BE150"/>
  <c r="BE154"/>
  <c r="BE156"/>
  <c r="BE158"/>
  <c r="BE162"/>
  <c r="BE174"/>
  <c r="BE203"/>
  <c r="BE211"/>
  <c r="BE227"/>
  <c r="BE233"/>
  <c r="J78"/>
  <c r="BE87"/>
  <c r="BE89"/>
  <c r="BE97"/>
  <c r="BE118"/>
  <c r="BE137"/>
  <c r="BE140"/>
  <c r="BE144"/>
  <c r="BE172"/>
  <c r="BE176"/>
  <c r="BE197"/>
  <c r="BE199"/>
  <c r="BE209"/>
  <c r="BE221"/>
  <c r="BE225"/>
  <c r="BE239"/>
  <c r="BE250"/>
  <c r="BE252"/>
  <c r="BE94"/>
  <c r="BE114"/>
  <c r="BE124"/>
  <c r="BE126"/>
  <c r="BE128"/>
  <c r="BE134"/>
  <c r="BE142"/>
  <c r="BE146"/>
  <c r="BE170"/>
  <c r="BE178"/>
  <c r="BE181"/>
  <c r="BE183"/>
  <c r="BE185"/>
  <c r="BE191"/>
  <c r="BE195"/>
  <c r="BE201"/>
  <c r="BE207"/>
  <c r="BE217"/>
  <c r="BE219"/>
  <c r="BE230"/>
  <c r="BE242"/>
  <c r="F111" i="2"/>
  <c r="BE154"/>
  <c r="BE157"/>
  <c r="BE186"/>
  <c r="BE191"/>
  <c r="BE203"/>
  <c r="BE205"/>
  <c r="BE264"/>
  <c r="BE270"/>
  <c r="BE331"/>
  <c r="BE343"/>
  <c r="BE422"/>
  <c r="BE435"/>
  <c r="BE560"/>
  <c r="BE580"/>
  <c r="BE610"/>
  <c r="BE632"/>
  <c r="BE693"/>
  <c r="BE746"/>
  <c r="BE749"/>
  <c r="BE752"/>
  <c r="BE789"/>
  <c r="BE795"/>
  <c r="BE833"/>
  <c r="BE838"/>
  <c r="BE854"/>
  <c r="BE869"/>
  <c r="BE882"/>
  <c r="BE885"/>
  <c r="BE888"/>
  <c r="BE901"/>
  <c r="BE905"/>
  <c r="BE907"/>
  <c r="BE912"/>
  <c r="BE936"/>
  <c r="BE945"/>
  <c r="BE989"/>
  <c r="BE1010"/>
  <c r="BE1015"/>
  <c r="BE1018"/>
  <c r="BE1044"/>
  <c r="BE1055"/>
  <c r="BE1062"/>
  <c r="BE1068"/>
  <c r="BE1071"/>
  <c r="BE1151"/>
  <c r="BE1154"/>
  <c r="BE1161"/>
  <c r="BE1181"/>
  <c r="BE1224"/>
  <c r="BE1229"/>
  <c r="BE1232"/>
  <c r="BE1253"/>
  <c r="BE1261"/>
  <c r="BE1281"/>
  <c r="BE1290"/>
  <c r="BE1293"/>
  <c r="BE1325"/>
  <c r="BE1352"/>
  <c r="BE1356"/>
  <c r="BE1377"/>
  <c r="BE1392"/>
  <c r="BE1408"/>
  <c r="BE1419"/>
  <c r="BE1441"/>
  <c r="BE1469"/>
  <c r="BE1477"/>
  <c r="BE1491"/>
  <c r="BE1497"/>
  <c r="BE1512"/>
  <c r="BE1522"/>
  <c r="BE1531"/>
  <c r="BE1551"/>
  <c r="BE1561"/>
  <c r="BE1583"/>
  <c r="BE1621"/>
  <c r="BE1640"/>
  <c r="BE1691"/>
  <c r="BE1711"/>
  <c r="BE1728"/>
  <c r="BE1742"/>
  <c r="BE1763"/>
  <c r="BE1785"/>
  <c r="BE1817"/>
  <c r="BE1820"/>
  <c r="BE1841"/>
  <c r="BE1884"/>
  <c r="BE1890"/>
  <c r="BE1912"/>
  <c r="BE1926"/>
  <c r="BE1929"/>
  <c r="BE1937"/>
  <c r="BE1939"/>
  <c r="BE2026"/>
  <c r="BE2089"/>
  <c r="BE2093"/>
  <c r="BE2119"/>
  <c r="BE2143"/>
  <c r="BE2150"/>
  <c r="BE2163"/>
  <c r="BE2224"/>
  <c r="J52"/>
  <c r="BE121"/>
  <c r="BE143"/>
  <c r="BE166"/>
  <c r="BE169"/>
  <c r="BE173"/>
  <c r="BE175"/>
  <c r="BE228"/>
  <c r="BE238"/>
  <c r="BE261"/>
  <c r="BE293"/>
  <c r="BE299"/>
  <c r="BE311"/>
  <c r="BE315"/>
  <c r="BE323"/>
  <c r="BE351"/>
  <c r="BE425"/>
  <c r="BE439"/>
  <c r="BE482"/>
  <c r="BE557"/>
  <c r="BE596"/>
  <c r="BE613"/>
  <c r="BE685"/>
  <c r="BE702"/>
  <c r="BE724"/>
  <c r="BE727"/>
  <c r="BE741"/>
  <c r="BE744"/>
  <c r="BE763"/>
  <c r="BE781"/>
  <c r="BE843"/>
  <c r="BE846"/>
  <c r="BE850"/>
  <c r="BE852"/>
  <c r="BE876"/>
  <c r="BE878"/>
  <c r="BE895"/>
  <c r="BE899"/>
  <c r="BE928"/>
  <c r="BE934"/>
  <c r="BE938"/>
  <c r="BE948"/>
  <c r="BE1021"/>
  <c r="BE1059"/>
  <c r="BE1110"/>
  <c r="BE1135"/>
  <c r="BE1138"/>
  <c r="BE1142"/>
  <c r="BE1184"/>
  <c r="BE1191"/>
  <c r="BE1197"/>
  <c r="BE1204"/>
  <c r="BE1235"/>
  <c r="BE1255"/>
  <c r="BE1282"/>
  <c r="BE1337"/>
  <c r="BE1350"/>
  <c r="BE1354"/>
  <c r="BE1360"/>
  <c r="BE1362"/>
  <c r="BE1364"/>
  <c r="BE1386"/>
  <c r="BE1394"/>
  <c r="BE1402"/>
  <c r="BE1412"/>
  <c r="BE1417"/>
  <c r="BE1421"/>
  <c r="BE1431"/>
  <c r="BE1466"/>
  <c r="BE1509"/>
  <c r="BE1515"/>
  <c r="BE1521"/>
  <c r="BE1526"/>
  <c r="BE1536"/>
  <c r="BE1566"/>
  <c r="BE1576"/>
  <c r="BE1595"/>
  <c r="BE1602"/>
  <c r="BE1609"/>
  <c r="BE1671"/>
  <c r="BE1696"/>
  <c r="BE1827"/>
  <c r="BE1835"/>
  <c r="BE1844"/>
  <c r="BE1850"/>
  <c r="BE1853"/>
  <c r="BE1856"/>
  <c r="BE1859"/>
  <c r="BE1865"/>
  <c r="BE1874"/>
  <c r="BE1880"/>
  <c r="BE1897"/>
  <c r="BE1900"/>
  <c r="BE1904"/>
  <c r="BE1908"/>
  <c r="BE1935"/>
  <c r="BE1942"/>
  <c r="BE1945"/>
  <c r="BE1955"/>
  <c r="BE1969"/>
  <c r="BE2030"/>
  <c r="BE2037"/>
  <c r="BE2049"/>
  <c r="BE2065"/>
  <c r="BE2069"/>
  <c r="BE2113"/>
  <c r="BE2116"/>
  <c r="BE2154"/>
  <c r="BE2156"/>
  <c r="BE2178"/>
  <c r="BE2181"/>
  <c r="BE2184"/>
  <c r="BE2215"/>
  <c r="E48"/>
  <c r="BE117"/>
  <c r="BE123"/>
  <c r="BE137"/>
  <c r="BE159"/>
  <c r="BE163"/>
  <c r="BE178"/>
  <c r="BE183"/>
  <c r="BE188"/>
  <c r="BE224"/>
  <c r="BE232"/>
  <c r="BE258"/>
  <c r="BE303"/>
  <c r="BE319"/>
  <c r="BE327"/>
  <c r="BE339"/>
  <c r="BE348"/>
  <c r="BE357"/>
  <c r="BE451"/>
  <c r="BE577"/>
  <c r="BE593"/>
  <c r="BE629"/>
  <c r="BE737"/>
  <c r="BE786"/>
  <c r="BE813"/>
  <c r="BE848"/>
  <c r="BE873"/>
  <c r="BE897"/>
  <c r="BE903"/>
  <c r="BE909"/>
  <c r="BE918"/>
  <c r="BE980"/>
  <c r="BE983"/>
  <c r="BE1027"/>
  <c r="BE1032"/>
  <c r="BE1037"/>
  <c r="BE1051"/>
  <c r="BE1098"/>
  <c r="BE1102"/>
  <c r="BE1113"/>
  <c r="BE1165"/>
  <c r="BE1174"/>
  <c r="BE1201"/>
  <c r="BE1211"/>
  <c r="BE1242"/>
  <c r="BE1249"/>
  <c r="BE1257"/>
  <c r="BE1269"/>
  <c r="BE1284"/>
  <c r="BE1297"/>
  <c r="BE1340"/>
  <c r="BE1347"/>
  <c r="BE1358"/>
  <c r="BE1371"/>
  <c r="BE1390"/>
  <c r="BE1404"/>
  <c r="BE1410"/>
  <c r="BE1423"/>
  <c r="BE1425"/>
  <c r="BE1429"/>
  <c r="BE1435"/>
  <c r="BE1506"/>
  <c r="BE1541"/>
  <c r="BE1546"/>
  <c r="BE1614"/>
  <c r="BE1633"/>
  <c r="BE1647"/>
  <c r="BE1654"/>
  <c r="BE1666"/>
  <c r="BE1676"/>
  <c r="BE1681"/>
  <c r="BE1701"/>
  <c r="BE1716"/>
  <c r="BE1749"/>
  <c r="BE1777"/>
  <c r="BE1810"/>
  <c r="BE1813"/>
  <c r="BE1832"/>
  <c r="BE1838"/>
  <c r="BE1847"/>
  <c r="BE1862"/>
  <c r="BE1868"/>
  <c r="BE1877"/>
  <c r="BE1920"/>
  <c r="BE1962"/>
  <c r="BE1980"/>
  <c r="BE2002"/>
  <c r="BE2062"/>
  <c r="BE2072"/>
  <c r="BE2075"/>
  <c r="BE2080"/>
  <c r="BE2091"/>
  <c r="BE2168"/>
  <c r="BE2186"/>
  <c r="BE2216"/>
  <c r="BE2217"/>
  <c r="BE2221"/>
  <c r="BE2228"/>
  <c r="BE119"/>
  <c r="BE125"/>
  <c r="BE145"/>
  <c r="BE152"/>
  <c r="BE171"/>
  <c r="BE181"/>
  <c r="BE197"/>
  <c r="BE199"/>
  <c r="BE220"/>
  <c r="BE307"/>
  <c r="BE335"/>
  <c r="BE380"/>
  <c r="BE419"/>
  <c r="BE427"/>
  <c r="BE487"/>
  <c r="BE510"/>
  <c r="BE526"/>
  <c r="BE529"/>
  <c r="BE678"/>
  <c r="BE706"/>
  <c r="BE709"/>
  <c r="BE714"/>
  <c r="BE717"/>
  <c r="BE720"/>
  <c r="BE734"/>
  <c r="BE756"/>
  <c r="BE769"/>
  <c r="BE772"/>
  <c r="BE915"/>
  <c r="BE935"/>
  <c r="BE951"/>
  <c r="BE992"/>
  <c r="BE999"/>
  <c r="BE1004"/>
  <c r="BE1013"/>
  <c r="BE1090"/>
  <c r="BE1107"/>
  <c r="BE1140"/>
  <c r="BE1145"/>
  <c r="BE1148"/>
  <c r="BE1157"/>
  <c r="BE1170"/>
  <c r="BE1188"/>
  <c r="BE1226"/>
  <c r="BE1276"/>
  <c r="BE1300"/>
  <c r="BE1311"/>
  <c r="BE1314"/>
  <c r="BE1328"/>
  <c r="BE1344"/>
  <c r="BE1367"/>
  <c r="BE1369"/>
  <c r="BE1374"/>
  <c r="BE1380"/>
  <c r="BE1383"/>
  <c r="BE1388"/>
  <c r="BE1396"/>
  <c r="BE1398"/>
  <c r="BE1400"/>
  <c r="BE1406"/>
  <c r="BE1414"/>
  <c r="BE1427"/>
  <c r="BE1433"/>
  <c r="BE1437"/>
  <c r="BE1439"/>
  <c r="BE1443"/>
  <c r="BE1445"/>
  <c r="BE1448"/>
  <c r="BE1458"/>
  <c r="BE1459"/>
  <c r="BE1462"/>
  <c r="BE1480"/>
  <c r="BE1494"/>
  <c r="BE1500"/>
  <c r="BE1503"/>
  <c r="BE1518"/>
  <c r="BE1523"/>
  <c r="BE1556"/>
  <c r="BE1571"/>
  <c r="BE1590"/>
  <c r="BE1628"/>
  <c r="BE1661"/>
  <c r="BE1686"/>
  <c r="BE1706"/>
  <c r="BE1721"/>
  <c r="BE1735"/>
  <c r="BE1756"/>
  <c r="BE1770"/>
  <c r="BE1793"/>
  <c r="BE1801"/>
  <c r="BE1809"/>
  <c r="BE1871"/>
  <c r="BE1916"/>
  <c r="BE1923"/>
  <c r="BE1948"/>
  <c r="BE1978"/>
  <c r="BE1983"/>
  <c r="BE1986"/>
  <c r="BE1992"/>
  <c r="BE2015"/>
  <c r="BE2078"/>
  <c r="BE2099"/>
  <c r="BE2104"/>
  <c r="BE2159"/>
  <c r="BE2165"/>
  <c r="BE2175"/>
  <c r="BE2200"/>
  <c r="BE2218"/>
  <c r="F34" i="3"/>
  <c r="BA56" i="1"/>
  <c r="F34" i="4"/>
  <c r="BA57" i="1"/>
  <c r="F36" i="2"/>
  <c r="BC55" i="1" s="1"/>
  <c r="F35" i="3"/>
  <c r="BB56" i="1"/>
  <c r="J34" i="3"/>
  <c r="AW56" i="1" s="1"/>
  <c r="F34" i="2"/>
  <c r="BA55" i="1" s="1"/>
  <c r="F36" i="3"/>
  <c r="BC56" i="1" s="1"/>
  <c r="F37" i="2"/>
  <c r="BD55" i="1" s="1"/>
  <c r="J33" i="4"/>
  <c r="AV57" i="1" s="1"/>
  <c r="AT57" s="1"/>
  <c r="F37" i="3"/>
  <c r="BD56" i="1"/>
  <c r="F35" i="2"/>
  <c r="BB55" i="1"/>
  <c r="J34" i="2"/>
  <c r="AW55" i="1"/>
  <c r="P1159" i="2" l="1"/>
  <c r="R1159"/>
  <c r="R114" s="1"/>
  <c r="T213" i="3"/>
  <c r="R213"/>
  <c r="R84" s="1"/>
  <c r="T115" i="2"/>
  <c r="P213" i="3"/>
  <c r="P84"/>
  <c r="AU56" i="1" s="1"/>
  <c r="T84" i="3"/>
  <c r="R115" i="2"/>
  <c r="T1159"/>
  <c r="P115"/>
  <c r="P114" s="1"/>
  <c r="AU55" i="1" s="1"/>
  <c r="BK1159" i="2"/>
  <c r="J1159"/>
  <c r="J72" s="1"/>
  <c r="BK115"/>
  <c r="BK213" i="3"/>
  <c r="J213"/>
  <c r="J62" s="1"/>
  <c r="BK85"/>
  <c r="J85" s="1"/>
  <c r="J60" s="1"/>
  <c r="BK80" i="4"/>
  <c r="J80"/>
  <c r="F33"/>
  <c r="AZ57" i="1"/>
  <c r="J33" i="3"/>
  <c r="AV56" i="1"/>
  <c r="AT56"/>
  <c r="BA54"/>
  <c r="AW54" s="1"/>
  <c r="AK30" s="1"/>
  <c r="J30" i="4"/>
  <c r="AG57" i="1"/>
  <c r="F33" i="3"/>
  <c r="AZ56" i="1" s="1"/>
  <c r="BD54"/>
  <c r="W33"/>
  <c r="J33" i="2"/>
  <c r="AV55" i="1" s="1"/>
  <c r="AT55" s="1"/>
  <c r="BB54"/>
  <c r="W31" s="1"/>
  <c r="F33" i="2"/>
  <c r="AZ55" i="1" s="1"/>
  <c r="BC54"/>
  <c r="W32" s="1"/>
  <c r="T114" i="2" l="1"/>
  <c r="BK114"/>
  <c r="J114" s="1"/>
  <c r="J30" s="1"/>
  <c r="AG55" i="1" s="1"/>
  <c r="J39" i="4"/>
  <c r="J115" i="2"/>
  <c r="J60"/>
  <c r="J59" i="4"/>
  <c r="BK84" i="3"/>
  <c r="J84" s="1"/>
  <c r="J30" s="1"/>
  <c r="AG56" i="1" s="1"/>
  <c r="AN57"/>
  <c r="AX54"/>
  <c r="AZ54"/>
  <c r="W29" s="1"/>
  <c r="W30"/>
  <c r="AU54"/>
  <c r="AY54"/>
  <c r="J39" i="3" l="1"/>
  <c r="J39" i="2"/>
  <c r="J59" i="3"/>
  <c r="J59" i="2"/>
  <c r="AN55" i="1"/>
  <c r="AN56"/>
  <c r="AV54"/>
  <c r="AK29"/>
  <c r="AG54"/>
  <c r="AK26"/>
  <c r="AK35" l="1"/>
  <c r="AT54"/>
  <c r="AN54" s="1"/>
</calcChain>
</file>

<file path=xl/sharedStrings.xml><?xml version="1.0" encoding="utf-8"?>
<sst xmlns="http://schemas.openxmlformats.org/spreadsheetml/2006/main" count="22908" uniqueCount="3251">
  <si>
    <t>Export Komplet</t>
  </si>
  <si>
    <t>VZ</t>
  </si>
  <si>
    <t>2.0</t>
  </si>
  <si>
    <t>ZAMOK</t>
  </si>
  <si>
    <t>False</t>
  </si>
  <si>
    <t>{3dfadcc6-7c99-492c-85a0-0ecf917ae4bd}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</si>
  <si>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</si>
  <si>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</si>
  <si>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</si>
  <si>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</si>
  <si>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</si>
  <si>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</si>
  <si>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</si>
  <si>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</si>
  <si>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KALM007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</si>
  <si>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</si>
  <si>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</si>
  <si>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pavilonu psychiatrie, Krajská zdravotní a.s., Masarykova nemocnice UL, o.z.</t>
  </si>
  <si>
    <t>KSO:</t>
  </si>
  <si>
    <t/>
  </si>
  <si>
    <t>CC-CZ:</t>
  </si>
  <si>
    <t>Místo:</t>
  </si>
  <si>
    <t>Ústí nad Labem</t>
  </si>
  <si>
    <t>Datum:</t>
  </si>
  <si>
    <t>12. 11. 2019</t>
  </si>
  <si>
    <t>Zadavatel:</t>
  </si>
  <si>
    <t>IČ:</t>
  </si>
  <si>
    <t>0,1</t>
  </si>
  <si>
    <t>Krajská zdravotní a.s., Masarykova nemocnice UL</t>
  </si>
  <si>
    <t>DIČ:</t>
  </si>
  <si>
    <t>Uchazeč:</t>
  </si>
  <si>
    <t>Vyplň údaj</t>
  </si>
  <si>
    <t>Projektant:</t>
  </si>
  <si>
    <t>ARCHATELIÉR, spol.s r.o., Ústí n.L.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</si>
  <si>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</si>
  <si>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</si>
  <si>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</si>
  <si>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</si>
  <si>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Cenové soustavy ÚRS, které nejsou uvedeny v soupisu prací (tzv.úvodní části katalogů), jsou neomezeně dálkově k dispozici na www.cs-urs.cz. Položky, které nemají ve sloupci "Cenová soustava"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</si>
  <si>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</si>
  <si>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</si>
  <si>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</si>
  <si>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</si>
  <si>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</si>
  <si>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</si>
  <si>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</si>
  <si>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</si>
  <si>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</si>
  <si>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</si>
  <si>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</si>
  <si>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</si>
  <si>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</si>
  <si>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</si>
  <si>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</si>
  <si>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</si>
  <si>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</si>
  <si>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</si>
  <si>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</si>
  <si>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</si>
  <si>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</si>
  <si>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</si>
  <si>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</si>
  <si>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</si>
  <si>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</si>
  <si>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</si>
  <si>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</si>
  <si>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</si>
  <si>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</si>
  <si>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</si>
  <si>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</si>
  <si>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</si>
  <si>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</si>
  <si>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</si>
  <si>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</si>
  <si>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</si>
  <si>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</si>
  <si>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</si>
  <si>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</si>
  <si>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</si>
  <si>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Revitalizace pavilonu psychiatrie</t>
  </si>
  <si>
    <t>STA</t>
  </si>
  <si>
    <t>1</t>
  </si>
  <si>
    <t>{03300f86-dce5-4ab5-9b55-b1abf6982bc8}</t>
  </si>
  <si>
    <t>2</t>
  </si>
  <si>
    <t>02</t>
  </si>
  <si>
    <t>Revitalizace pavilonu psychiatrie - elektroinstalace NN</t>
  </si>
  <si>
    <t>{a4615f0c-f659-4b13-9afb-710aaadb9c2d}</t>
  </si>
  <si>
    <t>VON</t>
  </si>
  <si>
    <t>Vedlejší a ostatní náklady</t>
  </si>
  <si>
    <t>{3be7aaae-577d-4ddd-8e03-5d3e9915efea}</t>
  </si>
  <si>
    <t>Z1</t>
  </si>
  <si>
    <t>72,09</t>
  </si>
  <si>
    <t>Z2</t>
  </si>
  <si>
    <t>47,045</t>
  </si>
  <si>
    <t>KRYCÍ LIST SOUPISU PRACÍ</t>
  </si>
  <si>
    <t>Z2_L</t>
  </si>
  <si>
    <t>9,345</t>
  </si>
  <si>
    <t>Z2a_10</t>
  </si>
  <si>
    <t>82,09</t>
  </si>
  <si>
    <t>Z2a_20</t>
  </si>
  <si>
    <t>18,86</t>
  </si>
  <si>
    <t>Z3</t>
  </si>
  <si>
    <t>1018,553</t>
  </si>
  <si>
    <t>Objekt:</t>
  </si>
  <si>
    <t>Z4</t>
  </si>
  <si>
    <t>551,58</t>
  </si>
  <si>
    <t>01 - Revitalizace pavilonu psychiatrie</t>
  </si>
  <si>
    <t>Z5</t>
  </si>
  <si>
    <t>34,48</t>
  </si>
  <si>
    <t>Z6</t>
  </si>
  <si>
    <t>9,9</t>
  </si>
  <si>
    <t>Z7</t>
  </si>
  <si>
    <t>17,5</t>
  </si>
  <si>
    <t>Martin Růžička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</si>
  <si>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</si>
  <si>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</si>
  <si>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</si>
  <si>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</si>
  <si>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</si>
  <si>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</si>
  <si>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</si>
  <si>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</si>
  <si>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</si>
  <si>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</si>
  <si>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</si>
  <si>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</si>
  <si>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</si>
  <si>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</si>
  <si>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</si>
  <si>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</si>
  <si>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</si>
  <si>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</si>
  <si>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</si>
  <si>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</si>
  <si>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</si>
  <si>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</si>
  <si>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</si>
  <si>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</si>
  <si>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761 - Konstrukce prosvětlovací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</si>
  <si>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</si>
  <si>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</si>
  <si>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</si>
  <si>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</si>
  <si>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</si>
  <si>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</si>
  <si>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</si>
  <si>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</si>
  <si>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</si>
  <si>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</si>
  <si>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</si>
  <si>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790 - Demontáže PSV</t>
  </si>
  <si>
    <t xml:space="preserve">    7H - Hromosvod</t>
  </si>
  <si>
    <t xml:space="preserve">    7V - Výtahy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</si>
  <si>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</si>
  <si>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</si>
  <si>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</si>
  <si>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</si>
  <si>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</si>
  <si>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</si>
  <si>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</si>
  <si>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</si>
  <si>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</si>
  <si>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</si>
  <si>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</si>
  <si>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</si>
  <si>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</si>
  <si>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</si>
  <si>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</si>
  <si>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</si>
  <si>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</si>
  <si>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</si>
  <si>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1-01</t>
  </si>
  <si>
    <t>Vytýčení sítí</t>
  </si>
  <si>
    <t>kmpl</t>
  </si>
  <si>
    <t>4</t>
  </si>
  <si>
    <t>-1977901629</t>
  </si>
  <si>
    <t>PP</t>
  </si>
  <si>
    <t>119001401</t>
  </si>
  <si>
    <t>Dočasné zajištění potrubí ocelového nebo litinového DN do 200 mm</t>
  </si>
  <si>
    <t>m</t>
  </si>
  <si>
    <t>CS ÚRS 2019 02</t>
  </si>
  <si>
    <t>1738210884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</si>
  <si>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</si>
  <si>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3</t>
  </si>
  <si>
    <t>119001421</t>
  </si>
  <si>
    <t>Dočasné zajištění kabelů a kabelových tratí ze 3 volně ložených kabelů</t>
  </si>
  <si>
    <t>-1985574335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</si>
  <si>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</si>
  <si>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120001101</t>
  </si>
  <si>
    <t>Příplatek za ztížení odkopávky nebo prokkopávky v blízkosti inženýrských sítí</t>
  </si>
  <si>
    <t>m3</t>
  </si>
  <si>
    <t>-1691796304</t>
  </si>
  <si>
    <t>Příplatek k cenám vykopávek za ztížení vykopávky v blízkosti inženýrských sítí nebo výbušnin v horninách jakékoliv třídy</t>
  </si>
  <si>
    <t>5</t>
  </si>
  <si>
    <t>132212202</t>
  </si>
  <si>
    <t>Hloubení rýh š přes 600 do 2000 mm ručním nebo pneum nářadím v nesoudržných horninách tř. 3</t>
  </si>
  <si>
    <t>696873615</t>
  </si>
  <si>
    <t>Hloubení zapažených i nezapažených rýh šířky přes 600 do 2 000 mm ručním nebo pneumatickým nářadím s urovnáním dna do předepsaného profilu a spádu v horninách tř. 3 nesoudržných</t>
  </si>
  <si>
    <t>VV</t>
  </si>
  <si>
    <t>rýhy pro drenáž a zateplení soklu</t>
  </si>
  <si>
    <t>110,00*1,20*0,85</t>
  </si>
  <si>
    <t>10,80*0,70*0,85</t>
  </si>
  <si>
    <t>8,40*0,70*0,85</t>
  </si>
  <si>
    <t>4,60*1,95*0,85</t>
  </si>
  <si>
    <t>"odp.okap.chodníku" -(93,00*0,50+4,60*1,95)*0,15</t>
  </si>
  <si>
    <t>"odp.chodníku zámk.dlažba" -(8,40*1,60+9,60*0,90)*0,30</t>
  </si>
  <si>
    <t>"odp.komunikace asfalt" -(10,80*1,60+1,20*0,90+4,60*0,90)*0,43</t>
  </si>
  <si>
    <t>"odp.ornice" -32,00*0,15</t>
  </si>
  <si>
    <t>Součet</t>
  </si>
  <si>
    <t>6</t>
  </si>
  <si>
    <t>132101201</t>
  </si>
  <si>
    <t>Hloubení rýh š do 2000 mm v hornině tř. 1 a 2 objemu do 100 m3</t>
  </si>
  <si>
    <t>1988871647</t>
  </si>
  <si>
    <t>Hloubení zapažených i nezapažených rýh šířky přes 600 do 2 000 mm s urovnáním dna do předepsaného profilu a spádu v horninách tř. 1 a 2 do 100 m3</t>
  </si>
  <si>
    <t>rýha pro odvod do vsaku+vsak</t>
  </si>
  <si>
    <t>10,00*0,80*1,00+5,00*2,00*1,50</t>
  </si>
  <si>
    <t>"odp.ornice" -18,00*0,15</t>
  </si>
  <si>
    <t>7</t>
  </si>
  <si>
    <t>161101101</t>
  </si>
  <si>
    <t>Svislé přemístění výkopku z horniny tř. 1 až 4 hl výkopu do 2,5 m</t>
  </si>
  <si>
    <t>-1934323558</t>
  </si>
  <si>
    <t>Svislé přemístění výkopku bez naložení do dopravní nádoby avšak s vyprázdněním dopravní nádoby na hromadu nebo do dopravního prostředku z horniny tř. 1 až 4, při hloubce výkopu přes 1 do 2,5 m</t>
  </si>
  <si>
    <t>8</t>
  </si>
  <si>
    <t>151101101</t>
  </si>
  <si>
    <t>Zřízení příložného pažení a rozepření stěn rýh hl do 2 m</t>
  </si>
  <si>
    <t>m2</t>
  </si>
  <si>
    <t>629766436</t>
  </si>
  <si>
    <t>Zřízení pažení a rozepření stěn rýh pro podzemní vedení pro všechny šířky rýhy příložné pro jakoukoliv mezerovitost, hloubky do 2 m</t>
  </si>
  <si>
    <t>120,00*0,60</t>
  </si>
  <si>
    <t>10,00*2*1,00+5,00*2*1,50</t>
  </si>
  <si>
    <t>9</t>
  </si>
  <si>
    <t>151101111</t>
  </si>
  <si>
    <t>Odstranění příložného pažení a rozepření stěn rýh hl do 2 m</t>
  </si>
  <si>
    <t>67866772</t>
  </si>
  <si>
    <t>Odstranění pažení a rozepření stěn rýh pro podzemní vedení s uložením materiálu na vzdálenost do 3 m od kraje výkopu příložné, hloubky do 2 m</t>
  </si>
  <si>
    <t>10</t>
  </si>
  <si>
    <t>162701102</t>
  </si>
  <si>
    <t>Vodorovné přemístění do 7000 m výkopku/sypaniny z horniny tř. 1 až 4</t>
  </si>
  <si>
    <t>-1090751838</t>
  </si>
  <si>
    <t>Vodorovné přemístění výkopku nebo sypaniny po suchu na obvyklém dopravním prostředku, bez naložení výkopku, avšak se složením bez rozhrnutí z horniny tř. 1 až 4 na vzdálenost přes 6 000 do 7000 m</t>
  </si>
  <si>
    <t>101,829+20,30</t>
  </si>
  <si>
    <t>11</t>
  </si>
  <si>
    <t>171201201</t>
  </si>
  <si>
    <t>Uložení sypaniny na skládky</t>
  </si>
  <si>
    <t>-108463320</t>
  </si>
  <si>
    <t>12</t>
  </si>
  <si>
    <t>171201211.1</t>
  </si>
  <si>
    <t>Poplatek za uložení odpadu ze sypaniny na skládce (skládkovné)</t>
  </si>
  <si>
    <t>t</t>
  </si>
  <si>
    <t>-1232163025</t>
  </si>
  <si>
    <t>122,129*1,80</t>
  </si>
  <si>
    <t>Zakládání</t>
  </si>
  <si>
    <t>13</t>
  </si>
  <si>
    <t>213311141</t>
  </si>
  <si>
    <t>Polštáře zhutněné pod základy ze štěrkopísku tříděného</t>
  </si>
  <si>
    <t>-1392714745</t>
  </si>
  <si>
    <t>"žlab pod drenáž" 110,00*1,20*0,15+10,60*0,70*0,15+8,40*0,70*0,15+4,60*1,95*0,15</t>
  </si>
  <si>
    <t>14</t>
  </si>
  <si>
    <t>273326241</t>
  </si>
  <si>
    <t>Základové desky ze ŽB pro prostředí s mrazovými cykly tř. C 30/37</t>
  </si>
  <si>
    <t>-1267396051</t>
  </si>
  <si>
    <t>Základy z betonu železového desky z betonu pro prostředí s mrazovými cykly tř. C 30/37</t>
  </si>
  <si>
    <t>"žlab pod drenážní potrubí" 110,00*1,20*0,15+10,60*0,70*0,15+8,40*0,70*0,15+4,60*1,95*0,15</t>
  </si>
  <si>
    <t>212755214</t>
  </si>
  <si>
    <t>Trativody z drenážních trubek plastových D 100 mm bez lože</t>
  </si>
  <si>
    <t>-783321543</t>
  </si>
  <si>
    <t>Trativody bez lože z drenážních trubek plastových D 100 mm</t>
  </si>
  <si>
    <t>16</t>
  </si>
  <si>
    <t>212972112</t>
  </si>
  <si>
    <t>Opláštění drenážních trub filtrační textilií DN 100</t>
  </si>
  <si>
    <t>-1815015541</t>
  </si>
  <si>
    <t>17</t>
  </si>
  <si>
    <t>895170101.01</t>
  </si>
  <si>
    <t>Drenážní šachta plastová DN 315 vč.poklopu litinového a napojení na potrubí (dodávka+montáž)</t>
  </si>
  <si>
    <t>kus</t>
  </si>
  <si>
    <t>1315334577</t>
  </si>
  <si>
    <t>18</t>
  </si>
  <si>
    <t>871275211</t>
  </si>
  <si>
    <t>Kanalizační potrubí z tvrdého PVC jednovrstvé tuhost třídy SN4 DN 125</t>
  </si>
  <si>
    <t>-997617281</t>
  </si>
  <si>
    <t>Kanalizační potrubí z tvrdého PVC v otevřeném výkopu ve sklonu do 20 %, hladkého plnostěnného jednovrstvého, tuhost třídy SN 4 DN 125</t>
  </si>
  <si>
    <t>"napojení do vsaku" 9,00</t>
  </si>
  <si>
    <t>19</t>
  </si>
  <si>
    <t>871265211</t>
  </si>
  <si>
    <t>Kanalizační potrubí z tvrdého PVC jednovrstvé tuhost třídy SN4 DN 110</t>
  </si>
  <si>
    <t>1514919825</t>
  </si>
  <si>
    <t>Kanalizační potrubí z tvrdého PVC v otevřeném výkopu ve sklonu do 20 %, hladkého plnostěnného jednovrstvého, tuhost třídy SN 4 DN 110</t>
  </si>
  <si>
    <t>"dešťové svody" 9,00</t>
  </si>
  <si>
    <t>20</t>
  </si>
  <si>
    <t>211531111</t>
  </si>
  <si>
    <t>Výplň odvodňovacích žeber nebo trativodů kamenivem hrubým drceným frakce 16 až 63 mm</t>
  </si>
  <si>
    <t>808206572</t>
  </si>
  <si>
    <t>Výplň kamenivem do rýh odvodňovacích žeber nebo trativodů bez zhutnění, s úpravou povrchu výplně kamenivem hrubým drceným frakce 16 až 63 mm</t>
  </si>
  <si>
    <t>211521111</t>
  </si>
  <si>
    <t>Výplň odvodňovacích žeber nebo trativodů kamenivem hrubým drceným frakce 63 až 125 mm</t>
  </si>
  <si>
    <t>-1656859432</t>
  </si>
  <si>
    <t>Výplň kamenivem do rýh odvodňovacích žeber nebo trativodů bez zhutnění, s úpravou povrchu výplně kamenivem hrubým drceným frakce 63 až 125 mm</t>
  </si>
  <si>
    <t>"vsak" 2,00*5,00*1,35</t>
  </si>
  <si>
    <t>22</t>
  </si>
  <si>
    <t>211971110</t>
  </si>
  <si>
    <t>Zřízení opláštění žeber nebo trativodů geotextilií v rýze nebo zářezu sklonu do 1:2</t>
  </si>
  <si>
    <t>-1852980114</t>
  </si>
  <si>
    <t>Zřízení opláštění výplně z geotextilie odvodňovacích žeber nebo trativodů v rýze nebo zářezu se stěnami šikmými o sklonu do 1:2</t>
  </si>
  <si>
    <t>23</t>
  </si>
  <si>
    <t>M</t>
  </si>
  <si>
    <t>2-scp01</t>
  </si>
  <si>
    <t>netkaná geotextilie 400g/m2</t>
  </si>
  <si>
    <t>255195206</t>
  </si>
  <si>
    <t>165,00*1,15</t>
  </si>
  <si>
    <t>24</t>
  </si>
  <si>
    <t>-354903983</t>
  </si>
  <si>
    <t>okapní chodník</t>
  </si>
  <si>
    <t>93,00*0,50*0,15</t>
  </si>
  <si>
    <t>4,60*1,95*0,15</t>
  </si>
  <si>
    <t>25</t>
  </si>
  <si>
    <t>2-01</t>
  </si>
  <si>
    <t>Koleno patní DN150 (dodávka+montáž)</t>
  </si>
  <si>
    <t>ks</t>
  </si>
  <si>
    <t>210168840</t>
  </si>
  <si>
    <t>"dešťové svody" 4</t>
  </si>
  <si>
    <t>26</t>
  </si>
  <si>
    <t>831263195</t>
  </si>
  <si>
    <t>Příplatek za zřízení kanalizační přípojky DN 100 až 300</t>
  </si>
  <si>
    <t>1547960826</t>
  </si>
  <si>
    <t>Montáž potrubí z trub kameninových hrdlových s integrovaným těsněním Příplatek k cenám za zřízení kanalizační přípojky DN od 100 do 300</t>
  </si>
  <si>
    <t>Svislé a kompletní konstrukce</t>
  </si>
  <si>
    <t>27</t>
  </si>
  <si>
    <t>317234410</t>
  </si>
  <si>
    <t>Vyzdívka mezi nosníky z cihel pálených na MC</t>
  </si>
  <si>
    <t>-1779822158</t>
  </si>
  <si>
    <t>Vyzdívka mezi nosníky cihlami pálenými na maltu cementovou</t>
  </si>
  <si>
    <t>28</t>
  </si>
  <si>
    <t>317941121</t>
  </si>
  <si>
    <t>Osazování ocelových válcovaných nosníků na zdivu I, IE, U, UE nebo L do č 12</t>
  </si>
  <si>
    <t>-1290018499</t>
  </si>
  <si>
    <t>Osazování ocelových válcovaných nosníků na zdivu I nebo IE nebo U nebo UE nebo L do č. 12 nebo výšky do 120 mm</t>
  </si>
  <si>
    <t>I100</t>
  </si>
  <si>
    <t>"1.NP" (2,10*3)*8,34*0,001</t>
  </si>
  <si>
    <t>"2.NP" (2,10*3)*8,34*0,001</t>
  </si>
  <si>
    <t>"3.NP" (2,10*3)*8,34*0,001</t>
  </si>
  <si>
    <t>"4.NP" (2,10*3)*8,34*0,001</t>
  </si>
  <si>
    <t>Mezisoučet I100</t>
  </si>
  <si>
    <t>I120</t>
  </si>
  <si>
    <t>"1.NP" (1,80+2,20+2,30*2+1,70+2,10+2,80+1,40)*11,10*0,001</t>
  </si>
  <si>
    <t>"2.NP" (1,80*4)*11,10*0,001</t>
  </si>
  <si>
    <t>"3.NP" (1,80*4)*11,10*0,001</t>
  </si>
  <si>
    <t>"4.NP" (1,80*4)*11,10*0,001</t>
  </si>
  <si>
    <t>Mezisoučet I120</t>
  </si>
  <si>
    <t>29</t>
  </si>
  <si>
    <t>13010712</t>
  </si>
  <si>
    <t>ocel profilová IPN 100 jakost 11 375</t>
  </si>
  <si>
    <t>1840972325</t>
  </si>
  <si>
    <t>P</t>
  </si>
  <si>
    <t>Poznámka k položce:_x000D_
Hmotnost: 8,34 kg/m</t>
  </si>
  <si>
    <t>0,212*1,08</t>
  </si>
  <si>
    <t>30</t>
  </si>
  <si>
    <t>13010714</t>
  </si>
  <si>
    <t>ocel profilová IPN 120 jakost 11 375</t>
  </si>
  <si>
    <t>-222145980</t>
  </si>
  <si>
    <t>Poznámka k položce:_x000D_
Hmotnost: 11,10 kg/m</t>
  </si>
  <si>
    <t>0,424*1,08</t>
  </si>
  <si>
    <t>31</t>
  </si>
  <si>
    <t>342272225</t>
  </si>
  <si>
    <t>Příčka z pórobetonových hladkých tvárnic na tenkovrstvou maltu tl 100 mm</t>
  </si>
  <si>
    <t>-809272908</t>
  </si>
  <si>
    <t>Příčky z pórobetonových tvárnic hladkých na tenké maltové lože objemová hmotnost do 500 kg/m3, tloušťka příčky 100 mm</t>
  </si>
  <si>
    <t>1.NP</t>
  </si>
  <si>
    <t>3,60*3,35</t>
  </si>
  <si>
    <t>32</t>
  </si>
  <si>
    <t>340271031</t>
  </si>
  <si>
    <t>Zazdívka otvorů v příčkách nebo stěnách plochy do 1 m2 tvárnicemi pórobetonovými tl 125 mm</t>
  </si>
  <si>
    <t>1582502689</t>
  </si>
  <si>
    <t>Zazdívka otvorů v příčkách nebo stěnách pórobetonovými tvárnicemi plochy přes 0,025 m2 do 1 m2, objemová hmotnost 500 kg/m3, tloušťka příčky 125 mm</t>
  </si>
  <si>
    <t>"MOV/8" 0,45*1,50*12</t>
  </si>
  <si>
    <t>"MOV/9" 0,30*1,50*18</t>
  </si>
  <si>
    <t>0,40*1,50*4</t>
  </si>
  <si>
    <t>33</t>
  </si>
  <si>
    <t>340271035</t>
  </si>
  <si>
    <t>Zazdívka otvorů v příčkách nebo stěnách plochy do 4 m2 tvárnicemi pórobetonovými tl 125 mm</t>
  </si>
  <si>
    <t>1032198768</t>
  </si>
  <si>
    <t>Zazdívka otvorů v příčkách nebo stěnách pórobetonovými tvárnicemi plochy přes 1 m2 do 4 m2, objemová hmotnost 500 kg/m3, tloušťka příčky 125 mm</t>
  </si>
  <si>
    <t>"MOV/1" 0,45*3,25*4</t>
  </si>
  <si>
    <t>"MOV/2" 0,90*3,25*4</t>
  </si>
  <si>
    <t>"MOV/3" 0,30*3,25*6</t>
  </si>
  <si>
    <t>"MOV/4" 0,90*3,35*3</t>
  </si>
  <si>
    <t>"MOV/5" 0,60*3,35*1</t>
  </si>
  <si>
    <t>"MOV/6" 0,45*3,35*2</t>
  </si>
  <si>
    <t>"MOV/7" 0,30*3,35*1</t>
  </si>
  <si>
    <t>"MOV/10" 0,90*1,50*12</t>
  </si>
  <si>
    <t>"MOV/11" 0,80*1,50*6</t>
  </si>
  <si>
    <t>"MOV/12" 0,90*1,50*9</t>
  </si>
  <si>
    <t>"DHS/1" 1,20*(2,05+1,50*2)*2</t>
  </si>
  <si>
    <t>"DHS/2" 1,20*(1,50*3)*1</t>
  </si>
  <si>
    <t>"DHS/3" 1,20*(2,05+1,50*2)*1</t>
  </si>
  <si>
    <t>"DHS/4" (1,20*2+0,90*4+0,45*2)*1,20*1</t>
  </si>
  <si>
    <t>"DHS/5" 1,50*11*1,20*1</t>
  </si>
  <si>
    <t>"DHS/6" (1,20*2+0,90*4+0,45*2)*1,20*1</t>
  </si>
  <si>
    <t>"DHS/7" 1,20*11*1,20*1</t>
  </si>
  <si>
    <t>34</t>
  </si>
  <si>
    <t>310278842</t>
  </si>
  <si>
    <t>Zazdívka otvorů pl do 1 m2 ve zdivu nadzákladovém z nepálených tvárnic tl do 300 mm</t>
  </si>
  <si>
    <t>-1407416360</t>
  </si>
  <si>
    <t>Zazdívka otvorů ve zdivu nadzákladovém nepálenými tvárnicemi plochy přes 0,25 m2 do 1 m2 , ve zdi tl. do 300 mm</t>
  </si>
  <si>
    <t>"DHS/2" 1,20*0,55*0,25*1</t>
  </si>
  <si>
    <t>35</t>
  </si>
  <si>
    <t>310279842</t>
  </si>
  <si>
    <t>Zazdívka otvorů pl do 4 m2 ve zdivu nadzákladovém z nepálených tvárnic tl do 300 mm</t>
  </si>
  <si>
    <t>2007842792</t>
  </si>
  <si>
    <t>Zazdívka otvorů ve zdivu nadzákladovém nepálenými tvárnicemi plochy přes 1 m2 do 4 m2 , ve zdi tl. do 300 mm</t>
  </si>
  <si>
    <t>"DHS/1" 1,20*1,20*0,25*2</t>
  </si>
  <si>
    <t>36</t>
  </si>
  <si>
    <t>342272245</t>
  </si>
  <si>
    <t>Příčka z pórobetonových hladkých tvárnic na tenkovrstvou maltu tl 150 mm</t>
  </si>
  <si>
    <t>785360499</t>
  </si>
  <si>
    <t>Příčky z pórobetonových tvárnic hladkých na tenké maltové lože objemová hmotnost do 500 kg/m3, tloušťka příčky 150 mm</t>
  </si>
  <si>
    <t>9,10*3,35</t>
  </si>
  <si>
    <t>-1,70*1,20*2   -0,70*2,10   -0,80*2,10</t>
  </si>
  <si>
    <t>37</t>
  </si>
  <si>
    <t>342291131</t>
  </si>
  <si>
    <t>Ukotvení příček k betonovým konstrukcím plochými kotvami</t>
  </si>
  <si>
    <t>-2133824986</t>
  </si>
  <si>
    <t>Ukotvení příček plochými kotvami, do konstrukce betonové</t>
  </si>
  <si>
    <t>zazdívky MOV</t>
  </si>
  <si>
    <t>"MOV/1" (0,45*2+3,25)*4</t>
  </si>
  <si>
    <t>"MOV/2" (0,90*2+3,25)*4</t>
  </si>
  <si>
    <t>"MOV/3" 0,30*2*6</t>
  </si>
  <si>
    <t>"MOV/4" (0,90*2+3,35)*3</t>
  </si>
  <si>
    <t>"MOV/5" (0,60*2+3,35)*1</t>
  </si>
  <si>
    <t>"MOV/6" (0,45*2+3,35)*2</t>
  </si>
  <si>
    <t>"MOV/7" (0,30*2+3,35)*1</t>
  </si>
  <si>
    <t>"MOV/8" (0,45*2+1,50)*12</t>
  </si>
  <si>
    <t>"MOV/9" 0,30*2*18</t>
  </si>
  <si>
    <t>"MOV/10" (0,90*2+1,50)*12</t>
  </si>
  <si>
    <t>"MOV/11" (0,80*2+1,50)*6</t>
  </si>
  <si>
    <t>"MOV/12" (0,90*2+1,50)*9</t>
  </si>
  <si>
    <t>"DHS/1" 1,20*7*1</t>
  </si>
  <si>
    <t>"DHS/2" 1,20*6*1</t>
  </si>
  <si>
    <t>"DHS/3" 1,20*7*1</t>
  </si>
  <si>
    <t>"DHS/4" (1,20*2+0,90*4+0,45*2)*1</t>
  </si>
  <si>
    <t>"DHS/5" 1,50*11*1</t>
  </si>
  <si>
    <t>"DHS/6" (1,20*2+0,90*4+0,45*2)*1</t>
  </si>
  <si>
    <t>"DHS/7" 1,50*11*1</t>
  </si>
  <si>
    <t>38</t>
  </si>
  <si>
    <t>349231821</t>
  </si>
  <si>
    <t>Přizdívka ostění s ozubem z cihel tl do 300 mm</t>
  </si>
  <si>
    <t>-1200962681</t>
  </si>
  <si>
    <t>Přizdívka z cihel ostění s ozubem ve vybouraných otvorech, s vysekáním kapes pro zavázaní přes 150 do 300 mm</t>
  </si>
  <si>
    <t>2,05*0,375*4</t>
  </si>
  <si>
    <t>2,20*0,15*4</t>
  </si>
  <si>
    <t>Komunikace pozemní</t>
  </si>
  <si>
    <t>39</t>
  </si>
  <si>
    <t>113106123</t>
  </si>
  <si>
    <t>Rozebrání dlažeb ze zámkových dlaždic komunikací pro pěší ručně</t>
  </si>
  <si>
    <t>-876434130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</si>
  <si>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</si>
  <si>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8,40*1,60+9,60*0,90</t>
  </si>
  <si>
    <t>40</t>
  </si>
  <si>
    <t>113107121</t>
  </si>
  <si>
    <t>Odstranění podkladu z kameniva drceného tl 100 mm ručně</t>
  </si>
  <si>
    <t>1976165984</t>
  </si>
  <si>
    <t>Odstranění podkladů nebo krytů ručně s přemístěním hmot na skládku na vzdálenost do 3 m nebo s naložením na dopravní prostředek z kameniva hrubého drceného, o tl. vrstvy do 100 mm</t>
  </si>
  <si>
    <t>41</t>
  </si>
  <si>
    <t>596211110</t>
  </si>
  <si>
    <t>Kladení zámkové dlažby komunikací pro pěší tl 60 mm skupiny A pl do 50 m2</t>
  </si>
  <si>
    <t>-1311662444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</si>
  <si>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</si>
  <si>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42</t>
  </si>
  <si>
    <t>592450</t>
  </si>
  <si>
    <t>dlažba zámková tl.6cm</t>
  </si>
  <si>
    <t>-1124734329</t>
  </si>
  <si>
    <t>hmotnost pro přesun hmot započtena v položce montáže</t>
  </si>
  <si>
    <t>"použita stávající dlažba - pouze cca 20% nových dlaždic" 22,08*0,20</t>
  </si>
  <si>
    <t>43</t>
  </si>
  <si>
    <t>566901231</t>
  </si>
  <si>
    <t>Vyspravení podkladu po překopech ing sítí plochy přes 15 m2 štěrkodrtí tl. 100 mm</t>
  </si>
  <si>
    <t>-89998154</t>
  </si>
  <si>
    <t>Vyspravení podkladu po překopech inženýrských sítí plochy přes 15 m2 s rozprostřením a zhutněním štěrkodrtí tl. 100 mm</t>
  </si>
  <si>
    <t>44</t>
  </si>
  <si>
    <t>113107023</t>
  </si>
  <si>
    <t>Odstranění podkladu z kameniva drceného tl 300 mm při překopech ručně</t>
  </si>
  <si>
    <t>1936037112</t>
  </si>
  <si>
    <t>Odstranění podkladů nebo krytů při překopech inženýrských sítí s přemístěním hmot na skládku ve vzdálenosti do 3 m nebo s naložením na dopravní prostředek ručně z kameniva hrubého drceného, o tl. vrstvy přes 200 do 300 mm</t>
  </si>
  <si>
    <t>10,80*1,60+1,20*0,90+4,60*0,90</t>
  </si>
  <si>
    <t>45</t>
  </si>
  <si>
    <t>113107042</t>
  </si>
  <si>
    <t>Odstranění podkladu živičných tl 100 mm při překopech ručně</t>
  </si>
  <si>
    <t>-2125494059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</si>
  <si>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</si>
  <si>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46</t>
  </si>
  <si>
    <t>919735112</t>
  </si>
  <si>
    <t>Řezání stávajícího živičného krytu hl do 100 mm</t>
  </si>
  <si>
    <t>-1527082003</t>
  </si>
  <si>
    <t>Řezání stávajícího živičného krytu nebo podkladu hloubky přes 50 do 100 mm</t>
  </si>
  <si>
    <t>18,00</t>
  </si>
  <si>
    <t>47</t>
  </si>
  <si>
    <t>566901132</t>
  </si>
  <si>
    <t>Vyspravení podkladu po překopech ing sítí plochy do 15 m2 štěrkodrtí tl. 150 mm</t>
  </si>
  <si>
    <t>1086108567</t>
  </si>
  <si>
    <t>Vyspravení podkladu po překopech inženýrských sítí plochy do 15 m2 s rozprostřením a zhutněním štěrkodrtí tl. 150 mm</t>
  </si>
  <si>
    <t>(10,80*1,60+1,20*0,90+4,60*0,90)*2</t>
  </si>
  <si>
    <t>48</t>
  </si>
  <si>
    <t>566901161</t>
  </si>
  <si>
    <t>Vyspravení podkladu po překopech ing sítí plochy do 15 m2 obalovaným kamenivem ACP (OK) tl. 100 mm</t>
  </si>
  <si>
    <t>-854741870</t>
  </si>
  <si>
    <t>Vyspravení podkladu po překopech inženýrských sítí plochy do 15 m2 s rozprostřením a zhutněním obalovaným kamenivem ACP (OK) tl. 100 mm</t>
  </si>
  <si>
    <t>49</t>
  </si>
  <si>
    <t>572340111</t>
  </si>
  <si>
    <t>Vyspravení krytu komunikací po překopech plochy do 15 m2 asfaltovým betonem ACO (AB) tl 50 mm</t>
  </si>
  <si>
    <t>-910870239</t>
  </si>
  <si>
    <t>Vyspravení krytu komunikací po překopech inženýrských sítí plochy do 15 m2 asfaltovým betonem ACO (AB), po zhutnění tl. přes 30 do 50 mm</t>
  </si>
  <si>
    <t>50</t>
  </si>
  <si>
    <t>573211112</t>
  </si>
  <si>
    <t>Postřik živičný spojovací z asfaltu v množství 0,70 kg/m2</t>
  </si>
  <si>
    <t>-1333952961</t>
  </si>
  <si>
    <t>Postřik spojovací PS bez posypu kamenivem z asfaltu silničního, v množství 0,70 kg/m2</t>
  </si>
  <si>
    <t>61</t>
  </si>
  <si>
    <t>Úprava povrchů vnitřních</t>
  </si>
  <si>
    <t>51</t>
  </si>
  <si>
    <t>612325302</t>
  </si>
  <si>
    <t>Vápenocementová štuková omítka ostění nebo nadpraží</t>
  </si>
  <si>
    <t>-1684475009</t>
  </si>
  <si>
    <t>Vápenocementová omítka ostění nebo nadpraží štuková</t>
  </si>
  <si>
    <t>"dozdívky" 21,00</t>
  </si>
  <si>
    <t>52</t>
  </si>
  <si>
    <t>612322141</t>
  </si>
  <si>
    <t>Vápenocementová lehčená omítka štuková dvouvrstvá vnitřních stěn nanášená ručně</t>
  </si>
  <si>
    <t>403932144</t>
  </si>
  <si>
    <t>Omítka vápenocementová lehčená vnitřních ploch nanášená ručně dvouvrstvá, tloušťky jádrové omítky do 10 mm a tloušťky štuku do 3 mm štuková svislých konstrukcí stěn</t>
  </si>
  <si>
    <t>(9,10+3,60)*3,35*2</t>
  </si>
  <si>
    <t>-(1,70*1,20*2+0,70*2,10+0,80*2,10)*2</t>
  </si>
  <si>
    <t>53</t>
  </si>
  <si>
    <t>613322141</t>
  </si>
  <si>
    <t>Vápenocementová lehčená omítka štuková dvouvrstvá vnitřních pilířů nebo sloupů nanášená ručně</t>
  </si>
  <si>
    <t>-1817993862</t>
  </si>
  <si>
    <t>Omítka vápenocementová lehčená vnitřních ploch nanášená ručně dvouvrstvá, tloušťky jádrové omítky do 10 mm a tloušťky štuku do 3 mm štuková svislých konstrukcí pilířů nebo sloupů</t>
  </si>
  <si>
    <t>"MOV/1" (0,45+0,15)*3,25*4</t>
  </si>
  <si>
    <t>"MOV/2" (0,90+0,15*2)*3,25*4</t>
  </si>
  <si>
    <t>"MOV/3" (0,30+0,15*2)*3,25*6</t>
  </si>
  <si>
    <t>"MOV/4" (0,90+0,15)*2*3,35*3</t>
  </si>
  <si>
    <t>"MOV/5" (0,60+0,15*2)*3,35*1</t>
  </si>
  <si>
    <t>"MOV/6" (0,45+0,15*2)*3,35*2</t>
  </si>
  <si>
    <t>"MOV/7" (0,30+0,15*2)*3,35*1</t>
  </si>
  <si>
    <t>"MOV/8" (0,45+0,15)*1,50*12</t>
  </si>
  <si>
    <t>"MOV/9" (0,30+0,15*2)*1,50*18</t>
  </si>
  <si>
    <t>"MOV/10" (0,90+0,15*2)*1,50*12</t>
  </si>
  <si>
    <t>"MOV/11" (0,80+0,15)*1,50*6</t>
  </si>
  <si>
    <t>"MOV/12" (0,90+0,15*2)*1,50*9</t>
  </si>
  <si>
    <t>"DHS/1" 1,20*(1,20+2,05+1,50*2)*2</t>
  </si>
  <si>
    <t>"DHS/2" 1,20*(0,55+1,50*3)*1</t>
  </si>
  <si>
    <t>"DHS/3" 1,20*(1,20+2,05+1,50*2)*2</t>
  </si>
  <si>
    <t>54</t>
  </si>
  <si>
    <t>619995001</t>
  </si>
  <si>
    <t>Začištění omítek kolem oken, dveří, podlah nebo obkladů</t>
  </si>
  <si>
    <t>-1975330575</t>
  </si>
  <si>
    <t>Začištění omítek (s dodáním hmot) kolem oken, dveří, podlah, obkladů apod.</t>
  </si>
  <si>
    <t>podlahy:</t>
  </si>
  <si>
    <t>podlaha P1</t>
  </si>
  <si>
    <t>"podesty, mezipodesty" 158,00</t>
  </si>
  <si>
    <t>podlaha P2</t>
  </si>
  <si>
    <t>"1.NP-m.č.102,109-113,115,120,123,126,128,132,134,136-138,149,152" 298,00</t>
  </si>
  <si>
    <t>"2.NP-m.č.202,204-208,210-213,218,224-226,228-230,232-234,236" 470,00</t>
  </si>
  <si>
    <t>"3.NP-m.č.302-308,310-313,317-319,324-326,328-330,332-334,336" 490,00</t>
  </si>
  <si>
    <t>"4.NP-m.č.402,403,405,406,408,410,413,417,419,424,430-432,436" 320,00</t>
  </si>
  <si>
    <t>podlaha P3</t>
  </si>
  <si>
    <t>"1.NP-m.č.104-106" 57,00</t>
  </si>
  <si>
    <t>podlaha P4</t>
  </si>
  <si>
    <t>"1.NP-m.č.127" 28,00</t>
  </si>
  <si>
    <t>"2.NP-m.č.233" 33,00</t>
  </si>
  <si>
    <t>"4.NP-m.č.407,418,425,426,433,434" 150,00</t>
  </si>
  <si>
    <t>výměna vnějších výplní otvorů:</t>
  </si>
  <si>
    <t>3,25*48+7,20*6-0,15*11+10,40-0,15*6+8,20*0,15*4+1,20*4</t>
  </si>
  <si>
    <t>1,00+2,60*2</t>
  </si>
  <si>
    <t>0,80+2,60*2</t>
  </si>
  <si>
    <t>2.-4.NP</t>
  </si>
  <si>
    <t>(1,50*30+7,20*6-0,15*9+2,85*2+5,30+2,00)*3</t>
  </si>
  <si>
    <t>(3,25*8+1,20*4)*3</t>
  </si>
  <si>
    <t>5.NP</t>
  </si>
  <si>
    <t>(3,20+0,85*2)*2</t>
  </si>
  <si>
    <t>výtah+schodiště</t>
  </si>
  <si>
    <t>1,50*3*8</t>
  </si>
  <si>
    <t>(0,85+1,50*2)*4</t>
  </si>
  <si>
    <t>(1,40+2,70*2)*2</t>
  </si>
  <si>
    <t>(0,90+1,50*2)*4</t>
  </si>
  <si>
    <t>výměna vnitřních výplní otvorů:</t>
  </si>
  <si>
    <t>(1,40+2,20*2)*4</t>
  </si>
  <si>
    <t>(1,90+2,20*2)*2</t>
  </si>
  <si>
    <t>(1,80+2,20*2)*1</t>
  </si>
  <si>
    <t>(1,45+1,97*2)*4</t>
  </si>
  <si>
    <t>(1,40+2,20*2)*3</t>
  </si>
  <si>
    <t>(0,80+1,97*2)*1</t>
  </si>
  <si>
    <t>55</t>
  </si>
  <si>
    <t>612131121</t>
  </si>
  <si>
    <t>Penetrační disperzní nátěr vnitřních stěn nanášený ručně</t>
  </si>
  <si>
    <t>-1346050079</t>
  </si>
  <si>
    <t>Podkladní a spojovací vrstva vnitřních omítaných ploch penetrace akrylát-silikonová nanášená ručně stěn</t>
  </si>
  <si>
    <t>21,00+70,63+2801,02*0,10</t>
  </si>
  <si>
    <t>56</t>
  </si>
  <si>
    <t>613131121</t>
  </si>
  <si>
    <t>Penetrační disperzní nátěr vnitřních pilířů nebo sloupů nanášený ručně</t>
  </si>
  <si>
    <t>-985707901</t>
  </si>
  <si>
    <t>Podkladní a spojovací vrstva vnitřních omítaných ploch penetrace akrylát-silikonová nanášená ručně pilířů nebo sloupů</t>
  </si>
  <si>
    <t>62</t>
  </si>
  <si>
    <t>Úprava povrchů vnějších</t>
  </si>
  <si>
    <t>57</t>
  </si>
  <si>
    <t>62-odtrh</t>
  </si>
  <si>
    <t>Odtrhové zkoušky a zkoušky zmýdelnatění fasády</t>
  </si>
  <si>
    <t>2132009973</t>
  </si>
  <si>
    <t>58</t>
  </si>
  <si>
    <t>622131121.01</t>
  </si>
  <si>
    <t>Hloubková vysoce zpevňující penetrace stěn na bázi polymerové pryskyřice (dodávka+montáž)</t>
  </si>
  <si>
    <t>115721279</t>
  </si>
  <si>
    <t>Bude provedeno podle výsledku odtrhových zkoušek</t>
  </si>
  <si>
    <t>"plocha (Z3)" Z3</t>
  </si>
  <si>
    <t>"plocha (Z4)" Z4</t>
  </si>
  <si>
    <t>"plocha (Z6)" Z6</t>
  </si>
  <si>
    <t>"plocha (Z2_L)" Z2_L</t>
  </si>
  <si>
    <t>59</t>
  </si>
  <si>
    <t>621131121.01</t>
  </si>
  <si>
    <t>Hloubková vysoce zpevňující penetrace podhledů na bázi polymerové pryskyřice (dodávka+montáž)</t>
  </si>
  <si>
    <t>1302246383</t>
  </si>
  <si>
    <t>"plocha (Z5)" Z5</t>
  </si>
  <si>
    <t>60</t>
  </si>
  <si>
    <t>629995101</t>
  </si>
  <si>
    <t>Očištění vnějších ploch tlakovou vodou</t>
  </si>
  <si>
    <t>-2129712910</t>
  </si>
  <si>
    <t>Očištění vnějších ploch tlakovou vodou omytím</t>
  </si>
  <si>
    <t>"plocha (Z1)" Z1</t>
  </si>
  <si>
    <t>"plocha (Z2)" Z2</t>
  </si>
  <si>
    <t>"plocha (Z2_a)" Z2a_10+Z2a_20</t>
  </si>
  <si>
    <t>"plocha (Z7)" Z7</t>
  </si>
  <si>
    <t>629991011</t>
  </si>
  <si>
    <t>Zakrytí výplní otvorů a svislých ploch fólií přilepenou lepící páskou</t>
  </si>
  <si>
    <t>-1663350099</t>
  </si>
  <si>
    <t>Zakrytí vnějších ploch před znečištěním včetně pozdějšího odkrytí výplní otvorů a svislých ploch fólií přilepenou lepící páskou</t>
  </si>
  <si>
    <t>1,50*1,50*(48+47+4+4)</t>
  </si>
  <si>
    <t>1,20*1,50*(17+12)</t>
  </si>
  <si>
    <t>0,90*1,50*(10+10+4)</t>
  </si>
  <si>
    <t>0,85*1,50*4</t>
  </si>
  <si>
    <t>3,20*0,80*2</t>
  </si>
  <si>
    <t>0,45*3,25*4</t>
  </si>
  <si>
    <t>0,90*3,25*4</t>
  </si>
  <si>
    <t>0,30*3,25*6</t>
  </si>
  <si>
    <t>0,90*3,15*3</t>
  </si>
  <si>
    <t>0,60*3,15*1</t>
  </si>
  <si>
    <t>0,45*3,15*2</t>
  </si>
  <si>
    <t>0,30*3,15*1</t>
  </si>
  <si>
    <t>0,40*1,50*12</t>
  </si>
  <si>
    <t>0,30*1,50*18</t>
  </si>
  <si>
    <t>0,90*1,50*(12+9)</t>
  </si>
  <si>
    <t>0,80*1,50*6</t>
  </si>
  <si>
    <t>1,50*2,70*2</t>
  </si>
  <si>
    <t>1,60*3,15*3</t>
  </si>
  <si>
    <t>1,00*2,65*1</t>
  </si>
  <si>
    <t>1,20*2,65*1</t>
  </si>
  <si>
    <t>1,40*2,70*(3+3)</t>
  </si>
  <si>
    <t>(1,50*11,05-1,50*1,50*4)*2</t>
  </si>
  <si>
    <t>(1,20*12,75-1,20*3,10-1,20*1,50*3)*1</t>
  </si>
  <si>
    <t>(1,20*11,05-1,20*1,15-1,20*1,50*4)*1</t>
  </si>
  <si>
    <t>(7,90*3,15-1,20*1,50*4-1,50*2,65-0,60*3,15*2)*1</t>
  </si>
  <si>
    <t>(21,60*3,25-1,50*1,50*12-0,30*3,25*3-0,45*3,25*2-0,90*3,15*2)*3</t>
  </si>
  <si>
    <t>(10,40*3,25-1,20*1,502-0,90*1,50*2-1,50*2,65*2-0,90*3,25*2-0,45*3,25*2-0,30*3,25)*1</t>
  </si>
  <si>
    <t>1,50*1,50*1</t>
  </si>
  <si>
    <t>622142001</t>
  </si>
  <si>
    <t>Potažení vnějších stěn sklovláknitým pletivem vtlačeným do tenkovrstvé hmoty</t>
  </si>
  <si>
    <t>-824674401</t>
  </si>
  <si>
    <t>Potažení vnějších ploch pletivem v ploše nebo pruzích, na plném podkladu sklovláknitým vtlačením do tmelu stěn</t>
  </si>
  <si>
    <t>sever</t>
  </si>
  <si>
    <t>"plocha Z7"</t>
  </si>
  <si>
    <t>"stěny přístavku-technické plyny, přípojná skříň NN, pilíř vedle vstupu" 17,50</t>
  </si>
  <si>
    <t>63</t>
  </si>
  <si>
    <t>622322121</t>
  </si>
  <si>
    <t>Vápenocementová lehčená omítka hladká jednovrstvá vnějších stěn nanášená ručně</t>
  </si>
  <si>
    <t>1635249230</t>
  </si>
  <si>
    <t>Omítka vápenocementová lehčená vnějších ploch nanášená ručně jednovrstvá, tloušťky do 15 mm hladká stěn</t>
  </si>
  <si>
    <t>64</t>
  </si>
  <si>
    <t>621221031.01</t>
  </si>
  <si>
    <t>Montáž kontaktního zateplení vnějších podhledů lepením a mechanickým kotvením desek z  minerální vlny s podélnou orientací tl do 160 mm</t>
  </si>
  <si>
    <t>-1790114877</t>
  </si>
  <si>
    <t>Montáž kontaktního zateplení lepením a mechanickým kotvením z desek z minerální vlny s podélnou orientací vláken na vnější podhledy, tloušťky desek přes 120 do 160 mm</t>
  </si>
  <si>
    <t xml:space="preserve">Poznámka k položce:_x000D_
1. V cenách jsou započteny náklady na:_x000D_
    a) upevnění desek lepením (montáž)_x000D_
    b) hmoždinky (dodávka+montáž), vč.zátek (dodávka+montáž)_x000D_
    c) přestěrkování izolačních desek (dodávka+montáž)_x000D_
    d) vložení sklovláknité výztužné tkaniny (dodávka+montáž)_x000D_
2. V cenách nejsou započteny náklady na:_x000D_
    a) dodávku desek tepelné izolace_x000D_
    b) provedení konečné povrchové úpravy_x000D_
    c) osazení lišt_x000D_
</t>
  </si>
  <si>
    <t>- lepící podkladní tmel: minerální lepidlo</t>
  </si>
  <si>
    <t xml:space="preserve">- kotvení tepelné izolace: šroubovací plastové hmoždinky s  kovovým trnem </t>
  </si>
  <si>
    <t xml:space="preserve">  zapuštěné do tep.izolačních desek a kryty zátkami mineral</t>
  </si>
  <si>
    <t>- tmelící a vyrovnávací stěrka: armovací stěrka</t>
  </si>
  <si>
    <t>- výztužná tkanina: skelná armovací síťovina s apretací vůči zásadám</t>
  </si>
  <si>
    <t>"plocha Z5"</t>
  </si>
  <si>
    <t>"1.NP" 10,40*0,80</t>
  </si>
  <si>
    <t>"2.-4.NP" (1,65*2,00*2)*3</t>
  </si>
  <si>
    <t>jih</t>
  </si>
  <si>
    <t>"1.NP" 7,95*0,80</t>
  </si>
  <si>
    <t>Mezisoučet Z5</t>
  </si>
  <si>
    <t>65</t>
  </si>
  <si>
    <t>1430462110</t>
  </si>
  <si>
    <t>minerální vata na fasádu s kolmou orientací vláken tl.160mm</t>
  </si>
  <si>
    <t>-594476578</t>
  </si>
  <si>
    <t>Z5*1,02</t>
  </si>
  <si>
    <t>66</t>
  </si>
  <si>
    <t>622221041.01</t>
  </si>
  <si>
    <t>Montáž kontaktního zateplení vnějších stěn z minerální vlny s podélnou orientací tl přes 160 mm</t>
  </si>
  <si>
    <t>-325288375</t>
  </si>
  <si>
    <t>Montáž kontaktního zateplení z desek z minerální vlny s podélnou orientací vláken na vnější stěny, tloušťky desek přes 160 mm</t>
  </si>
  <si>
    <t>"plocha Z3 (na sendvičových  panelech)"</t>
  </si>
  <si>
    <t>západ</t>
  </si>
  <si>
    <t>(24,04+0,40*2)*13,20</t>
  </si>
  <si>
    <t>-21,20*(1,50*3+2,90)</t>
  </si>
  <si>
    <t>východ</t>
  </si>
  <si>
    <t>31,00*13,20</t>
  </si>
  <si>
    <t>0,80*2*2,90</t>
  </si>
  <si>
    <t>(2,00*4*2,30)*3</t>
  </si>
  <si>
    <t>-0,70*2,30   -1,10*11,80   -1,10*11,00</t>
  </si>
  <si>
    <t>-10,40*2,90   -6,70*1,45*3   -1,30*2,45*6</t>
  </si>
  <si>
    <t>(31,00-2,75)*13,20</t>
  </si>
  <si>
    <t>(2,00*0,40*2)*3</t>
  </si>
  <si>
    <t>-1,10*11,00   -7,95*2,90   -7,95*1,45*3</t>
  </si>
  <si>
    <t>Mezisoučet Z3</t>
  </si>
  <si>
    <t>67</t>
  </si>
  <si>
    <t>14304612901</t>
  </si>
  <si>
    <t>minerální vata na fasádu s podélnou orientací vláken tl.200mm, pevnost v tahu TR 15 kPa</t>
  </si>
  <si>
    <t>704841329</t>
  </si>
  <si>
    <t>Z3*1,02</t>
  </si>
  <si>
    <t>68</t>
  </si>
  <si>
    <t>622221041.02</t>
  </si>
  <si>
    <t>-1835291028</t>
  </si>
  <si>
    <t>- kotvení tepelné izolace: šroubovací plastové hmoždinky s  kovovým trnem</t>
  </si>
  <si>
    <t xml:space="preserve">  do dutinových cihel zapuštěné do tep.izolačních desek a kryty zátkami mineral</t>
  </si>
  <si>
    <t>"plocha Z4 (na zdivo cihelné)"</t>
  </si>
  <si>
    <t>(1,55+3,70+6,50+9,00+2,80+8,20+0,30)*16,80</t>
  </si>
  <si>
    <t>3,20*2,90</t>
  </si>
  <si>
    <t>-1,40*1,45*8   -1,40*2,35*2  -0,75*1,45*4</t>
  </si>
  <si>
    <t>"světlík nad schodištěm" (6,85+4,30)*2*1,60 -3,10*0,75*2</t>
  </si>
  <si>
    <t>Mezisoučet Z4</t>
  </si>
  <si>
    <t>69</t>
  </si>
  <si>
    <t>-1182528797</t>
  </si>
  <si>
    <t>Z4*1,02</t>
  </si>
  <si>
    <t>70</t>
  </si>
  <si>
    <t>622221121.01</t>
  </si>
  <si>
    <t>Montáž kontaktního zateplení vnějších stěn z minerální vlny s kolmou orientací tl do 120 mm</t>
  </si>
  <si>
    <t>-398887979</t>
  </si>
  <si>
    <t>Montáž kontaktního zateplení z desek z minerální vlny s kolmou orientací vláken na vnější stěny, tloušťky desek přes 80 do 120 mm</t>
  </si>
  <si>
    <t>"plocha Z6 (na sendvičových  panelech)"</t>
  </si>
  <si>
    <t>"lodžiobé zábradlí" 1,65*1,00*6</t>
  </si>
  <si>
    <t>Mezisoučet Z6</t>
  </si>
  <si>
    <t>71</t>
  </si>
  <si>
    <t>1430462070</t>
  </si>
  <si>
    <t>minerální vata na fasádu s kolmou orientací vláken tl.100mm</t>
  </si>
  <si>
    <t>-406392827</t>
  </si>
  <si>
    <t>Z6*1,02</t>
  </si>
  <si>
    <t>72</t>
  </si>
  <si>
    <t>622211021.01</t>
  </si>
  <si>
    <t>Montáž kontaktního zateplení vnějších stěn z polystyrénových desek tl do 120 mm</t>
  </si>
  <si>
    <t>-1086981719</t>
  </si>
  <si>
    <t xml:space="preserve">  zapuštěné do tep.izolačních desek a kryty zátkami</t>
  </si>
  <si>
    <t>"plocha Z2a_atiky"</t>
  </si>
  <si>
    <t>"střecha St1" 110,50*(0,60+0,45)</t>
  </si>
  <si>
    <t>"střecha St2" (2,40+2,00)*2*(0,50+0,45)</t>
  </si>
  <si>
    <t>"střecha St3" 33,00*(0,60+0,70)</t>
  </si>
  <si>
    <t>"střecha St4" 15,40*(0,55+0,50)</t>
  </si>
  <si>
    <t>73</t>
  </si>
  <si>
    <t>283763851</t>
  </si>
  <si>
    <t>deska z polystyrénu XPS</t>
  </si>
  <si>
    <t>-1505915506</t>
  </si>
  <si>
    <t>183,455*0,10*1,02</t>
  </si>
  <si>
    <t>74</t>
  </si>
  <si>
    <t>-1616533894</t>
  </si>
  <si>
    <t>"plocha Z2a_10"</t>
  </si>
  <si>
    <t>střecha-nástavby VZT komor</t>
  </si>
  <si>
    <t>(0,80+1,30)*2*0,55*6 +0,80*1,30*6</t>
  </si>
  <si>
    <t>(1,10+1,10)*2*0,55*6 +1,10*1,10*6</t>
  </si>
  <si>
    <t>(1,90+1,05)*2*0,65*1 +1,90*1,05*1</t>
  </si>
  <si>
    <t>(3,00+1,85)*2*1,20*2 +3,00*1,85*2</t>
  </si>
  <si>
    <t>Mezisoučet Z2a_10</t>
  </si>
  <si>
    <t>75</t>
  </si>
  <si>
    <t>-235859293</t>
  </si>
  <si>
    <t>"Z2a_10" Z2a_10*0,10*1,02</t>
  </si>
  <si>
    <t>76</t>
  </si>
  <si>
    <t>622211041.01</t>
  </si>
  <si>
    <t>Montáž kontaktního zateplení vnějších stěn z polystyrénových desek tl do 200 mm</t>
  </si>
  <si>
    <t>1611464041</t>
  </si>
  <si>
    <t>Montáž kontaktního zateplení z polystyrenových desek nebo z kombinovaných desek na vnější stěny, tloušťky desek přes 160 do 200 mm</t>
  </si>
  <si>
    <t>"plocha Z1"</t>
  </si>
  <si>
    <t>(24,04+0,40*2)*0,50</t>
  </si>
  <si>
    <t>(31,00+0,80*2)*0,50</t>
  </si>
  <si>
    <t>(31,00+0,80*2-2,75)*0,50</t>
  </si>
  <si>
    <t>(1,55+3,70+6,50+9,00+2,80+8,20+0,30)*0,50</t>
  </si>
  <si>
    <t>Mezisoučet Z1</t>
  </si>
  <si>
    <t>"plocha Z2"</t>
  </si>
  <si>
    <t>(1,22*2+0,40*2)*0,50</t>
  </si>
  <si>
    <t>(7,20*3)*0,30</t>
  </si>
  <si>
    <t>(31,00+0,80*2-10,40)*0,30</t>
  </si>
  <si>
    <t>9,50*0,40*2</t>
  </si>
  <si>
    <t>(1,55+3,70+6,50+9,00+2,80+8,20+0,30)*0,30</t>
  </si>
  <si>
    <t>1,55*0,40/2</t>
  </si>
  <si>
    <t>Mezisoučet Z2</t>
  </si>
  <si>
    <t>"plocha Z2a_20"</t>
  </si>
  <si>
    <t>střecha</t>
  </si>
  <si>
    <t>"světlík nad schodištěm-sokl" (6,85+4,30)*2*0,70</t>
  </si>
  <si>
    <t>"nástavby VZT komor" (1,00+1,50)*2*0,55 +1,00*0,50</t>
  </si>
  <si>
    <t>Mezisoučet Z2a_20</t>
  </si>
  <si>
    <t>"plocha Z2_L"</t>
  </si>
  <si>
    <t>sever-sokl lodžií</t>
  </si>
  <si>
    <t>(2,00*2+1,65-1,20)*0,35*2*3</t>
  </si>
  <si>
    <t>Mezisoučet Z2_L</t>
  </si>
  <si>
    <t>77</t>
  </si>
  <si>
    <t>1660837006</t>
  </si>
  <si>
    <t>"Z1" Z1*0,20*1,02</t>
  </si>
  <si>
    <t>"Z2" Z2*0,20*1,02</t>
  </si>
  <si>
    <t>"Z2a_20" Z2a_20*0,20*1,02</t>
  </si>
  <si>
    <t>"Z2_L" Z2_L*0,20*1,02</t>
  </si>
  <si>
    <t>78</t>
  </si>
  <si>
    <t>622211031.90</t>
  </si>
  <si>
    <t>Příplatek k montáži kontaktního zateplení na asanační stěrku a lepidlo (dodávka)</t>
  </si>
  <si>
    <t>1819720897</t>
  </si>
  <si>
    <t>V ceně je započítán pouze cenový rozdíl mezi minerálním lepidlem (zapčítaným v položkách zateplení) a asanačním lepidlem.</t>
  </si>
  <si>
    <t>Bude použito pouze u ploch s vlhkostí zdiva nad 5% (bude upřesněno při realizaci).</t>
  </si>
  <si>
    <t>Pro rozpočet počítáno předběžně na všech příslušných plochách ze 100% .</t>
  </si>
  <si>
    <t>"plocha (Z3)"Z3</t>
  </si>
  <si>
    <t>"plocha (Z4)"Z4</t>
  </si>
  <si>
    <t>79</t>
  </si>
  <si>
    <t>622142001.02</t>
  </si>
  <si>
    <t>Zesílení výztužné sítě (dodávka+montáž)</t>
  </si>
  <si>
    <t>2123480140</t>
  </si>
  <si>
    <t>"plocha (Z2a)" Z2a_10+Z2a_20</t>
  </si>
  <si>
    <t>výplně otvorů (rohy)</t>
  </si>
  <si>
    <t>0,40*0,20*4*168</t>
  </si>
  <si>
    <t>80</t>
  </si>
  <si>
    <t>622143004</t>
  </si>
  <si>
    <t>Montáž omítkových samolepících začišťovacích profilů pro spojení s okenním rámem</t>
  </si>
  <si>
    <t>-38392456</t>
  </si>
  <si>
    <t>Montáž omítkových profilů plastových nebo pozinkovaných, upevněných vtlačením do podkladní vrstvy nebo přibitím začišťovacích samolepících pro vytvoření dilatujícího spoje s okenním rámem</t>
  </si>
  <si>
    <t>svislá ostění výplní otvorů+nadpraží</t>
  </si>
  <si>
    <t>520,00</t>
  </si>
  <si>
    <t>81</t>
  </si>
  <si>
    <t>59051476</t>
  </si>
  <si>
    <t>profil okenní začišťovací se sklovláknitou armovací tkaninou 9mm/2,4m</t>
  </si>
  <si>
    <t>-1813182268</t>
  </si>
  <si>
    <t>520,00*1,05</t>
  </si>
  <si>
    <t>82</t>
  </si>
  <si>
    <t>622252001</t>
  </si>
  <si>
    <t>Montáž profilů kontaktního zateplení připevněných mechanicky</t>
  </si>
  <si>
    <t>1566337694</t>
  </si>
  <si>
    <t>Montáž profilů kontaktního zateplení zakládacích soklových připevněných hmoždinkami</t>
  </si>
  <si>
    <t>"založení pod terénem" 145,00</t>
  </si>
  <si>
    <t>"(K10) - střecha-schod.světlík" 22,20</t>
  </si>
  <si>
    <t>83</t>
  </si>
  <si>
    <t>5905142201</t>
  </si>
  <si>
    <t>systémová hliníková lišta zakládací se spojkami pro tl.izolantu 200mm</t>
  </si>
  <si>
    <t>-1933159287</t>
  </si>
  <si>
    <t>145,00*1,05</t>
  </si>
  <si>
    <t>84</t>
  </si>
  <si>
    <t>5905142202</t>
  </si>
  <si>
    <t>zakládací Z lišta pro tl.izolantu 200mm</t>
  </si>
  <si>
    <t>-1678488118</t>
  </si>
  <si>
    <t>22,20*1,05</t>
  </si>
  <si>
    <t>85</t>
  </si>
  <si>
    <t>622252002</t>
  </si>
  <si>
    <t>Montáž profilů kontaktního zateplení lepených</t>
  </si>
  <si>
    <t>335359654</t>
  </si>
  <si>
    <t>Montáž profilů kontaktního zateplení ostatních stěnových, dilatačních apod. lepených do tmelu</t>
  </si>
  <si>
    <t>nadpraží výplní otvorů, lodžie</t>
  </si>
  <si>
    <t>21,60*8+10,50*4+8,00*4+1,20*4+1,50*10+0,85*4+1,00+0,90*4+3,20*2</t>
  </si>
  <si>
    <t>86</t>
  </si>
  <si>
    <t>59051510</t>
  </si>
  <si>
    <t>profil okenní s nepřiznanou podomítkovou okapnicí PVC 2,0m s tkaninou</t>
  </si>
  <si>
    <t>1689026996</t>
  </si>
  <si>
    <t>281,00*1,05</t>
  </si>
  <si>
    <t>87</t>
  </si>
  <si>
    <t>-130995672</t>
  </si>
  <si>
    <t>"nároží objektu" 220,00</t>
  </si>
  <si>
    <t>svislá ostění výplní otvorů</t>
  </si>
  <si>
    <t>1,50*24+3,15*4+2,80*12+12,20*2+11,00*6+2,65*2</t>
  </si>
  <si>
    <t>1,50*32+2,70*4+0,80*4</t>
  </si>
  <si>
    <t>88</t>
  </si>
  <si>
    <t>5905149</t>
  </si>
  <si>
    <t>systémový rohový úhelník s výztužnou sítí</t>
  </si>
  <si>
    <t>2108662403</t>
  </si>
  <si>
    <t>459,90*1,05</t>
  </si>
  <si>
    <t>89</t>
  </si>
  <si>
    <t>383978588</t>
  </si>
  <si>
    <t>parapety</t>
  </si>
  <si>
    <t>207,30+107,25+10,50</t>
  </si>
  <si>
    <t>90</t>
  </si>
  <si>
    <t>59051512</t>
  </si>
  <si>
    <t>profil parapetní napojovací se sklovláknitou armovací tkaninou PVC 2m</t>
  </si>
  <si>
    <t>-1055304334</t>
  </si>
  <si>
    <t>325,05*1,05</t>
  </si>
  <si>
    <t>91</t>
  </si>
  <si>
    <t>-253391788</t>
  </si>
  <si>
    <t>92</t>
  </si>
  <si>
    <t>5905152</t>
  </si>
  <si>
    <t>koutová připojovací lišta se síťovinou</t>
  </si>
  <si>
    <t>501067016</t>
  </si>
  <si>
    <t>80,00*1,05</t>
  </si>
  <si>
    <t>93</t>
  </si>
  <si>
    <t>62-tm</t>
  </si>
  <si>
    <t>Zatmelení trvale pružným tmelem (dodávka+montáž)</t>
  </si>
  <si>
    <t>277267041</t>
  </si>
  <si>
    <t>"klempířské konstrukce" 207,30+107,25+10,50+158,90+4,10+5,70</t>
  </si>
  <si>
    <t>94</t>
  </si>
  <si>
    <t>62-REP2</t>
  </si>
  <si>
    <t>Reprofilace betonových konstrukcí (dodávka+montáž)</t>
  </si>
  <si>
    <t>726858039</t>
  </si>
  <si>
    <t>- reprofilační malta vč.adhezivního nátěru a penetrace</t>
  </si>
  <si>
    <t>"plocha (Z5) - cca 15%" Z5*0,15</t>
  </si>
  <si>
    <t>95</t>
  </si>
  <si>
    <t>622135096</t>
  </si>
  <si>
    <t>Vyspravení vnějších omítek stěrkou - na původním cihelném zdivu (dodávka+montáž)</t>
  </si>
  <si>
    <t>-1503267036</t>
  </si>
  <si>
    <t>"plocha (Z1) - 100%" Z1</t>
  </si>
  <si>
    <t>"plocha (Z2) - 100%" Z2</t>
  </si>
  <si>
    <t>"plocha (Z2a-střecha - 15%)" (Z2a_10+Z2a_20)*0,15</t>
  </si>
  <si>
    <t>"plocha (Z4) - 15%" Z4*0,15</t>
  </si>
  <si>
    <t>96</t>
  </si>
  <si>
    <t>622135097</t>
  </si>
  <si>
    <t>Vyspravení vnějších omítek tl.5mm stěrkou - na původních panelech (dodávka+montáž)</t>
  </si>
  <si>
    <t>317885750</t>
  </si>
  <si>
    <t>"plocha (Z3) - 15%" Z3*0,15</t>
  </si>
  <si>
    <t>"plocha (Z6) - 15%" Z6*0,15</t>
  </si>
  <si>
    <t>"plocha (Z2_L) - 15%" Z2_L*0,15</t>
  </si>
  <si>
    <t>97</t>
  </si>
  <si>
    <t>622611101.01</t>
  </si>
  <si>
    <t>Adhezní podnátěr (probarvený dle typu použité omítky) (dodávka+montáž)</t>
  </si>
  <si>
    <t>383514742</t>
  </si>
  <si>
    <t>169,378+34,48+48,045</t>
  </si>
  <si>
    <t>98</t>
  </si>
  <si>
    <t>622531021.01</t>
  </si>
  <si>
    <t>Silikonově pryskyřičná probarvená omítka kroužená stěn, zrnitost do 2 mm (dodávka+montáž)</t>
  </si>
  <si>
    <t>-24946058</t>
  </si>
  <si>
    <t>"ostění otvorů" 520,00*0,20</t>
  </si>
  <si>
    <t>99</t>
  </si>
  <si>
    <t>622531021.02</t>
  </si>
  <si>
    <t>Příplatek k omítce na kartáčování svislé+metalický nástřik ve dvou směrech-platina (dodávka+montáž)</t>
  </si>
  <si>
    <t>2060466448</t>
  </si>
  <si>
    <t>"stěny" 1225,00</t>
  </si>
  <si>
    <t>"podhledy" Z5</t>
  </si>
  <si>
    <t>100</t>
  </si>
  <si>
    <t>621531021.02</t>
  </si>
  <si>
    <t>Tenkovrstvá omítka imitace pohledového betonu vnějších podhledů (dodávka+montáž)</t>
  </si>
  <si>
    <t>746205419</t>
  </si>
  <si>
    <t>101</t>
  </si>
  <si>
    <t>622511111.01</t>
  </si>
  <si>
    <t>Organicky pojená kamínková mozaiková omítka, zrno 2,0mm  (dodávka+montáž)</t>
  </si>
  <si>
    <t>-966245076</t>
  </si>
  <si>
    <t>Organicky pojená kamínková mozaiková omítka, zrno 2,0mm (dodávka+montáž)</t>
  </si>
  <si>
    <t>"+ostění" 1,00</t>
  </si>
  <si>
    <t>Podlahy a podlahové konstrukce</t>
  </si>
  <si>
    <t>102</t>
  </si>
  <si>
    <t>632451490</t>
  </si>
  <si>
    <t>Vyspravení podlah - trhliny, kaverny (dodávka+montáž)</t>
  </si>
  <si>
    <t>726997512</t>
  </si>
  <si>
    <t>Přesný rozsah prací bude upřesněn při realizaci.</t>
  </si>
  <si>
    <t>podlaha P1 - podesty, mezipodesty</t>
  </si>
  <si>
    <t>"m.č.101,150" 38,00</t>
  </si>
  <si>
    <t>"m.č.201,301,401,237,337,437,501" 23,50*3+16,00*4+7,00</t>
  </si>
  <si>
    <t>"1.NP-m.č.102,109-113,115,120,123,126,128,132,134,136-138,149,152" 270,00</t>
  </si>
  <si>
    <t>"3.NP-m.č.302-308,310-313,317-319,324-326,328-330,332-334,336" 540,00</t>
  </si>
  <si>
    <t>"4.NP-m.č.402,403,405,406,408,410,413,417,419,424,430-432,436" 341,00</t>
  </si>
  <si>
    <t>"1.NP-m.č.104-106" 78,00</t>
  </si>
  <si>
    <t>podlah P4</t>
  </si>
  <si>
    <t>"1.NP-m.č.127" 42,00</t>
  </si>
  <si>
    <t>"2.NP-m.č.233" 71,00</t>
  </si>
  <si>
    <t>"4.NP-m.č.407,418,425,426,433,434" 130,00</t>
  </si>
  <si>
    <t>103</t>
  </si>
  <si>
    <t>632451520</t>
  </si>
  <si>
    <t>Hloubková penetrace podlah (dodávka+montáž)</t>
  </si>
  <si>
    <t>804703592</t>
  </si>
  <si>
    <t>před provedením vyrovnávací stěrky (na stávající podklad)</t>
  </si>
  <si>
    <t>podlaha P5</t>
  </si>
  <si>
    <t>"5.NP-m.č.502" 17,00</t>
  </si>
  <si>
    <t>104</t>
  </si>
  <si>
    <t>631312141</t>
  </si>
  <si>
    <t>Doplnění rýh v dosavadních mazaninách betonem prostým</t>
  </si>
  <si>
    <t>1019966206</t>
  </si>
  <si>
    <t>Doplnění dosavadních mazanin prostým betonem s dodáním hmot, bez potěru, plochy jednotlivě rýh v dosavadních mazaninách</t>
  </si>
  <si>
    <t>po osazení ocelových Z profilů (pro cihelné vyzdívky stěn DHS1-DHS4)</t>
  </si>
  <si>
    <t>1,20*0,20*0,05*(6+3+3)</t>
  </si>
  <si>
    <t>Lešení a stavební výtahy</t>
  </si>
  <si>
    <t>105</t>
  </si>
  <si>
    <t>941311112</t>
  </si>
  <si>
    <t>Montáž lešení řadového modulového lehkého zatížení do 200 kg/m2 š do 0,9 m v do 25 m</t>
  </si>
  <si>
    <t>1424475758</t>
  </si>
  <si>
    <t>Montáž lešení řadového modulového lehkého pracovního s podlahami s provozním zatížením tř. 3 do 200 kg/m2 šířky tř. SW06 přes 0,6 do 0,9 m, výšky přes 10 do 25 m</t>
  </si>
  <si>
    <t>(31,00+24,04+1,00*2)*2*13,00</t>
  </si>
  <si>
    <t>"výtah+schodiště" (33,00)*17,00</t>
  </si>
  <si>
    <t>106</t>
  </si>
  <si>
    <t>941311211</t>
  </si>
  <si>
    <t>Příplatek k lešení řadovému modulovému lehkému š 0,9 m v do 25 m za první a ZKD den použití</t>
  </si>
  <si>
    <t>-308658261</t>
  </si>
  <si>
    <t>Montáž lešení řadového modulového lehkého pracovního s podlahami s provozním zatížením tř. 3 do 200 kg/m2 Příplatek za první a každý další den použití lešení k ceně -1111 nebo -1112</t>
  </si>
  <si>
    <t>2044,04*120</t>
  </si>
  <si>
    <t>107</t>
  </si>
  <si>
    <t>941311812</t>
  </si>
  <si>
    <t>Demontáž lešení řadového modulového lehkého zatížení do 200 kg/m2 š do 0,9 m v do 25 m</t>
  </si>
  <si>
    <t>-591448635</t>
  </si>
  <si>
    <t>Demontáž lešení řadového modulového lehkého pracovního s podlahami s provozním zatížením tř. 3 do 200 kg/m2 šířky SW06 přes 0,6 do 0,9 m, výšky přes 10 do 25 m</t>
  </si>
  <si>
    <t>108</t>
  </si>
  <si>
    <t>944511111</t>
  </si>
  <si>
    <t>Montáž ochranné sítě z textilie z umělých vláken</t>
  </si>
  <si>
    <t>-1288817613</t>
  </si>
  <si>
    <t>Montáž ochranné sítě zavěšené na konstrukci lešení z textilie z umělých vláken</t>
  </si>
  <si>
    <t>109</t>
  </si>
  <si>
    <t>31687276</t>
  </si>
  <si>
    <t>síť ochranná na lešení 2,5x20m</t>
  </si>
  <si>
    <t>-2034551752</t>
  </si>
  <si>
    <t>110</t>
  </si>
  <si>
    <t>944511811</t>
  </si>
  <si>
    <t>Demontáž ochranné sítě z textilie z umělých vláken</t>
  </si>
  <si>
    <t>-562834588</t>
  </si>
  <si>
    <t>Demontáž ochranné sítě zavěšené na konstrukci lešení z textilie z umělých vláken</t>
  </si>
  <si>
    <t>111</t>
  </si>
  <si>
    <t>949101111</t>
  </si>
  <si>
    <t>Lešení pomocné pro objekty pozemních staveb s lešeňovou podlahou v do 1,9 m zatížení do 150 kg/m2</t>
  </si>
  <si>
    <t>-1979562669</t>
  </si>
  <si>
    <t>Lešení pomocné pracovní pro objekty pozemních staveb pro zatížení do 150 kg/m2, o výšce lešeňové podlahy do 1,9 m</t>
  </si>
  <si>
    <t>lodžie</t>
  </si>
  <si>
    <t>"2.-4.NP" 1,65*1,40*6</t>
  </si>
  <si>
    <t>výměna výplní otvorů vnějších</t>
  </si>
  <si>
    <t>"1.-5.NP" 70,00*4+5,00</t>
  </si>
  <si>
    <t>výměna výplní otvorů vnitřních</t>
  </si>
  <si>
    <t>"1.-5.NP" 80,00</t>
  </si>
  <si>
    <t>podhledy vnitřní, příčky</t>
  </si>
  <si>
    <t>"1.NP" 45,00</t>
  </si>
  <si>
    <t>vstup sever</t>
  </si>
  <si>
    <t>10,50*0,80</t>
  </si>
  <si>
    <t>30,00</t>
  </si>
  <si>
    <t>112</t>
  </si>
  <si>
    <t>943111112</t>
  </si>
  <si>
    <t>Montáž lešení prostorového trubkového lehkého bez podlah zatížení do 200 kg/m2 v do 20 m</t>
  </si>
  <si>
    <t>754323031</t>
  </si>
  <si>
    <t>Montáž lešení prostorového trubkového lehkého pracovního bez podlah s provozním zatížením tř. 3 do 200 kg/m2, výšky přes 10 do 20 m</t>
  </si>
  <si>
    <t>výtahová šachta</t>
  </si>
  <si>
    <t>2,40*2,70*14,00</t>
  </si>
  <si>
    <t>113</t>
  </si>
  <si>
    <t>943111212</t>
  </si>
  <si>
    <t>Příplatek k lešení prostorovému trubkovému lehkému bez podlah v do 20 m za první a ZKD den použití</t>
  </si>
  <si>
    <t>1408516943</t>
  </si>
  <si>
    <t>Montáž lešení prostorového trubkového lehkého pracovního bez podlah Příplatek za první a každý další den použití lešení k ceně -1112</t>
  </si>
  <si>
    <t>90,72*30</t>
  </si>
  <si>
    <t>114</t>
  </si>
  <si>
    <t>943111812</t>
  </si>
  <si>
    <t>Demontáž lešení prostorového trubkového lehkého bez podlah zatížení do 200 kg/m2 v do 20 m</t>
  </si>
  <si>
    <t>-1602590156</t>
  </si>
  <si>
    <t>Demontáž lešení prostorového trubkového lehkého pracovního bez podlah s provozním zatížením tř. 3 do 200 kg/m2, výšky přes 10 do 20 m</t>
  </si>
  <si>
    <t>115</t>
  </si>
  <si>
    <t>949211112</t>
  </si>
  <si>
    <t>Montáž lešeňové podlahy s příčníky pro trubková lešení v do 25 m</t>
  </si>
  <si>
    <t>1284394571</t>
  </si>
  <si>
    <t>Montáž lešeňové podlahy pro trubková lešení z fošen, prken nebo dřevěných sbíjených lešeňových dílců s příčníky nebo podélníky, ve výšce přes 10 do 25 m</t>
  </si>
  <si>
    <t>2,40*2,70*7</t>
  </si>
  <si>
    <t>116</t>
  </si>
  <si>
    <t>949211211</t>
  </si>
  <si>
    <t>Příplatek k lešeňové podlaze s příčníky pro trubková lešení za první a ZKD den použití</t>
  </si>
  <si>
    <t>41126367</t>
  </si>
  <si>
    <t>Montáž lešeňové podlahy pro trubková lešení Příplatek za první a každý další den použití lešení k ceně -1111 nebo -1112</t>
  </si>
  <si>
    <t>45,36*30</t>
  </si>
  <si>
    <t>117</t>
  </si>
  <si>
    <t>949211812</t>
  </si>
  <si>
    <t>Demontáž lešeňové podlahy s příčníky pro trubková lešení v do 25 m</t>
  </si>
  <si>
    <t>1488681207</t>
  </si>
  <si>
    <t>Demontáž lešeňové podlahy pro trubková lešení z fošen, prken nebo dřevěných sbíjených lešeňových dílců s příčníky nebo podélníky, ve výšce přes 10 do 25 m</t>
  </si>
  <si>
    <t>Různé dokončovací konstrukce a práce pozemních staveb</t>
  </si>
  <si>
    <t>118</t>
  </si>
  <si>
    <t>952901111</t>
  </si>
  <si>
    <t>Vyčištění budov bytové a občanské výstavby při výšce podlaží do 4 m</t>
  </si>
  <si>
    <t>-2010257751</t>
  </si>
  <si>
    <t>Vyčištění budov nebo objektů před předáním do užívání budov bytové nebo občanské výstavby, světlé výšky podlaží do 4 m</t>
  </si>
  <si>
    <t>"1.-4.NP" (31,00*24,04+1,60*3,20)*4</t>
  </si>
  <si>
    <t>"odpočet prostorů bez úprav" -(230,00+75,00+72,00+84,00)</t>
  </si>
  <si>
    <t>"výtah+schodiště" (57,00)*5</t>
  </si>
  <si>
    <t>"střecha" (31,00*24,04+1,60*3,20+57,00)*1/3</t>
  </si>
  <si>
    <t>119</t>
  </si>
  <si>
    <t>95-K12.St3</t>
  </si>
  <si>
    <t>Záchytný systém na střeše - kotevní bod na ocel.konstrukce, sloupek DN16mm, jedno oko, zesílení tl.42mm, dl.300mm (dodávka+montáž)</t>
  </si>
  <si>
    <t>1591907412</t>
  </si>
  <si>
    <t>"(K12)" 1</t>
  </si>
  <si>
    <t>120</t>
  </si>
  <si>
    <t>95-K12.St1A</t>
  </si>
  <si>
    <t>Záchytný systém na střeše - kotevní bod na ocel.konstrukce, sloupek DN16mm, jedno oko, zesílení tl.42mm, dl.950mm, kotevní deska 200x200x5mm, kotveno 4 chem.kotvami (dodávka+montáž)</t>
  </si>
  <si>
    <t>583587081</t>
  </si>
  <si>
    <t>"(K12)" 14</t>
  </si>
  <si>
    <t>121</t>
  </si>
  <si>
    <t>95-K12.St1B</t>
  </si>
  <si>
    <t>Záchytný systém na střeše - nerezové lano DN 8mm (dodávka+montáž)</t>
  </si>
  <si>
    <t>1393995670</t>
  </si>
  <si>
    <t>"(K12)" 95,00</t>
  </si>
  <si>
    <t>122</t>
  </si>
  <si>
    <t>95-K12.St1Ca</t>
  </si>
  <si>
    <t>Záchytný systém na střeše - koncovka napínací (dodávka+montáž)</t>
  </si>
  <si>
    <t>-959588610</t>
  </si>
  <si>
    <t>123</t>
  </si>
  <si>
    <t>95-K12.St1Cb</t>
  </si>
  <si>
    <t>Záchytný systém na střeše - koncovka rohová (dodávka+montáž)</t>
  </si>
  <si>
    <t>-2068092118</t>
  </si>
  <si>
    <t>124</t>
  </si>
  <si>
    <t>95-K12.St1D</t>
  </si>
  <si>
    <t>Záchytný systém na střeše - jezdec pro 8mm lano (dodávka+montáž)</t>
  </si>
  <si>
    <t>-1750278513</t>
  </si>
  <si>
    <t>"(K12)" 2</t>
  </si>
  <si>
    <t>125</t>
  </si>
  <si>
    <t>95-K12.St1E</t>
  </si>
  <si>
    <t>Záchytný systém na střeše - kotvící oko (dodávka+montáž)</t>
  </si>
  <si>
    <t>1276420200</t>
  </si>
  <si>
    <t>"(K12)" 13</t>
  </si>
  <si>
    <t>126</t>
  </si>
  <si>
    <t>95-D7</t>
  </si>
  <si>
    <t>Dvoukomorová budka pro netopýry z extrudovaného polystyrenu 70x58cm, vč.oplechování Al lakovaným plechem tl.1mm, vč.utěsnění páskou (dodávka+montáž)</t>
  </si>
  <si>
    <t>-405040963</t>
  </si>
  <si>
    <t>Provedení dle výkresu D1.2.32 (det.7)</t>
  </si>
  <si>
    <t>127</t>
  </si>
  <si>
    <t>95-D8</t>
  </si>
  <si>
    <t>Čtyřkomorová budka pro rorýse z extrudovaného polystyrenu 129x18cm, vč.oplechování Al lakovaným plechem tl.1mm, vč.utěsnění páskou (dodávka+montáž)</t>
  </si>
  <si>
    <t>196861800</t>
  </si>
  <si>
    <t>Provedení dle výkresu D1.2.32 (det.8)</t>
  </si>
  <si>
    <t>128</t>
  </si>
  <si>
    <t>95-son</t>
  </si>
  <si>
    <t>Provedení sond pro zjištění přesné skladby střech, tl. tepelných izolací (provedení až ke stropním panelům)</t>
  </si>
  <si>
    <t>-114306968</t>
  </si>
  <si>
    <t>(sondy se využijí pro provedení  kotevních bodů záchytného systému)</t>
  </si>
  <si>
    <t>129</t>
  </si>
  <si>
    <t>95-vzt</t>
  </si>
  <si>
    <t>Úprava stávajících hlavice+potrubí VZT</t>
  </si>
  <si>
    <t>-1000028310</t>
  </si>
  <si>
    <t>V ceně započteno:</t>
  </si>
  <si>
    <t>- demontáž (vč.dopravy a uložení na mezideponii)</t>
  </si>
  <si>
    <t>- oprava poškozených částí</t>
  </si>
  <si>
    <t>- očištění, odrezivění</t>
  </si>
  <si>
    <t>- nátěr proti vnějším vlivům</t>
  </si>
  <si>
    <t>- zaizolování minerální vlnou tl.3cm (0,30m2) vč.obalení plechem TiZn (0,30m2)</t>
  </si>
  <si>
    <t>- zpětná montáž (vč.dopravy z mezideponie)</t>
  </si>
  <si>
    <t>(demontáž+montáž+materiál)</t>
  </si>
  <si>
    <t>130</t>
  </si>
  <si>
    <t>95-ant</t>
  </si>
  <si>
    <t>Demontáž+zpětná montáž TV antény, vysílače a výstražného světelného majáku</t>
  </si>
  <si>
    <t>348702547</t>
  </si>
  <si>
    <t>(demontáž+montáž)</t>
  </si>
  <si>
    <t>131</t>
  </si>
  <si>
    <t>95-mriz</t>
  </si>
  <si>
    <t>Ventilační ocel.mřížka DN135mm se žaluzií a síťkou, šedá, vč.novodurové trubky 120x2,3 dl.20cm do zateplení  (dodávka+montáž)</t>
  </si>
  <si>
    <t>1976896329</t>
  </si>
  <si>
    <t>132</t>
  </si>
  <si>
    <t>95-chr</t>
  </si>
  <si>
    <t>Chrlič plastový DN75mm s manžetou a bandážní a hydroizolační páskou pro použití hydroizolační stěrky (dodávka+montáž)</t>
  </si>
  <si>
    <t>-1849724975</t>
  </si>
  <si>
    <t>133</t>
  </si>
  <si>
    <t>95-kot</t>
  </si>
  <si>
    <t>Kontrola původních kotevních bodů ve výtah.šachtě - nové kotevní body vysekat a následně zabet.betonem C30/37 - 300/500/250mm (dodávka+montáž)</t>
  </si>
  <si>
    <t>1784474747</t>
  </si>
  <si>
    <t>Bourání konstrukcí</t>
  </si>
  <si>
    <t>134</t>
  </si>
  <si>
    <t>962031133</t>
  </si>
  <si>
    <t>Bourání příček z cihel pálených na MVC tl do 150 mm</t>
  </si>
  <si>
    <t>539804710</t>
  </si>
  <si>
    <t>Bourání příček z cihel, tvárnic nebo příčkovek z cihel pálených, plných nebo dutých na maltu vápennou nebo vápenocementovou, tl. do 150 mm</t>
  </si>
  <si>
    <t>(9,10+3,80)*3,35</t>
  </si>
  <si>
    <t>-0,80*1,97 -1,15*2,70 -1,75*1,13*2</t>
  </si>
  <si>
    <t>"plocha (Z1)-izol.přizdívka" Z1</t>
  </si>
  <si>
    <t>135</t>
  </si>
  <si>
    <t>962022390</t>
  </si>
  <si>
    <t>Bourání zdiva nadzákladového kamenného na MV nebo MVC do 1 m3</t>
  </si>
  <si>
    <t>-460744599</t>
  </si>
  <si>
    <t>Bourání zdiva nadzákladového kamenného nebo smíšeného kamenného na maltu vápennou nebo vápenocementovou, objemu do 1 m3</t>
  </si>
  <si>
    <t>"střecha St3-zdivo pod bedněním" 6,00</t>
  </si>
  <si>
    <t>136</t>
  </si>
  <si>
    <t>966080113.01</t>
  </si>
  <si>
    <t>Bourání obkladu stěn z heraklitu</t>
  </si>
  <si>
    <t>-135469462</t>
  </si>
  <si>
    <t>137</t>
  </si>
  <si>
    <t>968072290</t>
  </si>
  <si>
    <t>Vybourání fasádních boletických panelů, vč.odvozu na skládku a poplatku za skládku nezebzpečného odpadu</t>
  </si>
  <si>
    <t>-266687963</t>
  </si>
  <si>
    <t>- vypracování a podání Plánu opatření pro práce s azbestem - ohlášení</t>
  </si>
  <si>
    <t xml:space="preserve">   příslušnému orgánu veřejného zdraví (Krajská hygienická stanice)</t>
  </si>
  <si>
    <t>- zajištění prostoru vytvořením kontrolovaného pásma s 5 násobnou výměnou vzduchu</t>
  </si>
  <si>
    <t xml:space="preserve">   a s neustálým monitorováním podtlaku 10 - 25 Pa </t>
  </si>
  <si>
    <t>- enkapsulace a co nejméně destruktivní demontáž AZC</t>
  </si>
  <si>
    <t>- stabilizace, zabalení AZC</t>
  </si>
  <si>
    <t>-  přeprava a zneškodňování AZC materiálu na řízené skládce nebezpečných odpadů</t>
  </si>
  <si>
    <t xml:space="preserve">   (vč.poplatku za skládku)</t>
  </si>
  <si>
    <t>-  vyčištění kontaminovaných prostorů vysátí a odstranění nebezpečí</t>
  </si>
  <si>
    <t>-  odběr vzorků vzduchu, analýza, protokol z měření s naměřenými hodnotami</t>
  </si>
  <si>
    <t xml:space="preserve">   certifikovaným laboratoriem podle VDI 3492 (pro interiéry)</t>
  </si>
  <si>
    <t>7,20*3*3,25-1,20*1,50*12</t>
  </si>
  <si>
    <t>(7,20*3*1,50-1,20*1,50*12)*3</t>
  </si>
  <si>
    <t>10,80*3,25-1,20*1,50*4-1,50*2,65</t>
  </si>
  <si>
    <t>(6,70*1,50-1,20*1,50*4)*3</t>
  </si>
  <si>
    <t>1,20*9,00-1,20*1,50*3</t>
  </si>
  <si>
    <t>1,20*11,05-1,20*1,50*4</t>
  </si>
  <si>
    <t>8,40*3,25-4,80*1,50</t>
  </si>
  <si>
    <t>(8,40*1,50-6,85*1,50)*3</t>
  </si>
  <si>
    <t>(1,20*11,05-1,20*1,50*4)*2</t>
  </si>
  <si>
    <t>138</t>
  </si>
  <si>
    <t>968062374</t>
  </si>
  <si>
    <t>Vybourání dřevěných rámů oken zdvojených včetně křídel pl do 1 m2</t>
  </si>
  <si>
    <t>2077235944</t>
  </si>
  <si>
    <t>Vybourání dřevěných rámů oken s křídly, dveřních zárubní, vrat, stěn, ostění nebo obkladů rámů oken s křídly zdvojených, plochy do 1 m2</t>
  </si>
  <si>
    <t>"1.NP-vnitřní" 1,75*1,13*2</t>
  </si>
  <si>
    <t>139</t>
  </si>
  <si>
    <t>968062375</t>
  </si>
  <si>
    <t>Vybourání dřevěných rámů oken zdvojených včetně křídel pl do 2 m2</t>
  </si>
  <si>
    <t>-423511727</t>
  </si>
  <si>
    <t>Vybourání dřevěných rámů oken s křídly, dveřních zárubní, vrat, stěn, ostění nebo obkladů rámů oken s křídly zdvojených, plochy do 2 m2</t>
  </si>
  <si>
    <t>"západ" 0,90*1,50*4+1,50*1,50*4+3,20*0,80</t>
  </si>
  <si>
    <t>"východ" 1,20*1,50*48+1,50*1,50*4+3,20*0,80</t>
  </si>
  <si>
    <t>"sever" 1,20*1,50*23</t>
  </si>
  <si>
    <t>140</t>
  </si>
  <si>
    <t>968072455</t>
  </si>
  <si>
    <t>Vybourání kovových dveřních zárubní pl do 2 m2</t>
  </si>
  <si>
    <t>-70130463</t>
  </si>
  <si>
    <t>Vybourání kovových rámů oken s křídly, dveřních zárubní, vrat, stěn, ostění nebo obkladů dveřních zárubní, plochy do 2 m2</t>
  </si>
  <si>
    <t>"1.NP" 0,80*2,00*2</t>
  </si>
  <si>
    <t>141</t>
  </si>
  <si>
    <t>968072456</t>
  </si>
  <si>
    <t>Vybourání kovových dveřních zárubní pl přes 2 m2</t>
  </si>
  <si>
    <t>-1144349331</t>
  </si>
  <si>
    <t>Vybourání kovových rámů oken s křídly, dveřních zárubní, vrat, stěn, ostění nebo obkladů dveřních zárubní, plochy přes 2 m2</t>
  </si>
  <si>
    <t>"západ" 1,50*2,70</t>
  </si>
  <si>
    <t>"sever" 1,50*2,70+1,30*2,50*6</t>
  </si>
  <si>
    <t>vnitřní</t>
  </si>
  <si>
    <t>1,40*2,20*4+1,90*2,20*2+1,80*2,20*1+1,50*2,00*4+1,40*2,20*3+0,80*2,00*1</t>
  </si>
  <si>
    <t>142</t>
  </si>
  <si>
    <t>968082016</t>
  </si>
  <si>
    <t>Vybourání plastových rámů oken včetně křídel plochy přes 1 do 2 m2</t>
  </si>
  <si>
    <t>-121097366</t>
  </si>
  <si>
    <t>Vybourání plastových rámů oken s křídly, dveřních zárubní, vrat rámu oken s křídly, plochy přes 1 do 2 m2</t>
  </si>
  <si>
    <t>"západ" 1,20*1,50*4</t>
  </si>
  <si>
    <t>"jih" 4,80*1,50+6,85*1,50*3+0,85*1,50*4+1,20*1,50*8</t>
  </si>
  <si>
    <t>143</t>
  </si>
  <si>
    <t>968082022</t>
  </si>
  <si>
    <t>Vybourání plastových zárubní dveří plochy do 4 m2</t>
  </si>
  <si>
    <t>-891744132</t>
  </si>
  <si>
    <t>Vybourání plastových rámů oken s křídly, dveřních zárubní, vrat dveřních zárubní, plochy přes 2 do 4 m2</t>
  </si>
  <si>
    <t>"východ" 1,50*2,70</t>
  </si>
  <si>
    <t>"sever" 0,80*2,70+1,20*2,70+1,50*2,70</t>
  </si>
  <si>
    <t>"jih" 1,50*2,70</t>
  </si>
  <si>
    <t>144</t>
  </si>
  <si>
    <t>968072876</t>
  </si>
  <si>
    <t>Vybourání svinovacích rolet mřížových pl přes 2 m2</t>
  </si>
  <si>
    <t>-39232615</t>
  </si>
  <si>
    <t>Vybourání kovových rámů oken s křídly, dveřních zárubní, vrat, stěn, ostění nebo obkladů rolet svinovacích mřížových, plochy přes 2 m2</t>
  </si>
  <si>
    <t>1,65*2,60*2</t>
  </si>
  <si>
    <t>145</t>
  </si>
  <si>
    <t>967031132</t>
  </si>
  <si>
    <t>Přisekání rovných ostění v cihelném zdivu na MV nebo MVC</t>
  </si>
  <si>
    <t>1339911707</t>
  </si>
  <si>
    <t>Přisekání (špicování) plošné nebo rovných ostění zdiva z cihel pálených rovných ostění, bez odstupu, po hrubém vybourání otvorů, na maltu vápennou nebo vápenocementovou</t>
  </si>
  <si>
    <t>146</t>
  </si>
  <si>
    <t>971033561</t>
  </si>
  <si>
    <t>Vybourání otvorů ve zdivu cihelném pl do 1 m2 na MVC nebo MV tl do 600 mm</t>
  </si>
  <si>
    <t>-336411925</t>
  </si>
  <si>
    <t>Vybourání otvorů ve zdivu základovém nebo nadzákladovém z cihel, tvárnic, příčkovek z cihel pálených na maltu vápennou nebo vápenocementovou plochy do 1 m2, tl. do 600 mm</t>
  </si>
  <si>
    <t>2,05*0,20*0,375*4</t>
  </si>
  <si>
    <t>147</t>
  </si>
  <si>
    <t>973031151</t>
  </si>
  <si>
    <t>Vysekání výklenků ve zdivu cihelném na MV nebo MVC pl přes 0,25 m2</t>
  </si>
  <si>
    <t>731886596</t>
  </si>
  <si>
    <t>Vysekání výklenků nebo kapes ve zdivu z cihel na maltu vápennou nebo vápenocementovou výklenků, pohledové plochy přes 0,25 m2</t>
  </si>
  <si>
    <t>0,60*0,60*0,20</t>
  </si>
  <si>
    <t>148</t>
  </si>
  <si>
    <t>974031121</t>
  </si>
  <si>
    <t>Vysekání rýh ve zdivu cihelném hl do 30 mm š do 30 mm</t>
  </si>
  <si>
    <t>-2131912965</t>
  </si>
  <si>
    <t>Vysekání rýh ve zdivu cihelném na maltu vápennou nebo vápenocementovou do hl. 30 mm a šířky do 30 mm</t>
  </si>
  <si>
    <t>pro ocel.výztuhy MOV</t>
  </si>
  <si>
    <t>"MOV3" 3,25*2</t>
  </si>
  <si>
    <t>"MOV9" 1,50*3</t>
  </si>
  <si>
    <t>149</t>
  </si>
  <si>
    <t>978015391</t>
  </si>
  <si>
    <t>Otlučení (osekání) vnější vápenné nebo vápenocementové omítky stupně členitosti 1 a 2 do 100%</t>
  </si>
  <si>
    <t>415016868</t>
  </si>
  <si>
    <t>Otlučení vápenných nebo vápenocementových omítek vnějších ploch s vyškrabáním spar a s očištěním zdiva stupně členitosti 1 a 2, v rozsahu přes 80 do 100 %</t>
  </si>
  <si>
    <t>150</t>
  </si>
  <si>
    <t>978015331</t>
  </si>
  <si>
    <t>Otlučení (osekání) vnější vápenné nebo vápenocementové omítky stupně členitosti 1 a 2 rozsahu do 20%</t>
  </si>
  <si>
    <t>-893190323</t>
  </si>
  <si>
    <t>Otlučení vápenných nebo vápenocementových omítek vnějších ploch s vyškrabáním spar a s očištěním zdiva stupně členitosti 1 a 2, v rozsahu přes 10 do 20 %</t>
  </si>
  <si>
    <t>"plocha (Z2)" Z2a_10+Z2a_20</t>
  </si>
  <si>
    <t>151</t>
  </si>
  <si>
    <t>978035121</t>
  </si>
  <si>
    <t>Odsekání tenkovrstvé omítky odsekáním v rozsahu do 10%</t>
  </si>
  <si>
    <t>1080316672</t>
  </si>
  <si>
    <t>Odstranění tenkovrstvých omítek nebo štuku tloušťky přes 2 mm odsekáním, rozsahu do 10%</t>
  </si>
  <si>
    <t>152</t>
  </si>
  <si>
    <t>974031664</t>
  </si>
  <si>
    <t>Vysekání rýh ve zdivu cihelném pro vtahování nosníků hl do 150 mm v do 150 mm</t>
  </si>
  <si>
    <t>-1191953096</t>
  </si>
  <si>
    <t>Vysekání rýh ve zdivu cihelném na maltu vápennou nebo vápenocementovou pro vtahování nosníků do zdí, před vybouráním otvoru do hl. 150 mm, při v. nosníku do 150 mm</t>
  </si>
  <si>
    <t>"1.NP" 1,80*1+2,10*3+2,20*4*2,30*2</t>
  </si>
  <si>
    <t>"2.NP" 1,80*2+2,10*3</t>
  </si>
  <si>
    <t>"3.NP" 1,80*2+2,10*3</t>
  </si>
  <si>
    <t>"4.NP" 1,80*2+2,10*3</t>
  </si>
  <si>
    <t>153</t>
  </si>
  <si>
    <t>965042121</t>
  </si>
  <si>
    <t>Bourání podkladů pod dlažby nebo mazanin betonových nebo z litého asfaltu tl do 100 mm pl do 1 m2</t>
  </si>
  <si>
    <t>1897609324</t>
  </si>
  <si>
    <t>Bourání mazanin betonových nebo z litého asfaltu tl. do 100 mm, plochy do 1 m2</t>
  </si>
  <si>
    <t>pro osazení ocelových Z profilů (pro cihelné vyzdívky stěn DHS1-DHS4)</t>
  </si>
  <si>
    <t>154</t>
  </si>
  <si>
    <t>919735122</t>
  </si>
  <si>
    <t>Řezání stávajícího betonového krytu hl do 100 mm</t>
  </si>
  <si>
    <t>11691723</t>
  </si>
  <si>
    <t>Řezání stávajícího betonového krytu nebo podkladu hloubky přes 50 do 100 mm</t>
  </si>
  <si>
    <t>1,20*(6+3+3)</t>
  </si>
  <si>
    <t>155</t>
  </si>
  <si>
    <t>965042241</t>
  </si>
  <si>
    <t>Bourání podkladů pod dlažby nebo mazanin betonových nebo z litého asfaltu tl přes 100 mm pl pře 4 m2</t>
  </si>
  <si>
    <t>-2073350433</t>
  </si>
  <si>
    <t>Bourání mazanin betonových nebo z litého asfaltu tl. přes 100 mm, plochy přes 4 m2</t>
  </si>
  <si>
    <t>"St1 - náběhové klíny" (30,00+21,80)*2*0,55*0,31/2</t>
  </si>
  <si>
    <t>156</t>
  </si>
  <si>
    <t>965042141</t>
  </si>
  <si>
    <t>Bourání podkladů pod dlažby nebo mazanin betonových nebo z litého asfaltu tl do 100 mm pl přes 4 m2</t>
  </si>
  <si>
    <t>561073211</t>
  </si>
  <si>
    <t>Bourání mazanin betonových nebo z litého asfaltu tl. do 100 mm, plochy přes 4 m2</t>
  </si>
  <si>
    <t>podlaha P1 - podesty, mezipodsty</t>
  </si>
  <si>
    <t>"m.č.101,150" 38,00*0,01</t>
  </si>
  <si>
    <t>"m.č.201,301,401,237,337,437,501" (23,50*3+16,00*4+7,00)*0,01</t>
  </si>
  <si>
    <t>157</t>
  </si>
  <si>
    <t>965043441</t>
  </si>
  <si>
    <t>Bourání podkladů pod dlažby betonových s potěrem nebo teracem tl do 150 mm pl přes 4 m2</t>
  </si>
  <si>
    <t>1356545768</t>
  </si>
  <si>
    <t>Bourání mazanin betonových s potěrem nebo teracem tl. do 150 mm, plochy přes 4 m2</t>
  </si>
  <si>
    <t>"okap.chodník" (93,00*0,50+4,60*1,95)*0,15</t>
  </si>
  <si>
    <t>158</t>
  </si>
  <si>
    <t>965046190</t>
  </si>
  <si>
    <t>Broušení betonové mazaniny bezprašnou metodou</t>
  </si>
  <si>
    <t>1886126760</t>
  </si>
  <si>
    <t>159</t>
  </si>
  <si>
    <t>965081213</t>
  </si>
  <si>
    <t>Bourání podlah z dlaždic keramických nebo xylolitových tl do 10 mm plochy přes 1 m2</t>
  </si>
  <si>
    <t>-144854001</t>
  </si>
  <si>
    <t>Bourání podlah z dlaždic bez podkladního lože nebo mazaniny, s jakoukoliv výplní spár keramických nebo xylolitových tl. do 10 mm, plochy přes 1 m2</t>
  </si>
  <si>
    <t>podlaha P6</t>
  </si>
  <si>
    <t>"lodžie 2.-4.NP" (1,65*1,40+1,20*0,30)*6</t>
  </si>
  <si>
    <t>160</t>
  </si>
  <si>
    <t>629995219</t>
  </si>
  <si>
    <t>Očištění vnějších ploch otryskáním nesušeným křemičitým pískem betonového povrchu</t>
  </si>
  <si>
    <t>2109604420</t>
  </si>
  <si>
    <t>Očištění vnějších ploch tryskáním křemičitým pískem nesušeným ( metodou torbo tryskání), povrchu betonového</t>
  </si>
  <si>
    <t>161</t>
  </si>
  <si>
    <t>965081611</t>
  </si>
  <si>
    <t>Odsekání soklíků rovných</t>
  </si>
  <si>
    <t>254952288</t>
  </si>
  <si>
    <t>Odsekání soklíků včetně otlučení podkladní omítky až na zdivo rovných</t>
  </si>
  <si>
    <t>"podlaha P1 - podesty, mezipodesty" 158,00</t>
  </si>
  <si>
    <t>"podlaha P6 - lodžie 2.-4.NP" 33,00</t>
  </si>
  <si>
    <t>162</t>
  </si>
  <si>
    <t>978059641</t>
  </si>
  <si>
    <t>Odsekání a odebrání obkladů stěn z vnějších obkládaček plochy přes 1 m2</t>
  </si>
  <si>
    <t>-602184003</t>
  </si>
  <si>
    <t>Odsekání obkladů stěn včetně otlučení podkladní omítky až na zdivo z obkládaček vnějších, z jakýchkoliv materiálů, plochy přes 1 m2</t>
  </si>
  <si>
    <t>163</t>
  </si>
  <si>
    <t>978071221</t>
  </si>
  <si>
    <t>Otlučení omítky a odstranění izolace z lepenky svislé pl přes 1 m2</t>
  </si>
  <si>
    <t>267743844</t>
  </si>
  <si>
    <t>Odsekání omítky (včetně podkladní) a odstranění tepelné nebo vodotěsné izolace lepenkové svislé, plochy přes 1 m2</t>
  </si>
  <si>
    <t>164</t>
  </si>
  <si>
    <t>952902611</t>
  </si>
  <si>
    <t>Čištění budov vysátí prachu z ostatních ploch</t>
  </si>
  <si>
    <t>78691726</t>
  </si>
  <si>
    <t>Čištění budov při provádění oprav a udržovacích prací vysátím prachu z ostatních ploch</t>
  </si>
  <si>
    <t>podlaha P1 - schodišťové stupně</t>
  </si>
  <si>
    <t>"m.č.101,201,301,401" 1,50*(0,15+0,30)*64 +0,20*0,30/2*64</t>
  </si>
  <si>
    <t>"m.č.150,237,337,137" 1,55*(0,15+0,30)*84 +0,20*0,30/2*84</t>
  </si>
  <si>
    <t>165</t>
  </si>
  <si>
    <t>976071111</t>
  </si>
  <si>
    <t>Vybourání kovových madel a zábradlí</t>
  </si>
  <si>
    <t>-1285758625</t>
  </si>
  <si>
    <t>Vybourání kovových madel, zábradlí, dvířek, zděří, kotevních želez madel a zábradlí</t>
  </si>
  <si>
    <t>"lodžie" 2,05*6</t>
  </si>
  <si>
    <t>166</t>
  </si>
  <si>
    <t>997013115</t>
  </si>
  <si>
    <t>Vnitrostaveništní doprava suti a vybouraných hmot pro budovy v do 18 m s použitím mechanizace</t>
  </si>
  <si>
    <t>-318114537</t>
  </si>
  <si>
    <t>Vnitrostaveništní doprava suti a vybouraných hmot vodorovně do 50 m svisle s použitím mechanizace pro budovy a haly výšky přes 15 do 18 m</t>
  </si>
  <si>
    <t>167</t>
  </si>
  <si>
    <t>997013511</t>
  </si>
  <si>
    <t>Odvoz suti a vybouraných hmot z meziskládky na skládku do 1 km s naložením a se složením</t>
  </si>
  <si>
    <t>-1292611209</t>
  </si>
  <si>
    <t>Odvoz suti a vybouraných hmot z meziskládky na skládku s naložením a se složením, na vzdálenost do 1 km</t>
  </si>
  <si>
    <t>168</t>
  </si>
  <si>
    <t>997013509</t>
  </si>
  <si>
    <t>Příplatek k odvozu suti a vybouraných hmot na skládku ZKD 1 km přes 1 km</t>
  </si>
  <si>
    <t>1957646720</t>
  </si>
  <si>
    <t>Odvoz suti a vybouraných hmot na skládku nebo meziskládku se složením, na vzdálenost Příplatek k ceně za každý další i započatý 1 km přes 1 km</t>
  </si>
  <si>
    <t>181,763*6 'Přepočtené koeficientem množství</t>
  </si>
  <si>
    <t>169</t>
  </si>
  <si>
    <t>997013831.1</t>
  </si>
  <si>
    <t>Poplatek za uložení stavebního směsného odpadu na skládce (skládkovné)</t>
  </si>
  <si>
    <t>967378627</t>
  </si>
  <si>
    <t>Poplatek za uložení stavebního odpadu na skládce (skládkovné) směsného</t>
  </si>
  <si>
    <t>178,876-1,584-6,631-4,073</t>
  </si>
  <si>
    <t>170</t>
  </si>
  <si>
    <t>997013814.1</t>
  </si>
  <si>
    <t>Poplatek za uložení stavebního odpadu z izolačních hmot na skládce (skládkovné)</t>
  </si>
  <si>
    <t>-835915137</t>
  </si>
  <si>
    <t>Poplatek za uložení stavebního odpadu na skládce (skládkovné) z izolačních materiálů</t>
  </si>
  <si>
    <t>"lepenka" 1,584</t>
  </si>
  <si>
    <t>171</t>
  </si>
  <si>
    <t>997013813.1</t>
  </si>
  <si>
    <t>Poplatek za uložení stavebního odpadu z plastických hmot na skládce (skládkovné)</t>
  </si>
  <si>
    <t>-129908401</t>
  </si>
  <si>
    <t>Poplatek za uložení stavebního odpadu na skládce (skládkovné) z plastických hmot</t>
  </si>
  <si>
    <t>"okna, tep.izolace, podlahy PVC" 0,059+0,062+0,130+5,826+0,554</t>
  </si>
  <si>
    <t>172</t>
  </si>
  <si>
    <t>997221845.1</t>
  </si>
  <si>
    <t>Poplatek za uložení odpadu z asfaltových povrchů na skládce (skládkovné)</t>
  </si>
  <si>
    <t>1484767873</t>
  </si>
  <si>
    <t>Poplatek za uložení stavebního odpadu na skládce (skládkovné) z asfaltových povrchů</t>
  </si>
  <si>
    <t>998</t>
  </si>
  <si>
    <t>Přesun hmot</t>
  </si>
  <si>
    <t>173</t>
  </si>
  <si>
    <t>998011003</t>
  </si>
  <si>
    <t>Přesun hmot pro budovy zděné v do 24 m</t>
  </si>
  <si>
    <t>-440365037</t>
  </si>
  <si>
    <t>Přesun hmot pro budovy občanské výstavby, bydlení, výrobu a služby s nosnou svislou konstrukcí zděnou z cihel, tvárnic nebo kamene vodorovná dopravní vzdálenost do 100 m pro budovy výšky přes 12 do 24 m</t>
  </si>
  <si>
    <t>PSV</t>
  </si>
  <si>
    <t>Práce a dodávky PSV</t>
  </si>
  <si>
    <t>711</t>
  </si>
  <si>
    <t>Izolace proti vodě, vlhkosti a plynům</t>
  </si>
  <si>
    <t>174</t>
  </si>
  <si>
    <t>711111001</t>
  </si>
  <si>
    <t>Provedení izolace proti zemní vlhkosti vodorovné za studena nátěrem penetračním</t>
  </si>
  <si>
    <t>-198462462</t>
  </si>
  <si>
    <t>Provedení izolace proti zemní vlhkosti natěradly a tmely za studena na ploše vodorovné V nátěrem penetračním</t>
  </si>
  <si>
    <t>"lodžie 2.-4.NP" (1,65*1,40+1,20*0,30)*6*1,05</t>
  </si>
  <si>
    <t>175</t>
  </si>
  <si>
    <t>711112001</t>
  </si>
  <si>
    <t>Provedení izolace proti zemní vlhkosti svislé za studena nátěrem penetračním</t>
  </si>
  <si>
    <t>974734</t>
  </si>
  <si>
    <t>Provedení izolace proti zemní vlhkosti natěradly a tmely za studena na ploše svislé S nátěrem penetračním</t>
  </si>
  <si>
    <t>"plocha (Z1)" Z1*1,5</t>
  </si>
  <si>
    <t>"plocha (Z2)" Z2*2</t>
  </si>
  <si>
    <t>176</t>
  </si>
  <si>
    <t>11163150</t>
  </si>
  <si>
    <t>lak penetrační asfaltový</t>
  </si>
  <si>
    <t>1865702125</t>
  </si>
  <si>
    <t>Poznámka k položce:_x000D_
Spotřeba 0,3-0,4kg/m2 dle povrchu, ředidlo technický benzín</t>
  </si>
  <si>
    <t>16,821*0,00030+202,225*0,00035</t>
  </si>
  <si>
    <t>177</t>
  </si>
  <si>
    <t>711142559</t>
  </si>
  <si>
    <t>Provedení izolace proti zemní vlhkosti pásy přitavením svislé NAIP</t>
  </si>
  <si>
    <t>-1039657986</t>
  </si>
  <si>
    <t>Provedení izolace proti zemní vlhkosti pásy přitavením NAIP na ploše svislé S</t>
  </si>
  <si>
    <t>178</t>
  </si>
  <si>
    <t>6283315</t>
  </si>
  <si>
    <t xml:space="preserve">asf.modifikovaný pás min. tl.5mm </t>
  </si>
  <si>
    <t>-928698678</t>
  </si>
  <si>
    <t>219,046*1,15+202,225*1,20</t>
  </si>
  <si>
    <t>179</t>
  </si>
  <si>
    <t>711142559.01</t>
  </si>
  <si>
    <t>Provedení izolace proti zemní vlhkosti pásy lepením (vč.dodávky lepidla)</t>
  </si>
  <si>
    <t>-1719775285</t>
  </si>
  <si>
    <t>Poznámka k položce:_x000D_
Použito dvousložkové živičné bezrozpouštědlové lepidlo na lepení desek z extrudovaného polystyrenu na svislé bitumenové izolace v oblasti základů a soklů, zpracovatelné za studena.</t>
  </si>
  <si>
    <t>"plocha (Z1)" Z1*2</t>
  </si>
  <si>
    <t>180</t>
  </si>
  <si>
    <t>6283318</t>
  </si>
  <si>
    <t>asf.modifikovaný pás</t>
  </si>
  <si>
    <t>1230465905</t>
  </si>
  <si>
    <t>129,762*1,20</t>
  </si>
  <si>
    <t>181</t>
  </si>
  <si>
    <t>711493122.01</t>
  </si>
  <si>
    <t>Vodovzdorná lepící stěrka svislá (dodávka+montáž)</t>
  </si>
  <si>
    <t>-1282938949</t>
  </si>
  <si>
    <t>182</t>
  </si>
  <si>
    <t>711493111.01</t>
  </si>
  <si>
    <t>Hydroizolační stěrka vodorovná tl.5mm, vč.penetrace, vč.bandáže rohů, koutů a chrličů, vč.dilatační pásky (dodávka+montáž)</t>
  </si>
  <si>
    <t>668398756</t>
  </si>
  <si>
    <t>183</t>
  </si>
  <si>
    <t>998711103</t>
  </si>
  <si>
    <t>Přesun hmot tonážní pro izolace proti vodě, vlhkosti a plynům v objektech výšky do 60 m</t>
  </si>
  <si>
    <t>-323229779</t>
  </si>
  <si>
    <t>Přesun hmot pro izolace proti vodě, vlhkosti a plynům stanovený z hmotnosti přesunovaného materiálu vodorovná dopravní vzdálenost do 50 m v objektech výšky přes 12 do 60 m</t>
  </si>
  <si>
    <t>712</t>
  </si>
  <si>
    <t>Povlakové krytiny</t>
  </si>
  <si>
    <t>184</t>
  </si>
  <si>
    <t>712-01v</t>
  </si>
  <si>
    <t>Montáž krytiny z PVC mechanicky kotvené, vodorovné, vč.provedení veškerých detailů (hrany, lemování, prostupy), vč.dodávky kotevních a pomocných prvků (kotvení provedeno do střešních panelů, s opatřením proti vytržení)</t>
  </si>
  <si>
    <t>1585685965</t>
  </si>
  <si>
    <t>Poznámka k položce:_x000D_
počet kotev: dle Technické zprávy statiky - odst.2.6.</t>
  </si>
  <si>
    <t>"St1" 30,60*23,64-6,85*4,30</t>
  </si>
  <si>
    <t>"St2" 2,80*2,00</t>
  </si>
  <si>
    <t>"St3" 6,88*8,85-2,775*2,525</t>
  </si>
  <si>
    <t>"St4" 6,80*4,30</t>
  </si>
  <si>
    <t>185</t>
  </si>
  <si>
    <t>712-01s</t>
  </si>
  <si>
    <t>Montáž krytiny z PVC mechanicky kotvené, svislé, vč.provedení veškerých detailů (hrany, lemování, prostupy), vč.dodávky kotevních a pomocných prvků (kotvení provedeno do atikových panelů, s opatřením proti vytržení)</t>
  </si>
  <si>
    <t>1199143654</t>
  </si>
  <si>
    <t>St1</t>
  </si>
  <si>
    <t>"atiky" (29,90+23,05)*2*0,45</t>
  </si>
  <si>
    <t>"schod.světlík" (6,80+4,30)*2*0,40</t>
  </si>
  <si>
    <t>"nástavby VZT" 85,45+3,25</t>
  </si>
  <si>
    <t>St2</t>
  </si>
  <si>
    <t>"atiky" (2,20+1,60)*2*0,50</t>
  </si>
  <si>
    <t>St3</t>
  </si>
  <si>
    <t>29,00*0,50</t>
  </si>
  <si>
    <t>St4</t>
  </si>
  <si>
    <t>13,60*0,30</t>
  </si>
  <si>
    <t>186</t>
  </si>
  <si>
    <t>712-spc01</t>
  </si>
  <si>
    <t>dodávka krytiny z mPVC tl.1,6mm, s povrchovou protiskluznou úpravou, barva šedá, vč.veškerých doplňk.konstrukcí</t>
  </si>
  <si>
    <t>995493044</t>
  </si>
  <si>
    <t>782,65*1,15+167,615*1,20</t>
  </si>
  <si>
    <t>187</t>
  </si>
  <si>
    <t>712491171</t>
  </si>
  <si>
    <t>Provedení povlakové krytiny střech do 30° podkladní textilní vrstvy</t>
  </si>
  <si>
    <t>553299429</t>
  </si>
  <si>
    <t>Provedení povlakové krytiny střech šikmých přes 10° do 30°- ostatní práce provedení vrstvy textilní podkladní</t>
  </si>
  <si>
    <t>"pod krytinu mPVC" 782,65</t>
  </si>
  <si>
    <t>188</t>
  </si>
  <si>
    <t>712491171.01</t>
  </si>
  <si>
    <t>Provedení povlakové krytiny střech do 30° podkladní textilní vrstvy na svislé konstrukce</t>
  </si>
  <si>
    <t>-801511169</t>
  </si>
  <si>
    <t>Provedení povlakové krytiny střech šikmých přes 10 st. do 30 st.- ostatní práce provedení vrstvy textilní podkladní na svislé konstrukce</t>
  </si>
  <si>
    <t>"pod krytinu mPVC" 167,615</t>
  </si>
  <si>
    <t>189</t>
  </si>
  <si>
    <t>693112870</t>
  </si>
  <si>
    <t>geotextilie 400 g/m2 š 200 cm</t>
  </si>
  <si>
    <t>394332516</t>
  </si>
  <si>
    <t>geotextilie  400 g/m2 š 200 cm</t>
  </si>
  <si>
    <t>190</t>
  </si>
  <si>
    <t>712311101</t>
  </si>
  <si>
    <t>Provedení povlakové krytiny střech do 10° za studena lakem penetračním nebo asfaltovým</t>
  </si>
  <si>
    <t>1019949178</t>
  </si>
  <si>
    <t>Provedení povlakové krytiny střech plochých do 10° natěradly a tmely za studena nátěrem lakem penetračním nebo asfaltovým</t>
  </si>
  <si>
    <t>6,88*8,85-2,775*2,525</t>
  </si>
  <si>
    <t>6,80*4,30</t>
  </si>
  <si>
    <t>191</t>
  </si>
  <si>
    <t>712811101</t>
  </si>
  <si>
    <t>Provedení povlakové krytiny vytažením na konstrukce za studena nátěrem penetračním</t>
  </si>
  <si>
    <t>1504008221</t>
  </si>
  <si>
    <t>Provedení povlakové krytiny střech samostatným vytažením izolačního povlaku za studena na konstrukce převyšující úroveň střechy, nátěrem penetračním</t>
  </si>
  <si>
    <t>29,00*0,70</t>
  </si>
  <si>
    <t>192</t>
  </si>
  <si>
    <t>1544803280</t>
  </si>
  <si>
    <t>83,121*0,00030+24,38*0,00035</t>
  </si>
  <si>
    <t>193</t>
  </si>
  <si>
    <t>712341559</t>
  </si>
  <si>
    <t>Provedení povlakové krytiny střech do 10° pásy NAIP přitavením v plné ploše</t>
  </si>
  <si>
    <t>2120195399</t>
  </si>
  <si>
    <t>Provedení povlakové krytiny střech plochých do 10° pásy přitavením NAIP v plné ploše</t>
  </si>
  <si>
    <t>194</t>
  </si>
  <si>
    <t>712841559</t>
  </si>
  <si>
    <t>Provedení povlakové krytiny vytažením na konstrukce pásy přitavením NAIP</t>
  </si>
  <si>
    <t>-1422021100</t>
  </si>
  <si>
    <t>Provedení povlakové krytiny střech samostatným vytažením izolačního povlaku pásy přitavením na konstrukce převyšující úroveň střechy, NAIP</t>
  </si>
  <si>
    <t>195</t>
  </si>
  <si>
    <t>628321320</t>
  </si>
  <si>
    <t>pás těžký asfaltovaný tl.min. 5mm</t>
  </si>
  <si>
    <t>-615419625</t>
  </si>
  <si>
    <t>83,121*1,15+24,38*1,20</t>
  </si>
  <si>
    <t>124,845*1,15 'Přepočtené koeficientem množství</t>
  </si>
  <si>
    <t>196</t>
  </si>
  <si>
    <t>712363384</t>
  </si>
  <si>
    <t>Povlakové krytiny střech do 10° z tvarovaných poplastovaných lišt pro profily atypické výroby o větší rš</t>
  </si>
  <si>
    <t>-963751310</t>
  </si>
  <si>
    <t>Povlakové krytiny střech plochých do 10° z tvarovaných poplastovaných lišt ostatní atypická výroba profilů o větší rš</t>
  </si>
  <si>
    <t>"(K1)" 110,50*0,45</t>
  </si>
  <si>
    <t>"(K3)" 33,00*0,45</t>
  </si>
  <si>
    <t>"(K4)" 15,40*0,45</t>
  </si>
  <si>
    <t>"(K2)" 4,10*0,40</t>
  </si>
  <si>
    <t>"(K6)" 5,70*0,33</t>
  </si>
  <si>
    <t>197</t>
  </si>
  <si>
    <t>712363352</t>
  </si>
  <si>
    <t>Povlakové krytiny střech do 10° z tvarovaných poplastovaných lišt délky 2 m koutová lišta vnitřní rš 100 mm</t>
  </si>
  <si>
    <t>-855496431</t>
  </si>
  <si>
    <t>Povlakové krytiny střech plochých do 10° z tvarovaných poplastovaných lišt pro mPVC vnitřní koutová lišta rš 100 mm</t>
  </si>
  <si>
    <t>"(K8)" 70,00</t>
  </si>
  <si>
    <t>"atiky, schodišť.světlík" (110,50+3,10+33,00+15,40+5,70)</t>
  </si>
  <si>
    <t>"St2" (2,20*2)</t>
  </si>
  <si>
    <t>"St4" (5,90+3,70*2)</t>
  </si>
  <si>
    <t>198</t>
  </si>
  <si>
    <t>712363354</t>
  </si>
  <si>
    <t>Povlakové krytiny střech do 10° z tvarovaných poplastovaných lišt délky 2 m stěnová lišta vyhnutá rš 70 mm</t>
  </si>
  <si>
    <t>-1843746171</t>
  </si>
  <si>
    <t>Povlakové krytiny střech plochých do 10° z tvarovaných poplastovaných lišt pro mPVC stěnová lišta vyhnutá rš 71 mm</t>
  </si>
  <si>
    <t>"schodišť.světlík" (6,80+4,30)*2</t>
  </si>
  <si>
    <t>"St2" 2,20</t>
  </si>
  <si>
    <t>199</t>
  </si>
  <si>
    <t>712911990</t>
  </si>
  <si>
    <t>Střešní vpusť s asfaltovým prstencem, vč.těsnícího kroužku, vč.nástavce s manžetou z mPVC (dodávka+montáž)</t>
  </si>
  <si>
    <t>-1280525848</t>
  </si>
  <si>
    <t>200</t>
  </si>
  <si>
    <t>712911991</t>
  </si>
  <si>
    <t>Propojení vpustí se stávajícími svody (po posunutí nové vpusti oproti původní poloze) (dodávka+montáž)</t>
  </si>
  <si>
    <t>28508744</t>
  </si>
  <si>
    <t>"St2, St3" 2</t>
  </si>
  <si>
    <t>201</t>
  </si>
  <si>
    <t>784171190</t>
  </si>
  <si>
    <t>Zabezpečení střechy proti zatečení (provizorní zastřešení a zakrytí otevřených částí střechy před dokončením nového střešního souvrství) (dodávka+montáž+demontáž)</t>
  </si>
  <si>
    <t>-771664292</t>
  </si>
  <si>
    <t>"St1" 150,00</t>
  </si>
  <si>
    <t>"St2" 5,00</t>
  </si>
  <si>
    <t>"St3" 45,00</t>
  </si>
  <si>
    <t>"St4" 30,00</t>
  </si>
  <si>
    <t>202</t>
  </si>
  <si>
    <t>998712103</t>
  </si>
  <si>
    <t>Přesun hmot tonážní tonážní pro krytiny povlakové v objektech v do 24 m</t>
  </si>
  <si>
    <t>-997699159</t>
  </si>
  <si>
    <t>Přesun hmot pro povlakové krytiny stanovený z hmotnosti přesunovaného materiálu vodorovná dopravní vzdálenost do 50 m v objektech výšky přes 12 do 24 m</t>
  </si>
  <si>
    <t>713</t>
  </si>
  <si>
    <t>Izolace tepelné</t>
  </si>
  <si>
    <t>203</t>
  </si>
  <si>
    <t>713121111</t>
  </si>
  <si>
    <t>Montáž izolace tepelné podlah volně kladenými rohožemi, pásy, dílci, deskami 1 vrstva</t>
  </si>
  <si>
    <t>509830698</t>
  </si>
  <si>
    <t>Montáž tepelné izolace podlah rohožemi, pásy, deskami, dílci, bloky (izolační materiál ve specifikaci) kladenými volně jednovrstvá</t>
  </si>
  <si>
    <t>204</t>
  </si>
  <si>
    <t>2837652201</t>
  </si>
  <si>
    <t>deska izolační s oboustranným rounem s rastrem 1250 x 625 x 10 mm</t>
  </si>
  <si>
    <t>1123048623</t>
  </si>
  <si>
    <t>16,02*1,02</t>
  </si>
  <si>
    <t>205</t>
  </si>
  <si>
    <t>713141151</t>
  </si>
  <si>
    <t>Montáž izolace tepelné střech plochých kladené volně 1 vrstva rohoží, pásů, dílců, desek</t>
  </si>
  <si>
    <t>-720905686</t>
  </si>
  <si>
    <t>Montáž tepelné izolace střech plochých rohožemi, pásy, deskami, dílci, bloky (izolační materiál ve specifikaci) kladenými volně jednovrstvá</t>
  </si>
  <si>
    <t>(29,90*23,05-6,45*3,90) *2</t>
  </si>
  <si>
    <t>2,40*2,00 *2</t>
  </si>
  <si>
    <t>(6,275*8,25-2,775*2,525)*2</t>
  </si>
  <si>
    <t>5,90*3,85 *2</t>
  </si>
  <si>
    <t>206</t>
  </si>
  <si>
    <t>6315149</t>
  </si>
  <si>
    <t>deska minerální izolační střešní tl.30mm</t>
  </si>
  <si>
    <t>-516597410</t>
  </si>
  <si>
    <t>1472,634*1,02</t>
  </si>
  <si>
    <t>207</t>
  </si>
  <si>
    <t>-1246575776</t>
  </si>
  <si>
    <t>29,90*23,05-6,45*3,90</t>
  </si>
  <si>
    <t>2,40*2,00</t>
  </si>
  <si>
    <t>6,275*8,25-2,775*2,525</t>
  </si>
  <si>
    <t>5,90*3,85</t>
  </si>
  <si>
    <t>208</t>
  </si>
  <si>
    <t>28372306</t>
  </si>
  <si>
    <t>deska EPS 100 do plochých střech a podlah λ=0,037 tl 60mm</t>
  </si>
  <si>
    <t>212938085</t>
  </si>
  <si>
    <t>736,317*1,02</t>
  </si>
  <si>
    <t>209</t>
  </si>
  <si>
    <t>717502150</t>
  </si>
  <si>
    <t>210</t>
  </si>
  <si>
    <t>28375011</t>
  </si>
  <si>
    <t>deska EPS 70 se zvýšenou pevností λ=0,039 tl 120mm</t>
  </si>
  <si>
    <t>837730</t>
  </si>
  <si>
    <t>1383,11*1,02</t>
  </si>
  <si>
    <t>211</t>
  </si>
  <si>
    <t>-598015520</t>
  </si>
  <si>
    <t>212</t>
  </si>
  <si>
    <t>28376140</t>
  </si>
  <si>
    <t>klín izolační z pěnového polystyrenu EPS 70 spádový</t>
  </si>
  <si>
    <t>961490861</t>
  </si>
  <si>
    <t>89,524*(0,12+0,25)/2*1,05</t>
  </si>
  <si>
    <t>213</t>
  </si>
  <si>
    <t>998713103</t>
  </si>
  <si>
    <t>Přesun hmot tonážní pro izolace tepelné v objektech v do 24 m</t>
  </si>
  <si>
    <t>-1509327692</t>
  </si>
  <si>
    <t>Přesun hmot pro izolace tepelné stanovený z hmotnosti přesunovaného materiálu vodorovná dopravní vzdálenost do 50 m v objektech výšky přes 12 m do 24 m</t>
  </si>
  <si>
    <t>721</t>
  </si>
  <si>
    <t>Zdravotechnika - vnitřní kanalizace</t>
  </si>
  <si>
    <t>214</t>
  </si>
  <si>
    <t>721174043</t>
  </si>
  <si>
    <t>Potrubí kanalizační z PP připojovací DN 50</t>
  </si>
  <si>
    <t>-274005239</t>
  </si>
  <si>
    <t>Potrubí z plastových trub polypropylenové připojovací DN 50</t>
  </si>
  <si>
    <t>215</t>
  </si>
  <si>
    <t>721174044</t>
  </si>
  <si>
    <t>Potrubí kanalizační z PP připojovací DN 75</t>
  </si>
  <si>
    <t>-982414457</t>
  </si>
  <si>
    <t>Potrubí z plastových trub polypropylenové připojovací DN 75</t>
  </si>
  <si>
    <t>216</t>
  </si>
  <si>
    <t>721290111</t>
  </si>
  <si>
    <t>Zkouška těsnosti potrubí kanalizace vodou do DN 125</t>
  </si>
  <si>
    <t>-575267471</t>
  </si>
  <si>
    <t>Zkouška těsnosti kanalizace v objektech vodou do DN 125</t>
  </si>
  <si>
    <t>217</t>
  </si>
  <si>
    <t>721194105</t>
  </si>
  <si>
    <t>Vyvedení a upevnění odpadních výpustek DN 50</t>
  </si>
  <si>
    <t>867449742</t>
  </si>
  <si>
    <t>Vyměření přípojek na potrubí vyvedení a upevnění odpadních výpustek DN 50</t>
  </si>
  <si>
    <t>218</t>
  </si>
  <si>
    <t>721140905</t>
  </si>
  <si>
    <t>Potrubí litinové vsazení odbočky DN 100</t>
  </si>
  <si>
    <t>-653538299</t>
  </si>
  <si>
    <t>Opravy odpadního potrubí litinového vsazení odbočky do potrubí DN 100</t>
  </si>
  <si>
    <t>219</t>
  </si>
  <si>
    <t>721140913</t>
  </si>
  <si>
    <t>Potrubí litinové propojení potrubí DN 75</t>
  </si>
  <si>
    <t>916354755</t>
  </si>
  <si>
    <t>Opravy odpadního potrubí litinového propojení dosavadního potrubí DN 75</t>
  </si>
  <si>
    <t>220</t>
  </si>
  <si>
    <t>721140915</t>
  </si>
  <si>
    <t>Potrubí litinové propojení potrubí DN 100</t>
  </si>
  <si>
    <t>-1220836407</t>
  </si>
  <si>
    <t>Opravy odpadního potrubí litinového propojení dosavadního potrubí DN 100</t>
  </si>
  <si>
    <t>221</t>
  </si>
  <si>
    <t>721171803</t>
  </si>
  <si>
    <t>Demontáž potrubí z PVC do D 75</t>
  </si>
  <si>
    <t>782502047</t>
  </si>
  <si>
    <t>Demontáž potrubí z novodurových trub odpadních nebo připojovacích do D 75</t>
  </si>
  <si>
    <t>"dřezy" 5,00</t>
  </si>
  <si>
    <t>222</t>
  </si>
  <si>
    <t>721194190</t>
  </si>
  <si>
    <t>Zaslepení kanalizačního potrubí DN 50</t>
  </si>
  <si>
    <t>-2119439106</t>
  </si>
  <si>
    <t>223</t>
  </si>
  <si>
    <t>721273153</t>
  </si>
  <si>
    <t>Hlavice ventilační polypropylen PP DN 110</t>
  </si>
  <si>
    <t>462516546</t>
  </si>
  <si>
    <t>Ventilační hlavice z polypropylenu (PP) DN 110</t>
  </si>
  <si>
    <t>224</t>
  </si>
  <si>
    <t>998721103</t>
  </si>
  <si>
    <t>Přesun hmot tonážní pro vnitřní kanalizace v objektech v do 24 m</t>
  </si>
  <si>
    <t>1734110491</t>
  </si>
  <si>
    <t>Přesun hmot pro vnitřní kanalizace stanovený z hmotnosti přesunovaného materiálu vodorovná dopravní vzdálenost do 50 m v objektech výšky přes 12 do 24 m</t>
  </si>
  <si>
    <t>722</t>
  </si>
  <si>
    <t>Zdravotechnika - vnitřní vodovod</t>
  </si>
  <si>
    <t>225</t>
  </si>
  <si>
    <t>722174022</t>
  </si>
  <si>
    <t>Potrubí vodovodní plastové PPR svar polyfuze PN 20 D 20 x 3,4 mm</t>
  </si>
  <si>
    <t>-729916899</t>
  </si>
  <si>
    <t>Potrubí z plastových trubek z polypropylenu (PPR) svařovaných polyfuzně PN 20 (SDR 6) D 20 x 3,4</t>
  </si>
  <si>
    <t>"teplá voda a cirkulace" 6,00</t>
  </si>
  <si>
    <t>226</t>
  </si>
  <si>
    <t>722174023</t>
  </si>
  <si>
    <t>Potrubí vodovodní plastové PPR svar polyfuze PN 20 D 25 x 4,2 mm</t>
  </si>
  <si>
    <t>1730057554</t>
  </si>
  <si>
    <t>Potrubí z plastových trubek z polypropylenu (PPR) svařovaných polyfuzně PN 20 (SDR 6) D 25 x 4,2</t>
  </si>
  <si>
    <t>"teplá voda a cirkulace" 5,00</t>
  </si>
  <si>
    <t>227</t>
  </si>
  <si>
    <t>722174002</t>
  </si>
  <si>
    <t>Potrubí vodovodní plastové PPR svar polyfuze PN 16 D 20 x 2,8 mm</t>
  </si>
  <si>
    <t>1035746569</t>
  </si>
  <si>
    <t>Potrubí z plastových trubek z polypropylenu (PPR) svařovaných polyfuzně PN 16 (SDR 7,4) D 20 x 2,8</t>
  </si>
  <si>
    <t>"studená voda" 1,00</t>
  </si>
  <si>
    <t>228</t>
  </si>
  <si>
    <t>722174003</t>
  </si>
  <si>
    <t>Potrubí vodovodní plastové PPR svar polyfuze PN 16 D 25 x 3,5 mm</t>
  </si>
  <si>
    <t>2092384</t>
  </si>
  <si>
    <t>Potrubí z plastových trubek z polypropylenu (PPR) svařovaných polyfuzně PN 16 (SDR 7,4) D 25 x 3,5</t>
  </si>
  <si>
    <t>"studená voda" 5,00</t>
  </si>
  <si>
    <t>229</t>
  </si>
  <si>
    <t>722181221</t>
  </si>
  <si>
    <t>Ochrana vodovodního potrubí přilepenými termoizolačními trubicemi z PE tl do 9 mm DN do 22 mm</t>
  </si>
  <si>
    <t>-1492023905</t>
  </si>
  <si>
    <t>Ochrana potrubí termoizolačními trubicemi z pěnového polyetylenu PE přilepenými v příčných a podélných spojích, tloušťky izolace přes 6 do 9 mm, vnitřního průměru izolace DN do 22 mm</t>
  </si>
  <si>
    <t>230</t>
  </si>
  <si>
    <t>722181222</t>
  </si>
  <si>
    <t>Ochrana vodovodního potrubí přilepenými termoizolačními trubicemi z PE tl do 9 mm DN do 45 mm</t>
  </si>
  <si>
    <t>1521844618</t>
  </si>
  <si>
    <t>Ochrana potrubí termoizolačními trubicemi z pěnového polyetylenu PE přilepenými v příčných a podélných spojích, tloušťky izolace přes 6 do 9 mm, vnitřního průměru izolace DN přes 22 do 45 mm</t>
  </si>
  <si>
    <t>231</t>
  </si>
  <si>
    <t>722179191</t>
  </si>
  <si>
    <t>Příplatek k rozvodu vody z plastů za malý rozsah prací na zakázce do 20 m</t>
  </si>
  <si>
    <t>soubor</t>
  </si>
  <si>
    <t>-1581871337</t>
  </si>
  <si>
    <t>Příplatek k ceně rozvody vody z plastů za práce malého rozsahu na zakázce do 20 m rozvodu</t>
  </si>
  <si>
    <t>232</t>
  </si>
  <si>
    <t>722179192</t>
  </si>
  <si>
    <t>Příplatek k rozvodu vody z plastů za potrubí do D 32 mm do 15 svarů</t>
  </si>
  <si>
    <t>-52832853</t>
  </si>
  <si>
    <t>Příplatek k ceně rozvody vody z plastů za práce malého rozsahu na zakázce při průměru trubek do 32 mm, do 15 svarů</t>
  </si>
  <si>
    <t>233</t>
  </si>
  <si>
    <t>722290226</t>
  </si>
  <si>
    <t>Zkouška těsnosti vodovodního potrubí závitového do DN 50</t>
  </si>
  <si>
    <t>2063574721</t>
  </si>
  <si>
    <t>Zkoušky, proplach a desinfekce vodovodního potrubí zkoušky těsnosti vodovodního potrubí závitového do DN 50</t>
  </si>
  <si>
    <t>234</t>
  </si>
  <si>
    <t>722290234</t>
  </si>
  <si>
    <t>Proplach a dezinfekce vodovodního potrubí do DN 80</t>
  </si>
  <si>
    <t>1258808017</t>
  </si>
  <si>
    <t>Zkoušky, proplach a desinfekce vodovodního potrubí proplach a desinfekce vodovodního potrubí do DN 80</t>
  </si>
  <si>
    <t>235</t>
  </si>
  <si>
    <t>722130991</t>
  </si>
  <si>
    <t>Potrubí pozinkované závitové vsazení odbočky do potrubí oboustranná svěrná spojka DN 20 / G 1/2</t>
  </si>
  <si>
    <t>1860355354</t>
  </si>
  <si>
    <t>Opravy vodovodního potrubí z ocelových trubek pozinkovaných závitových vsazení odbočky do potrubí oboustrannými svěrnými spojkami DN potrubí / G odbočky DN 20 / G 1/2</t>
  </si>
  <si>
    <t>236</t>
  </si>
  <si>
    <t>722130992</t>
  </si>
  <si>
    <t>Potrubí pozinkované závitové vsazení odbočky do potrubí oboustranná svěrná spojka DN 25 / G 3/4</t>
  </si>
  <si>
    <t>1305823778</t>
  </si>
  <si>
    <t>Opravy vodovodního potrubí z ocelových trubek pozinkovaných závitových vsazení odbočky do potrubí oboustrannými svěrnými spojkami DN potrubí / G odbočky DN 25 / G 3/4</t>
  </si>
  <si>
    <t>237</t>
  </si>
  <si>
    <t>722190901</t>
  </si>
  <si>
    <t>Uzavření nebo otevření vodovodního potrubí při opravách</t>
  </si>
  <si>
    <t>-257480101</t>
  </si>
  <si>
    <t>Opravy ostatní uzavření nebo otevření vodovodního potrubí při opravách včetně vypuštění a napuštění</t>
  </si>
  <si>
    <t>238</t>
  </si>
  <si>
    <t>722220231</t>
  </si>
  <si>
    <t>Přechodka dGK PPR PN 20 D 20 x G 1/2 s kovovým vnitřním závitem</t>
  </si>
  <si>
    <t>2065003094</t>
  </si>
  <si>
    <t>Armatury s jedním závitem přechodové tvarovky PPR, PN 20 (SDR 6) s kovovým závitem vnitřním přechodky dGK D 20 x G 1/2</t>
  </si>
  <si>
    <t>239</t>
  </si>
  <si>
    <t>722220232</t>
  </si>
  <si>
    <t>Přechodka dGK PPR PN 20 D 25 x G 3/4 s kovovým vnitřním závitem</t>
  </si>
  <si>
    <t>1785927405</t>
  </si>
  <si>
    <t>Armatury s jedním závitem přechodové tvarovky PPR, PN 20 (SDR 6) s kovovým závitem vnitřním přechodky dGK D 25 x G 3/4</t>
  </si>
  <si>
    <t>240</t>
  </si>
  <si>
    <t>722239101</t>
  </si>
  <si>
    <t>Montáž armatur vodovodních se dvěma závity G 1/2</t>
  </si>
  <si>
    <t>268332899</t>
  </si>
  <si>
    <t>Armatury se dvěma závity montáž vodovodních armatur se dvěma závity ostatních typů G 1/2</t>
  </si>
  <si>
    <t>241</t>
  </si>
  <si>
    <t>551142541</t>
  </si>
  <si>
    <t>kohout kulový PN 42, T185C chromovaný, DN15</t>
  </si>
  <si>
    <t>46665306</t>
  </si>
  <si>
    <t>242</t>
  </si>
  <si>
    <t>043194010</t>
  </si>
  <si>
    <t>Základní rozbor pitné vody</t>
  </si>
  <si>
    <t>925777040</t>
  </si>
  <si>
    <t>243</t>
  </si>
  <si>
    <t>998722103</t>
  </si>
  <si>
    <t>Přesun hmot tonážní pro vnitřní vodovod v objektech v do 24 m</t>
  </si>
  <si>
    <t>412067334</t>
  </si>
  <si>
    <t>Přesun hmot pro vnitřní vodovod stanovený z hmotnosti přesunovaného materiálu vodorovná dopravní vzdálenost do 50 m v objektech výšky přes 12 do 24 m</t>
  </si>
  <si>
    <t>725</t>
  </si>
  <si>
    <t>Zdravotechnika - zařizovací předměty</t>
  </si>
  <si>
    <t>244</t>
  </si>
  <si>
    <t>725319111</t>
  </si>
  <si>
    <t>Montáž dřezu ostatních typů</t>
  </si>
  <si>
    <t>-2056945274</t>
  </si>
  <si>
    <t>Dřezy bez výtokových armatur montáž dřezů ostatních typů</t>
  </si>
  <si>
    <t>245</t>
  </si>
  <si>
    <t>5523110</t>
  </si>
  <si>
    <t>dřez nerez jednodílný</t>
  </si>
  <si>
    <t>-905995228</t>
  </si>
  <si>
    <t>246</t>
  </si>
  <si>
    <t>5523111</t>
  </si>
  <si>
    <t>dřez na mytí termosů</t>
  </si>
  <si>
    <t>1534876424</t>
  </si>
  <si>
    <t>247</t>
  </si>
  <si>
    <t>725821316</t>
  </si>
  <si>
    <t>Baterie dřezová nástěnná páková s otáčivým plochým ústím a délkou ramínka 300 mm</t>
  </si>
  <si>
    <t>1884296837</t>
  </si>
  <si>
    <t>Baterie dřezové nástěnné pákové s otáčivým plochým ústím a délkou ramínka 300 mm</t>
  </si>
  <si>
    <t>248</t>
  </si>
  <si>
    <t>725821315</t>
  </si>
  <si>
    <t>Baterie dřezová nástěnná páková s otáčivým plochým ústím a délkou ramínka 200 mm</t>
  </si>
  <si>
    <t>1741364231</t>
  </si>
  <si>
    <t>Baterie dřezové nástěnné pákové s otáčivým plochým ústím a délkou ramínka 200 mm</t>
  </si>
  <si>
    <t>249</t>
  </si>
  <si>
    <t>725869204</t>
  </si>
  <si>
    <t>Montáž zápachových uzávěrek džezových jednodílných DN 50</t>
  </si>
  <si>
    <t>-1974038291</t>
  </si>
  <si>
    <t>Zápachové uzávěrky zařizovacích předmětů montáž zápachových uzávěrek dřezových jednodílných DN 50</t>
  </si>
  <si>
    <t>250</t>
  </si>
  <si>
    <t>551611151</t>
  </si>
  <si>
    <t>uzávěrka zápachová dřezová DN50 bez přepadu</t>
  </si>
  <si>
    <t>-1170313356</t>
  </si>
  <si>
    <t>251</t>
  </si>
  <si>
    <t>725862123</t>
  </si>
  <si>
    <t>Zápachová uzávěrka pro dvojdřezy s přípojkou pro pračku nebo myčku DN 40/50</t>
  </si>
  <si>
    <t>-1080921146</t>
  </si>
  <si>
    <t>Zápachové uzávěrky zařizovacích předmětů pro dvojdřezy s přípojkou pro pračku nebo myčku DN 40/50</t>
  </si>
  <si>
    <t>252</t>
  </si>
  <si>
    <t>725320822</t>
  </si>
  <si>
    <t>Demontáž dřez dvojitý vestavěný v kuchyňských sestavách bez výtokových armatur</t>
  </si>
  <si>
    <t>967031602</t>
  </si>
  <si>
    <t>Demontáž dřezů dvojitých bez výtokových armatur vestavěných v kuchyňských sestavách</t>
  </si>
  <si>
    <t>253</t>
  </si>
  <si>
    <t>725320828</t>
  </si>
  <si>
    <t>Demontáž dřez dvojitý velkokuchyně bez výtokových armatur</t>
  </si>
  <si>
    <t>831811629</t>
  </si>
  <si>
    <t>Demontáž dřezů dvojitých bez výtokových armatur velkokuchyňských</t>
  </si>
  <si>
    <t>254</t>
  </si>
  <si>
    <t>725820801</t>
  </si>
  <si>
    <t>Demontáž baterie nástěnné do G 3 / 4</t>
  </si>
  <si>
    <t>535831463</t>
  </si>
  <si>
    <t>Demontáž baterií nástěnných do G 3/4</t>
  </si>
  <si>
    <t>255</t>
  </si>
  <si>
    <t>725860811</t>
  </si>
  <si>
    <t>Demontáž uzávěrů zápachu jednoduchých</t>
  </si>
  <si>
    <t>1909202811</t>
  </si>
  <si>
    <t>Demontáž zápachových uzávěrek pro zařizovací předměty jednoduchých</t>
  </si>
  <si>
    <t>256</t>
  </si>
  <si>
    <t>725860812</t>
  </si>
  <si>
    <t>Demontáž uzávěrů zápachu dvojitých</t>
  </si>
  <si>
    <t>-290568703</t>
  </si>
  <si>
    <t>Demontáž zápachových uzávěrek pro zařizovací předměty dvojitých</t>
  </si>
  <si>
    <t>257</t>
  </si>
  <si>
    <t>712300845</t>
  </si>
  <si>
    <t>Demontáž ventilační hlavice na ploché střeše sklonu do 10°</t>
  </si>
  <si>
    <t>-661534945</t>
  </si>
  <si>
    <t>Odstranění ze střech plochých do 10° doplňků ventilační hlavice</t>
  </si>
  <si>
    <t>258</t>
  </si>
  <si>
    <t>998725103</t>
  </si>
  <si>
    <t>Přesun hmot tonážní pro zařizovací předměty v objektech v do 24 m</t>
  </si>
  <si>
    <t>303581403</t>
  </si>
  <si>
    <t>Přesun hmot pro zařizovací předměty stanovený z hmotnosti přesunovaného materiálu vodorovná dopravní vzdálenost do 50 m v objektech výšky přes 12 do 24 m</t>
  </si>
  <si>
    <t>735</t>
  </si>
  <si>
    <t>Ústřední vytápění - otopná tělesa</t>
  </si>
  <si>
    <t>259</t>
  </si>
  <si>
    <t>735159119</t>
  </si>
  <si>
    <t>Demontáž a zpětná montáž radiátorů</t>
  </si>
  <si>
    <t>1414103898</t>
  </si>
  <si>
    <t>Otopná tělesa panelová VK montáž otopných těles panelových mimo KORADO RADIK jednořadých, stavební délky do 1500 mm</t>
  </si>
  <si>
    <t>- demontáž stávajících radiátorů</t>
  </si>
  <si>
    <t>- zpětná montáž stávajících radiátorů</t>
  </si>
  <si>
    <t>- vypuštění a napuštění topné soustavy</t>
  </si>
  <si>
    <t>- tlakové zkoušky</t>
  </si>
  <si>
    <t>"1.NP" 33</t>
  </si>
  <si>
    <t>"2.-4.NP" 12</t>
  </si>
  <si>
    <t>260</t>
  </si>
  <si>
    <t>735000919</t>
  </si>
  <si>
    <t>Vyregulování topné soustavy odpovídající nově získaným tepelně technickým vlastnostem obálky budovy</t>
  </si>
  <si>
    <t>-946227464</t>
  </si>
  <si>
    <t>261</t>
  </si>
  <si>
    <t>998735103</t>
  </si>
  <si>
    <t>Přesun hmot tonážní pro otopná tělesa v objektech v do 24 m</t>
  </si>
  <si>
    <t>483270821</t>
  </si>
  <si>
    <t>Přesun hmot pro otopná tělesa stanovený z hmotnosti přesunovaného materiálu vodorovná dopravní vzdálenost do 50 m v objektech výšky přes 12 do 24 m</t>
  </si>
  <si>
    <t>761</t>
  </si>
  <si>
    <t>Konstrukce prosvětlovací</t>
  </si>
  <si>
    <t>262</t>
  </si>
  <si>
    <t>761114111</t>
  </si>
  <si>
    <t>Stěna zděná ze skleněných tvárnic 190x190x100 mm bezbarvých lesklých dezén mřížka</t>
  </si>
  <si>
    <t>1742253378</t>
  </si>
  <si>
    <t>Stěny a příčky ze skleněných tvárnic zděné rozměr 190 x 190 x 100 mm bezbarvé lesklé dezén mřížka</t>
  </si>
  <si>
    <t>2,00*3,35</t>
  </si>
  <si>
    <t>263</t>
  </si>
  <si>
    <t>998761103</t>
  </si>
  <si>
    <t>Přesun hmot tonážní pro konstrukce sklobetonové v objektech v do 24 m</t>
  </si>
  <si>
    <t>2004677472</t>
  </si>
  <si>
    <t>Přesun hmot pro konstrukce sklobetonové stanovený z hmotnosti přesunovaného materiálu vodorovná dopravní vzdálenost do 50 m v objektech výšky přes 12 do 24 m</t>
  </si>
  <si>
    <t>762</t>
  </si>
  <si>
    <t>Konstrukce tesařské</t>
  </si>
  <si>
    <t>264</t>
  </si>
  <si>
    <t>762341013.01</t>
  </si>
  <si>
    <t>Bednění střech rovných z desek OSB tl.16mm, vč.kotvení chemickými kotvami po 500mm (dodávka+montáž)</t>
  </si>
  <si>
    <t>-1987600669</t>
  </si>
  <si>
    <t>atiky</t>
  </si>
  <si>
    <t>"střecha St1" 110,50*0,60</t>
  </si>
  <si>
    <t>"střecha St2" 4,00*0,50</t>
  </si>
  <si>
    <t>"střecha St3" 33,00*0,60</t>
  </si>
  <si>
    <t>"střecha St4" 15,40*0,55</t>
  </si>
  <si>
    <t>265</t>
  </si>
  <si>
    <t>998762103</t>
  </si>
  <si>
    <t>Přesun hmot tonážní pro kce tesařské v objektech v do 24 m</t>
  </si>
  <si>
    <t>-1721936043</t>
  </si>
  <si>
    <t>Přesun hmot pro konstrukce tesařské stanovený z hmotnosti přesunovaného materiálu vodorovná dopravní vzdálenost do 50 m v objektech výšky přes 12 do 24 m</t>
  </si>
  <si>
    <t>764</t>
  </si>
  <si>
    <t>Konstrukce klempířské</t>
  </si>
  <si>
    <t>266</t>
  </si>
  <si>
    <t>764226445.01</t>
  </si>
  <si>
    <t>Oplechování parapetů rovných celoplošně lepené z hliníkového plechu min.tl.1,5mm s povrchovou úpravou, rš 350 mm, vč.syst.koncovek-C profily (dodávka+montáž)</t>
  </si>
  <si>
    <t>1038027611</t>
  </si>
  <si>
    <t>"(K7)" 3,25*2</t>
  </si>
  <si>
    <t>"(K14)" 7,05*3</t>
  </si>
  <si>
    <t>"(K16)" 1,35*4</t>
  </si>
  <si>
    <t>"(K17)" 8,05*3</t>
  </si>
  <si>
    <t>"(K18)" 1,00*4</t>
  </si>
  <si>
    <t>"(K19)" 21,45*6</t>
  </si>
  <si>
    <t>"(K20)" 1,65*8</t>
  </si>
  <si>
    <t>"(K21)" 1,05*4</t>
  </si>
  <si>
    <t>267</t>
  </si>
  <si>
    <t>764226447.01</t>
  </si>
  <si>
    <t>Oplechování parapetů rovných celoplošně lepené z hliníkového plechu min.tl.2,0mm s povrchovou úpravou, rš 650 mm, vč.syst.koncovek-C profily (dodávka+montáž)</t>
  </si>
  <si>
    <t>-901019584</t>
  </si>
  <si>
    <t>"(K19a)" 21,45*5</t>
  </si>
  <si>
    <t>268</t>
  </si>
  <si>
    <t>764226449.01</t>
  </si>
  <si>
    <t>Oplechování parapetů rovných celoplošně lepené z hliníkového plechu min.tl.1,5mm s povrchovou úpravou, rš 730 mm, vč.syst.koncovek-C profily (dodávka+montáž)</t>
  </si>
  <si>
    <t>784829034</t>
  </si>
  <si>
    <t>"(K15)" 1,75*6</t>
  </si>
  <si>
    <t>269</t>
  </si>
  <si>
    <t>764541302</t>
  </si>
  <si>
    <t>Žlab podokapní půlkruhový z TiZn lesklého plechu rš 200 mm</t>
  </si>
  <si>
    <t>-254012557</t>
  </si>
  <si>
    <t>Žlab podokapní z titanzinkového lesklého válcovaného plechu včetně háků a čel půlkruhový rš 200 mm</t>
  </si>
  <si>
    <t>"stříšky nad vstupy" 1,10*4</t>
  </si>
  <si>
    <t>270</t>
  </si>
  <si>
    <t>764541303</t>
  </si>
  <si>
    <t>Žlab podokapní půlkruhový z TiZn lesklého plechu rš 250 mm</t>
  </si>
  <si>
    <t>285753179</t>
  </si>
  <si>
    <t>Žlab podokapní z titanzinkového lesklého válcovaného plechu včetně háků a čel půlkruhový rš 250 mm</t>
  </si>
  <si>
    <t>"(K5)" 5,70</t>
  </si>
  <si>
    <t>271</t>
  </si>
  <si>
    <t>764541342</t>
  </si>
  <si>
    <t>Kotlík oválný (trychtýřový) pro podokapní žlaby z TiZn lesklého plechu 250/80 mm</t>
  </si>
  <si>
    <t>937194440</t>
  </si>
  <si>
    <t>Žlab podokapní z titanzinkového lesklého válcovaného plechu včetně háků a čel kotlík oválný (trychtýřový), rš žlabu/průměr svodu 250/80 mm</t>
  </si>
  <si>
    <t>"stříšky nad vstupy" 4</t>
  </si>
  <si>
    <t>272</t>
  </si>
  <si>
    <t>764541347</t>
  </si>
  <si>
    <t>Kotlík oválný (trychtýřový) pro podokapní žlaby z TiZn lesklého plechu 330/120 mm</t>
  </si>
  <si>
    <t>426198872</t>
  </si>
  <si>
    <t>Žlab podokapní z titanzinkového lesklého válcovaného plechu včetně háků a čel kotlík oválný (trychtýřový), rš žlabu/průměr svodu 330/120 mm</t>
  </si>
  <si>
    <t>"(K5)" 1</t>
  </si>
  <si>
    <t>273</t>
  </si>
  <si>
    <t>764548322</t>
  </si>
  <si>
    <t>Svody kruhové včetně objímek, kolen, odskoků z TiZn lesklého plechu průměru 80 mm</t>
  </si>
  <si>
    <t>660225277</t>
  </si>
  <si>
    <t>Svod z titanzinkového lesklého válcovaného plechu včetně objímek, kolen a odskoků kruhový, průměru 80 mm</t>
  </si>
  <si>
    <t>"stříšky nad vstupy" 3,10*4</t>
  </si>
  <si>
    <t>274</t>
  </si>
  <si>
    <t>764548325</t>
  </si>
  <si>
    <t>Svody kruhové včetně objímek, kolen, odskoků z TiZn lesklého plechu průměru 150 mm</t>
  </si>
  <si>
    <t>-1688938679</t>
  </si>
  <si>
    <t>Svod z titanzinkového lesklého válcovaného plechu včetně objímek, kolen a odskoků kruhový, průměru 150 mm</t>
  </si>
  <si>
    <t>"(K5)" 2,00</t>
  </si>
  <si>
    <t>275</t>
  </si>
  <si>
    <t>764041323</t>
  </si>
  <si>
    <t>Dilatační připojovací lišta z TiZn lesklého plechu včetně tmelení rš 150 mm</t>
  </si>
  <si>
    <t>-2077887802</t>
  </si>
  <si>
    <t>Dilatační lišta z titanzinkového lesklého válcovaného plechu připojovací, včetně tmelení rš 150 mm</t>
  </si>
  <si>
    <t>276</t>
  </si>
  <si>
    <t>764228431</t>
  </si>
  <si>
    <t>Oplechování římsy rovné celoplošně lepené z Al plechu rš přes 670 mm</t>
  </si>
  <si>
    <t>-2068060982</t>
  </si>
  <si>
    <t>Oplechování říms a ozdobných prvků z hliníkového plechu rovných, bez rohů celoplošně lepené přes rš 670 mm</t>
  </si>
  <si>
    <t>"stěny přístavku-technické plyny, přípojná skříň NN, pilíř vedle vstupu" 2,40*0,75*2+2,40*1,20*1</t>
  </si>
  <si>
    <t>277</t>
  </si>
  <si>
    <t>764-01</t>
  </si>
  <si>
    <t>Prodloužení a úprava kotevních prvků hlavic a potrubí VZT (dodávka+výroba+montáž)</t>
  </si>
  <si>
    <t>-299395861</t>
  </si>
  <si>
    <t>278</t>
  </si>
  <si>
    <t>764-02</t>
  </si>
  <si>
    <t>Stojánkový aerátor pro odvětrání prostoru (dodávka+montáž)</t>
  </si>
  <si>
    <t>911751090</t>
  </si>
  <si>
    <t>279</t>
  </si>
  <si>
    <t>998764103</t>
  </si>
  <si>
    <t>Přesun hmot tonážní pro konstrukce klempířské v objektech v do 24 m</t>
  </si>
  <si>
    <t>267082640</t>
  </si>
  <si>
    <t>Přesun hmot pro konstrukce klempířské stanovený z hmotnosti přesunovaného materiálu vodorovná dopravní vzdálenost do 50 m v objektech výšky přes 12 do 24 m</t>
  </si>
  <si>
    <t>766</t>
  </si>
  <si>
    <t>Konstrukce truhlářské</t>
  </si>
  <si>
    <t>280</t>
  </si>
  <si>
    <t>766-PO1</t>
  </si>
  <si>
    <t>Výsuvné podávací okno z dřevěné eurolamely ze smrk.dřeva SAI 170/120cm (dodávka+montáž)</t>
  </si>
  <si>
    <t>-183358033</t>
  </si>
  <si>
    <t>Přesný popis viz D.1.2.29 Tabulka výplní otvorů a Technická zpráva</t>
  </si>
  <si>
    <t>V ceně započteny i veškeré doplňující konstrukce a práce</t>
  </si>
  <si>
    <t>specifikované Projektovou dokumentací vč.kování a povrchové úpravy.</t>
  </si>
  <si>
    <t>"ozn.(PO/1)" 1</t>
  </si>
  <si>
    <t>281</t>
  </si>
  <si>
    <t>766-PO2</t>
  </si>
  <si>
    <t>2048832924</t>
  </si>
  <si>
    <t>"ozn.(PO/2)" 1</t>
  </si>
  <si>
    <t>282</t>
  </si>
  <si>
    <t>766-1</t>
  </si>
  <si>
    <t>Dveře vnitřní dřevěné jednokřídlové 120/210cm, požár.odolnost EI30 DP3/C3, horní část prosklená, dolní část plná, vč.rámové zárubně (dodávka+montáž)</t>
  </si>
  <si>
    <t>1596510394</t>
  </si>
  <si>
    <t>"ozn.1" 4</t>
  </si>
  <si>
    <t>283</t>
  </si>
  <si>
    <t>766-2</t>
  </si>
  <si>
    <t>Stěna vnitřní dřevěná 190/220cm s dveřmi dvoukřídlovými 170/210cm, požár.odolnost EI30 DP3/C3, horní část prosklená, dolní část plná, vč.rámové zárubně (dodávka+montáž)</t>
  </si>
  <si>
    <t>-1197958344</t>
  </si>
  <si>
    <t>"ozn.2" 2</t>
  </si>
  <si>
    <t>284</t>
  </si>
  <si>
    <t>766-3</t>
  </si>
  <si>
    <t>Stěna vnitřní dřevěná 180/220cm s dveřmi dvoukřídlovými 160/210cm, požár.odolnost EI30 DP3/C3, horní část prosklená, dolní část plná, vč.rámové zárubně (dodávka+montáž)</t>
  </si>
  <si>
    <t>-630999724</t>
  </si>
  <si>
    <t>"ozn.3" 1</t>
  </si>
  <si>
    <t>285</t>
  </si>
  <si>
    <t>766-4</t>
  </si>
  <si>
    <t>Dveře dřevěné 80/210cm, částečně prosklené, vč.obložkové zárubně (dodávka+montáž)</t>
  </si>
  <si>
    <t>-1192266653</t>
  </si>
  <si>
    <t>"ozn.4" 1</t>
  </si>
  <si>
    <t>286</t>
  </si>
  <si>
    <t>766-5</t>
  </si>
  <si>
    <t>Dveře dřevěné kazetové 70/210cm, vč.rámové zárubně (dodávka+montáž)</t>
  </si>
  <si>
    <t>1991136395</t>
  </si>
  <si>
    <t>"ozn.5" 1</t>
  </si>
  <si>
    <t>287</t>
  </si>
  <si>
    <t>766-6</t>
  </si>
  <si>
    <t>Dveře vnitřní dřevěné dvoukřídlové 145/197cm, požár.odolnost EI30 DP3/C3, plné, vč.obložkové zárubně (dodávka+montáž)</t>
  </si>
  <si>
    <t>-332710200</t>
  </si>
  <si>
    <t>"ozn.6" 4</t>
  </si>
  <si>
    <t>288</t>
  </si>
  <si>
    <t>766-7</t>
  </si>
  <si>
    <t>Stěna vnitřní dřevěná 140/220cm s dveřmi dvoukřídlovými 120/210cm, prosklené, vč.rámové zárubně (dodávka+montáž)</t>
  </si>
  <si>
    <t>-1973505397</t>
  </si>
  <si>
    <t>"ozn.7" 3</t>
  </si>
  <si>
    <t>289</t>
  </si>
  <si>
    <t>766-8</t>
  </si>
  <si>
    <t>Dveře vnitřní dřevěné jednokřídlové 80/197cm, požár.odolnost EI30 DP1/C3, plné, vč.ocelové zárubně (dodávka+montáž)</t>
  </si>
  <si>
    <t>-1391733848</t>
  </si>
  <si>
    <t>"ozn.8" 1</t>
  </si>
  <si>
    <t>290</t>
  </si>
  <si>
    <t>766-DHO1</t>
  </si>
  <si>
    <t>Okno 150/150cm dřevohliníkové z dřevěné pětivrstvé eurolamely, vč.opláštění Al lištami (dodávka+montáž)</t>
  </si>
  <si>
    <t>-739897827</t>
  </si>
  <si>
    <t>specifikované Projektovou dokumentací vč.kování, povrchové úpravy,</t>
  </si>
  <si>
    <t>parotěsné pásky po celém obvodu výrobku ze strany interieru,</t>
  </si>
  <si>
    <t>difúzní  pásky po celém obvodu výrobku ze strany exterieru.</t>
  </si>
  <si>
    <t>"ozn.DHO/1, DHO1a (bez jižní a východní fasády)" 47+48+1-48</t>
  </si>
  <si>
    <t>291</t>
  </si>
  <si>
    <t>766-DHO1zvuk</t>
  </si>
  <si>
    <t>Okno 150/150cm dřevohliníkové z dřevěné pětivrstvé eurolamely, vč.opláštění Al lištami, zvukoizolační sklo Rw=38dB (dodávka+montáž)</t>
  </si>
  <si>
    <t>-1763394509</t>
  </si>
  <si>
    <t>"ozn.DHO/1 (jižní a východní fasáda)" 48</t>
  </si>
  <si>
    <t>292</t>
  </si>
  <si>
    <t>766-DHO1žal</t>
  </si>
  <si>
    <t>Žaluzie předokenní mechanicky rolované z Al plechu pro okno 150/150cm (dodávka+montáž)</t>
  </si>
  <si>
    <t>-1264649121</t>
  </si>
  <si>
    <t>specifikované Projektovou dokumentací.</t>
  </si>
  <si>
    <t>"ozn.DHO/1, DHO1a" 48+47+1</t>
  </si>
  <si>
    <t>293</t>
  </si>
  <si>
    <t>766-DHO2</t>
  </si>
  <si>
    <t>Okno 120/150cm dřevohliníkové z dřevěné pětivrstvé eurolamely, vč.opláštění Al lištami (dodávka+montáž)</t>
  </si>
  <si>
    <t>-1070828217</t>
  </si>
  <si>
    <t>"ozn.DHO/2 (bez jižní a východní fasády)" 17+12-14</t>
  </si>
  <si>
    <t>294</t>
  </si>
  <si>
    <t>766-DHO2zvuk</t>
  </si>
  <si>
    <t>Okno 120/150cm dřevohliníkové z dřevěné pětivrstvé eurolamely, vč.opláštění Al lištami, zvukoizolační sklo Rw=38dB (dodávka+montáž)</t>
  </si>
  <si>
    <t>-1283591394</t>
  </si>
  <si>
    <t>"ozn.DHO/2 (jižní a východní fasáda)" 14</t>
  </si>
  <si>
    <t>295</t>
  </si>
  <si>
    <t>766-DHO2žal</t>
  </si>
  <si>
    <t>Žaluzie předokenní mechanicky rolované z Al plechu pro okno 120/150cm (dodávka+montáž)</t>
  </si>
  <si>
    <t>-1205095155</t>
  </si>
  <si>
    <t>"ozn.DHO/2" 17+12</t>
  </si>
  <si>
    <t>296</t>
  </si>
  <si>
    <t>766-DHO3</t>
  </si>
  <si>
    <t>Okno 90/150cm dřevohliníkové z dřevěné pětivrstvé eurolamely, vč.opláštění Al lištami (dodávka+montáž)</t>
  </si>
  <si>
    <t>1949505425</t>
  </si>
  <si>
    <t>"ozn.DHO/3 (bez jižní a východní fasády)" 10+10-12</t>
  </si>
  <si>
    <t>297</t>
  </si>
  <si>
    <t>766-DHO3zvuk</t>
  </si>
  <si>
    <t>Okno 90/150cm dřevohliníkové z dřevěné pětivrstvé eurolamely, vč.opláštění Al lištami, zvukoizolační sklo Rw=38dB (dodávka+montáž)</t>
  </si>
  <si>
    <t>-986017033</t>
  </si>
  <si>
    <t>"ozn.DHO/3 (jižní a východní fasáda)" 12</t>
  </si>
  <si>
    <t>298</t>
  </si>
  <si>
    <t>766-DHO3žal</t>
  </si>
  <si>
    <t>Žaluzie předokenní mechanicky rolované z Al plechu pro okno 90/150cm (dodávka+montáž)</t>
  </si>
  <si>
    <t>923169163</t>
  </si>
  <si>
    <t>"ozn.DHO/3" 10+10</t>
  </si>
  <si>
    <t>299</t>
  </si>
  <si>
    <t>766-DHO4</t>
  </si>
  <si>
    <t>-676315838</t>
  </si>
  <si>
    <t>"ozn.DHO/4" 4</t>
  </si>
  <si>
    <t>300</t>
  </si>
  <si>
    <t>766-DHO5</t>
  </si>
  <si>
    <t>Okno 85/150cm dřevohliníkové z dřevěné pětivrstvé eurolamely, vč.opláštění Al lištami (dodávka+montáž)</t>
  </si>
  <si>
    <t>34803097</t>
  </si>
  <si>
    <t>"ozn.DHO/5" 4</t>
  </si>
  <si>
    <t>301</t>
  </si>
  <si>
    <t>766-DHO6</t>
  </si>
  <si>
    <t>408540014</t>
  </si>
  <si>
    <t>"ozn.DHO/6" 4+4</t>
  </si>
  <si>
    <t>302</t>
  </si>
  <si>
    <t>766-DHO7</t>
  </si>
  <si>
    <t>Okno 107/80cm dřevohliníkové z dřevěné pětivrstvé eurolamely, vč.opláštění Al lištami (dodávka+montáž)</t>
  </si>
  <si>
    <t>836071636</t>
  </si>
  <si>
    <t>"ozn.DHO/7" 6</t>
  </si>
  <si>
    <t>303</t>
  </si>
  <si>
    <t>766-MOV1</t>
  </si>
  <si>
    <t>Meziokenní vložka pevná 45/322,5cm dřevohliníková z dřevěné pětivrstvé eurolamely, vč.opláštění Al lištami (dodávka+montáž)</t>
  </si>
  <si>
    <t>1061599475</t>
  </si>
  <si>
    <t>specifikované Projektovou dokumentací vč.kotvení, vč.povrchové úpravy.</t>
  </si>
  <si>
    <t>"ozn.MOV/1" 4</t>
  </si>
  <si>
    <t>304</t>
  </si>
  <si>
    <t>766-MOV2</t>
  </si>
  <si>
    <t>Meziokenní vložka pevná 90/322,5cm dřevohliníková z dřevěné pětivrstvé eurolamely, vč.opláštění Al lištami (dodávka+montáž)</t>
  </si>
  <si>
    <t>-570774637</t>
  </si>
  <si>
    <t>"ozn.MOV/2" 4</t>
  </si>
  <si>
    <t>305</t>
  </si>
  <si>
    <t>766-MOV3</t>
  </si>
  <si>
    <t>Meziokenní vložka pevná 30/322,5cm dřevohliníková z dřevěné pětivrstvé eurolamely, vč.opláštění Al lištami (dodávka+montáž)</t>
  </si>
  <si>
    <t>1654075782</t>
  </si>
  <si>
    <t>"ozn.MOV/3" 6</t>
  </si>
  <si>
    <t>306</t>
  </si>
  <si>
    <t>766-MOV4</t>
  </si>
  <si>
    <t>Meziokenní vložka pevná 90/315cm dřevohliníková z dřevěné pětivrstvé eurolamely, vč.opláštění Al lištami (dodávka+montáž)</t>
  </si>
  <si>
    <t>-1007536739</t>
  </si>
  <si>
    <t>"ozn.MOV/4" 3</t>
  </si>
  <si>
    <t>307</t>
  </si>
  <si>
    <t>766-MOV5</t>
  </si>
  <si>
    <t>Meziokenní vložka pevná 60/315cm dřevohliníková z dřevěné pětivrstvé eurolamely, vč.opláštění Al lištami (dodávka+montáž)</t>
  </si>
  <si>
    <t>-320217793</t>
  </si>
  <si>
    <t>"ozn.MOV/5" 1</t>
  </si>
  <si>
    <t>308</t>
  </si>
  <si>
    <t>766-MOV6</t>
  </si>
  <si>
    <t>Meziokenní vložka pevná 45/315cm dřevohliníková z dřevěné pětivrstvé eurolamely, vč.opláštění Al lištami (dodávka+montáž)</t>
  </si>
  <si>
    <t>13925326</t>
  </si>
  <si>
    <t>"ozn.MOV/6" 2</t>
  </si>
  <si>
    <t>309</t>
  </si>
  <si>
    <t>766-MOV7</t>
  </si>
  <si>
    <t>Meziokenní vložka pevná 30/315cm dřevohliníková z dřevěné pětivrstvé eurolamely, vč.opláštění Al lištami (dodávka+montáž)</t>
  </si>
  <si>
    <t>1951303013</t>
  </si>
  <si>
    <t>"ozn.MOV/7" 1</t>
  </si>
  <si>
    <t>310</t>
  </si>
  <si>
    <t>766-MOV8</t>
  </si>
  <si>
    <t>Meziokenní vložka pevná 40/150cm dřevohliníková z dřevěné pětivrstvé eurolamely, vč.opláštění Al lištami (dodávka+montáž)</t>
  </si>
  <si>
    <t>1443144190</t>
  </si>
  <si>
    <t>"ozn.MOV/8" 12</t>
  </si>
  <si>
    <t>311</t>
  </si>
  <si>
    <t>766-MOV9</t>
  </si>
  <si>
    <t>Meziokenní vložka pevná 30/150cm dřevohliníková z dřevěné pětivrstvé eurolamely, vč.opláštění Al lištami (dodávka+montáž)</t>
  </si>
  <si>
    <t>1619820202</t>
  </si>
  <si>
    <t>"ozn.MOV/9" 18</t>
  </si>
  <si>
    <t>312</t>
  </si>
  <si>
    <t>766-MOV10</t>
  </si>
  <si>
    <t>Meziokenní vložka pevná 90/150cm dřevohliníková z dřevěné pětivrstvé eurolamely, vč.opláštění Al lištami (dodávka+montáž)</t>
  </si>
  <si>
    <t>-111415323</t>
  </si>
  <si>
    <t>"ozn.MOV/10" 12</t>
  </si>
  <si>
    <t>313</t>
  </si>
  <si>
    <t>766-MOV11</t>
  </si>
  <si>
    <t>Meziokenní vložka pevná 80/150cm dřevohliníková z dřevěné pětivrstvé eurolamely, vč.opláštění Al lištami (dodávka+montáž)</t>
  </si>
  <si>
    <t>-818750322</t>
  </si>
  <si>
    <t>"ozn.MOV/11" 6</t>
  </si>
  <si>
    <t>314</t>
  </si>
  <si>
    <t>766-MOV12</t>
  </si>
  <si>
    <t>452331791</t>
  </si>
  <si>
    <t>"ozn.MOV/12" 9</t>
  </si>
  <si>
    <t>315</t>
  </si>
  <si>
    <t>766-DHD1</t>
  </si>
  <si>
    <t>Dřevěná stěna 150/270cm s dveřmi 130/200cm a nadsvětlíkem 130/70cm dřevohliníková z dřevěné pětivrstvé eurolamely, vč.opláštění Al lištami (dodávka+montáž)</t>
  </si>
  <si>
    <t>-323260281</t>
  </si>
  <si>
    <t>"ozn.DHD/1" 2</t>
  </si>
  <si>
    <t>316</t>
  </si>
  <si>
    <t>766-DHD2</t>
  </si>
  <si>
    <t>Dřevěná stěna 160/315cm s dveřmi 140/200cm a nadsvětlíkem 140/55cm dřevohliníková z dřevěné pětivrstvé eurolamely, vč.opláštění Al lištami (dodávka+montáž)</t>
  </si>
  <si>
    <t>275624590</t>
  </si>
  <si>
    <t>"ozn.DHD/2" 3</t>
  </si>
  <si>
    <t>317</t>
  </si>
  <si>
    <t>766-DHD3</t>
  </si>
  <si>
    <t>Dřevěná stěna 100/265cm s dveřmi 80/200cm dřevohliníková z dřevěné pětivrstvé eurolamely, vč.opláštění Al lištami (dodávka+montáž)</t>
  </si>
  <si>
    <t>2031113293</t>
  </si>
  <si>
    <t>"ozn.DHD/3" 1</t>
  </si>
  <si>
    <t>318</t>
  </si>
  <si>
    <t>766-DHD4</t>
  </si>
  <si>
    <t>Dřevěná stěna 120/250cm s dveřmi 120/200cm dřevohliníková z dřevěné pětivrstvé eurolamely, vč.opláštění Al lištami (dodávka+montáž)</t>
  </si>
  <si>
    <t>-296035719</t>
  </si>
  <si>
    <t>"ozn.DHD/4" 1</t>
  </si>
  <si>
    <t>319</t>
  </si>
  <si>
    <t>766-DHD5</t>
  </si>
  <si>
    <t>Dřevěná stěna 140/250cm s dveřmi 140/200cm dřevohliníková z dřevěné pětivrstvé eurolamely, vč.opláštění Al lištami (dodávka+montáž)</t>
  </si>
  <si>
    <t>-1777651286</t>
  </si>
  <si>
    <t>"ozn.DHD/5" 6</t>
  </si>
  <si>
    <t>320</t>
  </si>
  <si>
    <t>766-DHS1</t>
  </si>
  <si>
    <t>Dřevěná stěna přes 4 podlaží 120/1102,5cm dřevohliníková z dřevěné pětivrstvé eurolamely, vč.opláštění Al lištami (dodávka+montáž)</t>
  </si>
  <si>
    <t>940981953</t>
  </si>
  <si>
    <t>specifikované Projektovou dokumentací vč.povrchové úpravy,</t>
  </si>
  <si>
    <t>V ceně započtena pouze část s pevnou výplní,</t>
  </si>
  <si>
    <t>tzn. že nejsou započtena okna DHO/2 (4ks), tato jsou oceněna samostatně!</t>
  </si>
  <si>
    <t>"ozn.DHS/1" 2</t>
  </si>
  <si>
    <t>321</t>
  </si>
  <si>
    <t>766-DHS2</t>
  </si>
  <si>
    <t>Dřevěná stěna přes 3 podlaží 120/9000cm dřevohliníková z dřevěné pětivrstvé eurolamely, vč.opláštění Al lištami (dodávka+montáž)</t>
  </si>
  <si>
    <t>-1176972612</t>
  </si>
  <si>
    <t>tzn. že nejsou započtena okna DHO/2 (3ks), tato jsou oceněna samostatně!</t>
  </si>
  <si>
    <t>"ozn.DHS/2" 1</t>
  </si>
  <si>
    <t>322</t>
  </si>
  <si>
    <t>766-DHS3</t>
  </si>
  <si>
    <t>677595856</t>
  </si>
  <si>
    <t>"ozn.DHS/3" 1</t>
  </si>
  <si>
    <t>323</t>
  </si>
  <si>
    <t>766-DHS4</t>
  </si>
  <si>
    <t>Dřevěná stěna 790/315cm dřevohliníková z dřevěné pětivrstvé eurolamely, vč.opláštění Al lištami (dodávka+montáž)</t>
  </si>
  <si>
    <t>-763091892</t>
  </si>
  <si>
    <t>tzn. že nejsou započtena okna DHO/2 (4ks), vložky MOV/4 (1ks), MOV/5 (1ks)</t>
  </si>
  <si>
    <t>a dveře DHD/2 (1ks), tyto jsou oceněny samostatně!</t>
  </si>
  <si>
    <t>"ozn.DHS/4" 1</t>
  </si>
  <si>
    <t>324</t>
  </si>
  <si>
    <t>766-DHS5</t>
  </si>
  <si>
    <t>Dřevěná stěna 2160/322,5cm dřevohliníková z dřevěné pětivrstvé eurolamely, vč.opláštění Al lištami (dodávka+montáž)</t>
  </si>
  <si>
    <t>-1798549723</t>
  </si>
  <si>
    <t>tzn. že nejsou započtena okna DHO/1 (12ks), vložky MOV/1 (2ks), MOV/2 (2ks),</t>
  </si>
  <si>
    <t>MOV/3 (3ks), tyto jsou oceněny samostatně!</t>
  </si>
  <si>
    <t>"ozn.DHS/5" 1</t>
  </si>
  <si>
    <t>325</t>
  </si>
  <si>
    <t>766-DHS6</t>
  </si>
  <si>
    <t>Dřevěná stěna 1040/315cm dřevohliníková z dřevěné pětivrstvé eurolamely, vč.opláštění Al lištami (dodávka+montáž)</t>
  </si>
  <si>
    <t>2039031933</t>
  </si>
  <si>
    <t>tzn. že nejsou započtena okna DHO/2 (2ks), DHO/3 (2ks), vložky MOV/4 (2ks), MOV/6 (2ks),</t>
  </si>
  <si>
    <t>MOV/7 (1ks) a dveře DHD/2 (2ks), tyto jsou oceněny samostatně!</t>
  </si>
  <si>
    <t>"ozn.DHS/6" 1</t>
  </si>
  <si>
    <t>326</t>
  </si>
  <si>
    <t>766-DHS7</t>
  </si>
  <si>
    <t>-1270150802</t>
  </si>
  <si>
    <t>"ozn.DHS/7" 1</t>
  </si>
  <si>
    <t>327</t>
  </si>
  <si>
    <t>766-lin</t>
  </si>
  <si>
    <t>Kuchyňská linka dl.2100mm - horní+dolní skříňky (dodávka+montáž)</t>
  </si>
  <si>
    <t>801701556</t>
  </si>
  <si>
    <t>328</t>
  </si>
  <si>
    <t>998766103</t>
  </si>
  <si>
    <t>Přesun hmot tonážní pro konstrukce truhlářské v objektech v do 24 m</t>
  </si>
  <si>
    <t>1461356745</t>
  </si>
  <si>
    <t>Přesun hmot pro konstrukce truhlářské stanovený z hmotnosti přesunovaného materiálu vodorovná dopravní vzdálenost do 50 m v objektech výšky přes 12 do 24 m</t>
  </si>
  <si>
    <t>767</t>
  </si>
  <si>
    <t>Konstrukce zámečnické</t>
  </si>
  <si>
    <t>329</t>
  </si>
  <si>
    <t>767584159</t>
  </si>
  <si>
    <t>Podhledy kazetové vč.nosné konstrukce (dodávka+montáž)</t>
  </si>
  <si>
    <t>-2071192320</t>
  </si>
  <si>
    <t>Podhledy kazetové vč.nosné konstukce (dodávka+montáž)</t>
  </si>
  <si>
    <t>"m.č.137,152" 37,00</t>
  </si>
  <si>
    <t>330</t>
  </si>
  <si>
    <t>767-ZV1</t>
  </si>
  <si>
    <t>Žebřík do výtah.šachty š.50cm, dl.3,15m, z ocelových žárově pozinkovaných profilů, vč.kotvení (dodávka+výroba+montáž)</t>
  </si>
  <si>
    <t>-1317599242</t>
  </si>
  <si>
    <t>Přesný popis viz D.1.2.30 Tabulka zámečnických výrobků a Technická zpráva</t>
  </si>
  <si>
    <t>331</t>
  </si>
  <si>
    <t>767-ZV3</t>
  </si>
  <si>
    <t>Textilní čistící zóna do kovového rámu, kartáčová, jednotlivé sloupce v rámečku z lehkých kovů - vyměnitelné jednotlivé součásti (dodávka+montáž)</t>
  </si>
  <si>
    <t>1589200235</t>
  </si>
  <si>
    <t>"1" 2,05*5,50*1</t>
  </si>
  <si>
    <t>"2" 2,35*3,35*1</t>
  </si>
  <si>
    <t>"3" 2,20*1,80*1</t>
  </si>
  <si>
    <t>"4" 1,90*2,10*1</t>
  </si>
  <si>
    <t>332</t>
  </si>
  <si>
    <t>767-ZV4</t>
  </si>
  <si>
    <t>Ocelové překlady+podpěrné konstrukce, vč.kotvení chemickými kotvami - 8ks (dodávka+výroba+montáž)</t>
  </si>
  <si>
    <t>kg</t>
  </si>
  <si>
    <t>1291715930</t>
  </si>
  <si>
    <t>Přesný popis viz Tabulka výplní otvorů a Technická zpráva.</t>
  </si>
  <si>
    <t>"(6) - U100" 2,05*2*10,60</t>
  </si>
  <si>
    <t>"(10) - U200+patní plechy" 1,20*25,30+5,00</t>
  </si>
  <si>
    <t>333</t>
  </si>
  <si>
    <t>767-ZV5</t>
  </si>
  <si>
    <t>Ocelové žárově pozinkované madlo pr63/4mm, dl.2,05m, vč.kotvení chemickými kotvami - 8ks (dodávka+výroba+montáž)</t>
  </si>
  <si>
    <t>760917302</t>
  </si>
  <si>
    <t>334</t>
  </si>
  <si>
    <t>767-ZV6</t>
  </si>
  <si>
    <t>Ocelové žárově pozinkované mříže z pásoviny 6/40mm, 165/260cm, vč.kotvení chemickými kotvami (dodávka+výroba+montáž)</t>
  </si>
  <si>
    <t>-2049811843</t>
  </si>
  <si>
    <t>335</t>
  </si>
  <si>
    <t>767-ZV7</t>
  </si>
  <si>
    <t>Ventilátor venkovní Pi=150W/230V, s protidešťovou žaluzií, vč.kotvení (dodávka+montáž)</t>
  </si>
  <si>
    <t>1366589865</t>
  </si>
  <si>
    <t>336</t>
  </si>
  <si>
    <t>767-ZV8</t>
  </si>
  <si>
    <t>Protidešťová žaluzie sklopná 80/80cm, vč.lemování, vč.demontáže původní žaluzie, prodloužení a nastavení výdechů VZT DN700mm (demontáž+dodávka+výroba+montáž)</t>
  </si>
  <si>
    <t>126512345</t>
  </si>
  <si>
    <t>337</t>
  </si>
  <si>
    <t>767-ZV9</t>
  </si>
  <si>
    <t>Těžký poklop zateplený EI 30 DP1, rozměry dle původního výlezu (uzpůsobit novému zateplení), vč.kování, kotvení, zámku pro zajištění proti sání větru (dodávka+výroba+montáž)</t>
  </si>
  <si>
    <t>-1673803809</t>
  </si>
  <si>
    <t>338</t>
  </si>
  <si>
    <t>767-ZV10</t>
  </si>
  <si>
    <t>1013511912</t>
  </si>
  <si>
    <t>339</t>
  </si>
  <si>
    <t>767-ZV11A</t>
  </si>
  <si>
    <t>Kotevní body nerezové pro zpětnou instalaci antén pr.10mm, dl.400mm (dodávka+montáž)</t>
  </si>
  <si>
    <t>169375146</t>
  </si>
  <si>
    <t>340</t>
  </si>
  <si>
    <t>767-ZV11B</t>
  </si>
  <si>
    <t>Kotevní body nerezové pro zpětnou instalaci kamer pr.10mm, dl.400mm, vč.utěsnění tmelem (dodávka+montáž)</t>
  </si>
  <si>
    <t>24141663</t>
  </si>
  <si>
    <t>341</t>
  </si>
  <si>
    <t>767-ZV11C</t>
  </si>
  <si>
    <t>Demontáž a zpětná montáž zvonkových tabel, videovolacích a dorozumívacích zařízení, vč.prodloužení připojení (dodávka+montáž)</t>
  </si>
  <si>
    <t>148116858</t>
  </si>
  <si>
    <t>342</t>
  </si>
  <si>
    <t>767-ZV11D</t>
  </si>
  <si>
    <t>Demontáž a zpětná montáž světel u vstupů, vč.prodloužení připojení (dodávka+montáž)</t>
  </si>
  <si>
    <t>-1855401235</t>
  </si>
  <si>
    <t>343</t>
  </si>
  <si>
    <t>767-ZV12</t>
  </si>
  <si>
    <t>Žebřík na střechu š.50cm, dl.3,70m, z ocelových žárově pozinkovaných profilů, vč.kotvení (dodávka+výroba+montáž)</t>
  </si>
  <si>
    <t>697899433</t>
  </si>
  <si>
    <t>344</t>
  </si>
  <si>
    <t>767-ZV13A</t>
  </si>
  <si>
    <t>Lištování plastové půlené lišty na fasádách, vč.vložení stávajících kabelů, ukotvení (dodávka+montáž)</t>
  </si>
  <si>
    <t>1934120375</t>
  </si>
  <si>
    <t>40,00</t>
  </si>
  <si>
    <t>345</t>
  </si>
  <si>
    <t>767-ZV13E</t>
  </si>
  <si>
    <t>Pancéřové ocelové trubky pro kabely ovládání VZT, vč.vložení stávajících kabelů, ukotvení (dodávka+montáž)</t>
  </si>
  <si>
    <t>-1047585001</t>
  </si>
  <si>
    <t>85,00</t>
  </si>
  <si>
    <t>346</t>
  </si>
  <si>
    <t>767-ZV13F</t>
  </si>
  <si>
    <t>Chráničky datových rozvodů vč.protahovacích drátů, tepelná izolace MW, vč.vložení stávajících kabelů, ukotvení (dodávka+montáž)</t>
  </si>
  <si>
    <t>390492106</t>
  </si>
  <si>
    <t>60,00</t>
  </si>
  <si>
    <t>347</t>
  </si>
  <si>
    <t>767-chrdat</t>
  </si>
  <si>
    <t>Chráničky kabelů z PVC DN100mm, vč.utěsnění, vč.vložení stávajících kabelů, ukotvení (dodávka+montáž)</t>
  </si>
  <si>
    <t>1540284536</t>
  </si>
  <si>
    <t>Přesný popis viz D.1.2.32 detail č.18</t>
  </si>
  <si>
    <t>348</t>
  </si>
  <si>
    <t>767-ZV14</t>
  </si>
  <si>
    <t>Demontáž a zpětná montáž konstrukce vysílačů a bezpečnostního světla, vč.prodloužení připojení, vč.prodloužení kotevních prvků (+16ks kotev M16 dl.450-650mm) (dodávka+montáž)</t>
  </si>
  <si>
    <t>1739563705</t>
  </si>
  <si>
    <t>349</t>
  </si>
  <si>
    <t>767-ZV15</t>
  </si>
  <si>
    <t>Přístřešek nad vstup, z ocelových žárově pozinkovaných profilů, krytina z ocel.pozink.plechu potaženého asfalt.modif.pásem s posypem, vč.kotvení (dodávka+výroba+montáž)</t>
  </si>
  <si>
    <t>686446995</t>
  </si>
  <si>
    <t>Přesný popis viz D.1.2.30 Tabulka zámečnických výrobků, Technická zpráva</t>
  </si>
  <si>
    <t xml:space="preserve">a výkres D.1.2.31 </t>
  </si>
  <si>
    <t>350</t>
  </si>
  <si>
    <t>767-ZV16</t>
  </si>
  <si>
    <t>Výztuhy meziokenních vyzdívek - 2xL 36/36/4mm svařené do T, vč.kotevních plechů, vč.kotvení M8 (dodávka+výroba+montáž)</t>
  </si>
  <si>
    <t>-1451374056</t>
  </si>
  <si>
    <t xml:space="preserve">a Technická zpráva statiky+statický výpočet </t>
  </si>
  <si>
    <t>"MOV3" 20,00*2</t>
  </si>
  <si>
    <t>"MOV9" 8,00*3</t>
  </si>
  <si>
    <t>351</t>
  </si>
  <si>
    <t>767-01</t>
  </si>
  <si>
    <t>Pásové kotevní ocelové Z profily pro vyzdívky u stěn DHS, vč.kotevních plechů, vč.kotvení M8 (dodávka+výroba+montáž)</t>
  </si>
  <si>
    <t>-9376275</t>
  </si>
  <si>
    <t>Přesný popis viz D.1.2.29 Tabulka výplní otvorů (DHS/1-3), Technická zpráva</t>
  </si>
  <si>
    <t>"DHS/1" 40,00*6</t>
  </si>
  <si>
    <t>"DHS/2" 40,00*3</t>
  </si>
  <si>
    <t>"DHS/3" 40,00*3</t>
  </si>
  <si>
    <t>352</t>
  </si>
  <si>
    <t>998767103</t>
  </si>
  <si>
    <t>Přesun hmot tonážní pro zámečnické konstrukce v objektech v do 24 m</t>
  </si>
  <si>
    <t>1708545803</t>
  </si>
  <si>
    <t>Přesun hmot pro zámečnické konstrukce stanovený z hmotnosti přesunovaného materiálu vodorovná dopravní vzdálenost do 50 m v objektech výšky přes 12 do 24 m</t>
  </si>
  <si>
    <t>771</t>
  </si>
  <si>
    <t>Podlahy z dlaždic</t>
  </si>
  <si>
    <t>353</t>
  </si>
  <si>
    <t>771591111.01</t>
  </si>
  <si>
    <t>Penetrace+přechodový můstek (dodávka+montáž)</t>
  </si>
  <si>
    <t>-617089250</t>
  </si>
  <si>
    <t>354</t>
  </si>
  <si>
    <t>771990112.01</t>
  </si>
  <si>
    <t>Vyrovnání podkladu stěrkou tl 35mm (dodávka+montáž)</t>
  </si>
  <si>
    <t>1065606844</t>
  </si>
  <si>
    <t>355</t>
  </si>
  <si>
    <t>631362021</t>
  </si>
  <si>
    <t>Výztuž mazanin svařovanými sítěmi Kari</t>
  </si>
  <si>
    <t>511040885</t>
  </si>
  <si>
    <t>Výztuž mazanin ze svařovaných sítí z drátů typu KARI</t>
  </si>
  <si>
    <t>"lodžie 2.-4.NP" (1,65*1,40+1,20*0,30)*6*1,20*1,00*0,001</t>
  </si>
  <si>
    <t>356</t>
  </si>
  <si>
    <t>771574118.01</t>
  </si>
  <si>
    <t>Montáž podlah keramických lepených flexibilním mrazuvzdorným lepidlem, vč.spárování (vč.dodávky lepidla a spárovací malty)</t>
  </si>
  <si>
    <t>-552485046</t>
  </si>
  <si>
    <t>357</t>
  </si>
  <si>
    <t>771474113.01</t>
  </si>
  <si>
    <t>Montáž soklíků z dlaždic keramických rovných flexibilní mrazuvzdorné lepidlo v do 120 mm (vč.dodávky lepidla a spárovací malty)</t>
  </si>
  <si>
    <t>529357199</t>
  </si>
  <si>
    <t>"lodžie 2.-4.NP" 33,00</t>
  </si>
  <si>
    <t>358</t>
  </si>
  <si>
    <t>597611</t>
  </si>
  <si>
    <t>dlaždice keramické mrazuvdorné tl.10mm</t>
  </si>
  <si>
    <t>-1887028559</t>
  </si>
  <si>
    <t>(16,02+33,00*0,10)*1,10</t>
  </si>
  <si>
    <t>359</t>
  </si>
  <si>
    <t>998771103</t>
  </si>
  <si>
    <t>Přesun hmot tonážní pro podlahy z dlaždic v objektech v do 24 m</t>
  </si>
  <si>
    <t>661965127</t>
  </si>
  <si>
    <t>Přesun hmot pro podlahy z dlaždic stanovený z hmotnosti přesunovaného materiálu vodorovná dopravní vzdálenost do 50 m v objektech výšky přes 12 do 24 m</t>
  </si>
  <si>
    <t>773</t>
  </si>
  <si>
    <t>Podlahy z litého teraca</t>
  </si>
  <si>
    <t>360</t>
  </si>
  <si>
    <t>773500910</t>
  </si>
  <si>
    <t>Opravy podlah z litého teraca tl do 30 mm pásů šířky do 150 mm</t>
  </si>
  <si>
    <t>-1400183434</t>
  </si>
  <si>
    <t>Opravy litých teracových podlah tl. do 30 mm vysekaných pásů šířky do 150 mm</t>
  </si>
  <si>
    <t>"podlaha P1" 0,50*10</t>
  </si>
  <si>
    <t>361</t>
  </si>
  <si>
    <t>773901112</t>
  </si>
  <si>
    <t>Strojní broušení povrchu litého teraca</t>
  </si>
  <si>
    <t>-573734865</t>
  </si>
  <si>
    <t>Opravy podlah z litého teraca strojní broušení povrchu</t>
  </si>
  <si>
    <t>362</t>
  </si>
  <si>
    <t>985113119</t>
  </si>
  <si>
    <t>Pemrlování teracových schodišťových stupňů</t>
  </si>
  <si>
    <t>-1586223765</t>
  </si>
  <si>
    <t>363</t>
  </si>
  <si>
    <t>772991111</t>
  </si>
  <si>
    <t>Penetrace podkladu dlažby z kamene</t>
  </si>
  <si>
    <t>-1494704474</t>
  </si>
  <si>
    <t>Dlažby z kamene - ostatní práce penetrace podkladu</t>
  </si>
  <si>
    <t>364</t>
  </si>
  <si>
    <t>772991438</t>
  </si>
  <si>
    <t>Voskování teracových schodišťových stupňů (dodávka+montáž)</t>
  </si>
  <si>
    <t>-361751624</t>
  </si>
  <si>
    <t>106,23*2</t>
  </si>
  <si>
    <t>365</t>
  </si>
  <si>
    <t>772991439</t>
  </si>
  <si>
    <t>Odstranění vosku z teracových schodišťových stupňů před druhým voskováním</t>
  </si>
  <si>
    <t>1862316902</t>
  </si>
  <si>
    <t>366</t>
  </si>
  <si>
    <t>998773103</t>
  </si>
  <si>
    <t>Přesun hmot tonážní pro podlahy teracové lité v objektech v do 24 m</t>
  </si>
  <si>
    <t>1520359688</t>
  </si>
  <si>
    <t>Přesun hmot pro podlahy teracové lité stanovený z hmotnosti přesunovaného materiálu vodorovná dopravní vzdálenost do 50 m v objektech výšky přes 12 do 24 m</t>
  </si>
  <si>
    <t>776</t>
  </si>
  <si>
    <t>Podlahy povlakové</t>
  </si>
  <si>
    <t>367</t>
  </si>
  <si>
    <t>776141121</t>
  </si>
  <si>
    <t>Vyrovnání podkladu povlakových podlah stěrkou pevnosti 30 MPa tl 3 mm</t>
  </si>
  <si>
    <t>-1352036142</t>
  </si>
  <si>
    <t>Příprava podkladu vyrovnání samonivelační stěrkou podlah min.pevnosti 30 MPa, tloušťky do 3 mm</t>
  </si>
  <si>
    <t>368</t>
  </si>
  <si>
    <t>776211111</t>
  </si>
  <si>
    <t>Lepení textilních pásů</t>
  </si>
  <si>
    <t>840228619</t>
  </si>
  <si>
    <t>Montáž textilních podlahovin lepením pásů standardních</t>
  </si>
  <si>
    <t>369</t>
  </si>
  <si>
    <t>776421711</t>
  </si>
  <si>
    <t>Vložení nařezaných pásků z podlahoviny do lišt</t>
  </si>
  <si>
    <t>1242707950</t>
  </si>
  <si>
    <t>Montáž lišt vložení pásků z podlahoviny do lišt včetně nařezání</t>
  </si>
  <si>
    <t>370</t>
  </si>
  <si>
    <t>6975105</t>
  </si>
  <si>
    <t>zátěžový koberec tl.6mm</t>
  </si>
  <si>
    <t>-1508726568</t>
  </si>
  <si>
    <t>- materiál 20% PA + 80% PP</t>
  </si>
  <si>
    <t>- tkaní do smyčky (nikoliv vpichované vlákno)</t>
  </si>
  <si>
    <t>- výška vlasu 5mm</t>
  </si>
  <si>
    <t>- celková výška i s podložkou 6mm</t>
  </si>
  <si>
    <t>- váha vlasu 450g/m2</t>
  </si>
  <si>
    <t>- tlumící hluk, odolný kolečkovým židlím</t>
  </si>
  <si>
    <t>(243,00+211,00*0,10)*1,10</t>
  </si>
  <si>
    <t>371</t>
  </si>
  <si>
    <t>776421111</t>
  </si>
  <si>
    <t>Montáž obvodových lišt lepením</t>
  </si>
  <si>
    <t>1851946690</t>
  </si>
  <si>
    <t>Montáž lišt obvodových lepených</t>
  </si>
  <si>
    <t>372</t>
  </si>
  <si>
    <t>2831867</t>
  </si>
  <si>
    <t>lišta AL - ukončení soklíku</t>
  </si>
  <si>
    <t>-214950906</t>
  </si>
  <si>
    <t>211,00*1,10</t>
  </si>
  <si>
    <t>373</t>
  </si>
  <si>
    <t>998776103</t>
  </si>
  <si>
    <t>Přesun hmot tonážní pro podlahy povlakové v objektech v do 24 m</t>
  </si>
  <si>
    <t>-564253000</t>
  </si>
  <si>
    <t>Přesun hmot pro podlahy povlakové stanovený z hmotnosti přesunovaného materiálu vodorovná dopravní vzdálenost do 50 m v objektech výšky přes 12 do 24 m</t>
  </si>
  <si>
    <t>777</t>
  </si>
  <si>
    <t>Podlahy lité</t>
  </si>
  <si>
    <t>374</t>
  </si>
  <si>
    <t>777121190</t>
  </si>
  <si>
    <t>Vyrovnání podkladu podlah zpevňující a vyrovnávací stěrkou tl.4-6mm s min.pevností v tlaku 30MPa (musí být kompatibilní s epoxid.pryskyřicí) (dodávka+montáž)</t>
  </si>
  <si>
    <t>-743230479</t>
  </si>
  <si>
    <t>375</t>
  </si>
  <si>
    <t>777121191</t>
  </si>
  <si>
    <t>Vyrovnání podkladu podlah zpevňující a vyrovnávací stěrkou tl.2-3mm s min.pevností v tlaku 30MPa (musí být kompatibilní s epoxid.pryskyřicí) (dodávka+montáž)</t>
  </si>
  <si>
    <t>2112849509</t>
  </si>
  <si>
    <t>376</t>
  </si>
  <si>
    <t>777131190</t>
  </si>
  <si>
    <t>Celoplošná hloubková penetrace (vytvoření spojovacího můstku) (dodávka+montáž)</t>
  </si>
  <si>
    <t>-1150597708</t>
  </si>
  <si>
    <t>377</t>
  </si>
  <si>
    <t>777511190</t>
  </si>
  <si>
    <t>Samonivelační epoxidová pryskyřice s chipsy tl.3mm (dodávka+montáž)</t>
  </si>
  <si>
    <t>-540131590</t>
  </si>
  <si>
    <t>378</t>
  </si>
  <si>
    <t>777511191</t>
  </si>
  <si>
    <t>Samonivelační epoxidová pryskyřice elektrostaticky vodivá tl.3mm (dodávka+montáž)</t>
  </si>
  <si>
    <t>-535910557</t>
  </si>
  <si>
    <t>379</t>
  </si>
  <si>
    <t>777511192</t>
  </si>
  <si>
    <t>Příplatek na podkladní vrstvy elektrostaticky vodivé stěrky (dodávka+montáž)</t>
  </si>
  <si>
    <t>-1974905083</t>
  </si>
  <si>
    <t>- grafitová svodová mezivrstva</t>
  </si>
  <si>
    <t>- zemnící Cu pásky s vývodem k uzemnění stavby</t>
  </si>
  <si>
    <t>- konduktiv - speciálně připravená směs pryskyřic plněných vodivými plnidly a aditivy</t>
  </si>
  <si>
    <t>380</t>
  </si>
  <si>
    <t>777911190</t>
  </si>
  <si>
    <t>Napojení na stěnu nebo sokl fabionem z epoxidové stěrky (totožné s podlahou), vč.fabionové lišty (dodávka+montáž)</t>
  </si>
  <si>
    <t>1076571294</t>
  </si>
  <si>
    <t>158,00</t>
  </si>
  <si>
    <t>381</t>
  </si>
  <si>
    <t>777612190</t>
  </si>
  <si>
    <t>Úprava matového povrchu vytvrzujícím lakem (dodávka+montáž)</t>
  </si>
  <si>
    <t>1674339541</t>
  </si>
  <si>
    <t>"fabiony" 158,00*0,05</t>
  </si>
  <si>
    <t>"fabiony" (298,00+470,00+490,00+320,00)*0,05</t>
  </si>
  <si>
    <t>382</t>
  </si>
  <si>
    <t>998777103</t>
  </si>
  <si>
    <t>Přesun hmot tonážní pro podlahy lité v objektech v do 24 m</t>
  </si>
  <si>
    <t>-418248893</t>
  </si>
  <si>
    <t>Přesun hmot pro podlahy lité stanovený z hmotnosti přesunovaného materiálu vodorovná dopravní vzdálenost do 50 m v objektech výšky přes 12 do 24 m</t>
  </si>
  <si>
    <t>781</t>
  </si>
  <si>
    <t>Dokončovací práce - obklady</t>
  </si>
  <si>
    <t>383</t>
  </si>
  <si>
    <t>781414118</t>
  </si>
  <si>
    <t>Montáž obkladaček vnitřních pórovinových pravoúhlých lepených flexibilním lepidlem, vč.spárování, vč.montáže veškerých lišt (vč.dodávky lepidla a spárovací malty)</t>
  </si>
  <si>
    <t>-1286110027</t>
  </si>
  <si>
    <t>"m.č.137" (11,00)*3,00 -1,70*1,20*2 -0,70*2,00 -1,50*1,50</t>
  </si>
  <si>
    <t>384</t>
  </si>
  <si>
    <t>597615</t>
  </si>
  <si>
    <t>obkladačky keramické hutné, vč.veškerých lišt</t>
  </si>
  <si>
    <t>1842389730</t>
  </si>
  <si>
    <t>25,27*1,10</t>
  </si>
  <si>
    <t>385</t>
  </si>
  <si>
    <t>998781103</t>
  </si>
  <si>
    <t>Přesun hmot tonážní pro obklady keramické v objektech v do 24 m</t>
  </si>
  <si>
    <t>521430019</t>
  </si>
  <si>
    <t>Přesun hmot pro obklady keramické stanovený z hmotnosti přesunovaného materiálu vodorovná dopravní vzdálenost do 50 m v objektech výšky přes 12 do 24 m</t>
  </si>
  <si>
    <t>783</t>
  </si>
  <si>
    <t>Dokončovací práce - nátěry</t>
  </si>
  <si>
    <t>386</t>
  </si>
  <si>
    <t>783306809</t>
  </si>
  <si>
    <t>Odstranění nátěru ze zámečnických konstrukcí okartáčováním</t>
  </si>
  <si>
    <t>400866512</t>
  </si>
  <si>
    <t>Odstranění nátěrů ze zámečnických konstrukcí okartáčováním</t>
  </si>
  <si>
    <t>"dvířka el.rozvaděčů, přípojkých skříní NN, O2" 14,00</t>
  </si>
  <si>
    <t>387</t>
  </si>
  <si>
    <t>783301303</t>
  </si>
  <si>
    <t>Bezoplachové odrezivění zámečnických konstrukcí</t>
  </si>
  <si>
    <t>-1539351906</t>
  </si>
  <si>
    <t>Příprava podkladu zámečnických konstrukcí před provedením nátěru odrezivění odrezovačem bezoplachovým</t>
  </si>
  <si>
    <t>388</t>
  </si>
  <si>
    <t>783314101</t>
  </si>
  <si>
    <t>Základní jednonásobný syntetický nátěr zámečnických konstrukcí</t>
  </si>
  <si>
    <t>-907537240</t>
  </si>
  <si>
    <t>Základní nátěr zámečnických konstrukcí jednonásobný syntetický</t>
  </si>
  <si>
    <t>ocelové překlady</t>
  </si>
  <si>
    <t>"I100" 22,00*0,30</t>
  </si>
  <si>
    <t>"I200" 38,20*0,60</t>
  </si>
  <si>
    <t>"(6) - U100" 2,05*0,10*4</t>
  </si>
  <si>
    <t>389</t>
  </si>
  <si>
    <t>783315101</t>
  </si>
  <si>
    <t>Mezinátěr jednonásobný syntetický standardní zámečnických konstrukcí</t>
  </si>
  <si>
    <t>-2133749550</t>
  </si>
  <si>
    <t>Mezinátěr zámečnických konstrukcí jednonásobný syntetický standardní</t>
  </si>
  <si>
    <t>390</t>
  </si>
  <si>
    <t>783317101</t>
  </si>
  <si>
    <t>Krycí jednonásobný syntetický standardní nátěr zámečnických konstrukcí</t>
  </si>
  <si>
    <t>354889746</t>
  </si>
  <si>
    <t>Krycí nátěr (email) zámečnických konstrukcí jednonásobný syntetický standardní</t>
  </si>
  <si>
    <t>391</t>
  </si>
  <si>
    <t>783826615</t>
  </si>
  <si>
    <t>Hydrofobizační transparentní silikonový nátěr omítek stupně členitosti 1 a 2</t>
  </si>
  <si>
    <t>1011633531</t>
  </si>
  <si>
    <t>Hydrofobizační nátěr omítek silikonový, transparentní, povrchů hladkých omítek hladkých, zrnitých tenkovrstvých nebo štukových stupně členitosti 1 a 2</t>
  </si>
  <si>
    <t>392</t>
  </si>
  <si>
    <t>783826605</t>
  </si>
  <si>
    <t>Hydrofobizační transparentní silikonový nátěr hladkých betonových povrchů, povrchů z desek</t>
  </si>
  <si>
    <t>364728379</t>
  </si>
  <si>
    <t>Hydrofobizační nátěr omítek silikonový, transparentní, povrchů hladkých betonových povrchů nebo povrchů z desek na bázi dřeva (dřevovláknitých apod.)</t>
  </si>
  <si>
    <t>784</t>
  </si>
  <si>
    <t>Dokončovací práce - malby a tapety</t>
  </si>
  <si>
    <t>393</t>
  </si>
  <si>
    <t>784211121</t>
  </si>
  <si>
    <t>Dvojnásobné bílé malby ze směsí za mokra středně otěruvzdorných v místnostech výšky do 3,80 m</t>
  </si>
  <si>
    <t>-512540381</t>
  </si>
  <si>
    <t>Malby z malířských směsí otěruvzdorných za mokra dvojnásobné, bílé za mokra otěruvzdorné středně v místnostech výšky do 3,80 m</t>
  </si>
  <si>
    <t>stropy+stěny</t>
  </si>
  <si>
    <t>"1.NP" 398,00+1260,00</t>
  </si>
  <si>
    <t>"2.NP" 601,00+1803,00</t>
  </si>
  <si>
    <t>"3.NP" 600,00+1800,00</t>
  </si>
  <si>
    <t>"4.NP" 530,00+1590,00</t>
  </si>
  <si>
    <t>"5.NP" 42,00+120,00</t>
  </si>
  <si>
    <t>394</t>
  </si>
  <si>
    <t>784211101</t>
  </si>
  <si>
    <t>Dvojnásobné bílé malby ze směsí za mokra výborně otěruvzdorných v místnostech výšky do 3,80 m</t>
  </si>
  <si>
    <t>1630709331</t>
  </si>
  <si>
    <t>Malby z malířských směsí otěruvzdorných za mokra dvojnásobné, bílé za mokra otěruvzdorné výborně v místnostech výšky do 3,80 m</t>
  </si>
  <si>
    <t>"1.NP" 310,00</t>
  </si>
  <si>
    <t>395</t>
  </si>
  <si>
    <t>784181101</t>
  </si>
  <si>
    <t>Základní akrylátová jednonásobná penetrace podkladu v místnostech výšky do 3,80m</t>
  </si>
  <si>
    <t>228226472</t>
  </si>
  <si>
    <t>Penetrace podkladu jednonásobná základní akrylátová v místnostech výšky do 3,80 m</t>
  </si>
  <si>
    <t>8744,00+310,00</t>
  </si>
  <si>
    <t>396</t>
  </si>
  <si>
    <t>784161001</t>
  </si>
  <si>
    <t>Tmelení spar a rohů šířky do 3 mm akrylátovým tmelem v místnostech výšky do 3,80 m</t>
  </si>
  <si>
    <t>-845898661</t>
  </si>
  <si>
    <t>Tmelení spar a rohů, šířky do 3 mm akrylátovým tmelem v místnostech výšky do 3,80 m</t>
  </si>
  <si>
    <t>"MOV/2" (0,90*2+3,25*2)*4</t>
  </si>
  <si>
    <t>"MOV/3" (0,30*2+3,25*2)*6</t>
  </si>
  <si>
    <t>"MOV/4" (0,90*2+3,25*2)*3</t>
  </si>
  <si>
    <t>"MOV/5" (0,60*2+3,35*2)*1</t>
  </si>
  <si>
    <t>"MOV/6" (0,45*2+3,35*2)*2</t>
  </si>
  <si>
    <t>"MOV/7" (0,30*2+3,35*2)*1</t>
  </si>
  <si>
    <t>"MOV/9" (0,30*2+1,50*2)*18</t>
  </si>
  <si>
    <t>"MOV/10" (0,90*2+1,50*2)*12</t>
  </si>
  <si>
    <t>"MOV/11" (0,80*2+1,50*2)*6</t>
  </si>
  <si>
    <t>"MOV/12" (0,90*2+1,50*2)*9</t>
  </si>
  <si>
    <t>"DHS/1" (1,20*7+1,20*2+2,05*2+1,50*4)*1</t>
  </si>
  <si>
    <t>"DHS/2" (1,20*6+0,55*2+1,50*6)*1</t>
  </si>
  <si>
    <t>"DHS/3" (1,20*7+1,20*2+2,05*2+1,50*4)*1</t>
  </si>
  <si>
    <t>"DHS/4" (1,20*2+0,90*4+0,45*2+1,20)*1</t>
  </si>
  <si>
    <t>"DHS/5" (1,50*11+1,20*2)*1</t>
  </si>
  <si>
    <t>"DHS/7" (1,50*11+1,20*2)*1</t>
  </si>
  <si>
    <t>790</t>
  </si>
  <si>
    <t>Demontáže PSV</t>
  </si>
  <si>
    <t>397</t>
  </si>
  <si>
    <t>712300832</t>
  </si>
  <si>
    <t>Odstranění povlakové krytiny střech do 10° dvouvrstvé</t>
  </si>
  <si>
    <t>1423995288</t>
  </si>
  <si>
    <t>Odstranění ze střech plochých do 10° krytiny povlakové dvouvrstvé</t>
  </si>
  <si>
    <t>St1-náběhové klíny</t>
  </si>
  <si>
    <t>(30,60+21,65)*2*1,00</t>
  </si>
  <si>
    <t>398</t>
  </si>
  <si>
    <t>919112211.01</t>
  </si>
  <si>
    <t>Řezání živičné krytiny</t>
  </si>
  <si>
    <t>-184972990</t>
  </si>
  <si>
    <t>(30,60+21,65)*2</t>
  </si>
  <si>
    <t>399</t>
  </si>
  <si>
    <t>721210824</t>
  </si>
  <si>
    <t>Demontáž vpustí střešních DN 150</t>
  </si>
  <si>
    <t>1803031140</t>
  </si>
  <si>
    <t>Demontáž kanalizačního příslušenství střešních vtoků DN 150</t>
  </si>
  <si>
    <t>400</t>
  </si>
  <si>
    <t>713110841</t>
  </si>
  <si>
    <t>Odstranění tepelné izolace stropů lepené z vláknitých materiálů suchých tl do 100 mm</t>
  </si>
  <si>
    <t>-676277997</t>
  </si>
  <si>
    <t>Odstranění tepelné izolace stropů nebo podhledů z rohoží, pásů, dílců, desek, bloků připevněných lepením z vláknitých materiálů suchých, tloušťka izolace do 100 mm</t>
  </si>
  <si>
    <t>"střecha St1" (6,275*8,25-2,775*2,525)*2</t>
  </si>
  <si>
    <t>401</t>
  </si>
  <si>
    <t>762341811</t>
  </si>
  <si>
    <t>Demontáž bednění střech z prken</t>
  </si>
  <si>
    <t>-410535357</t>
  </si>
  <si>
    <t>Demontáž bednění a laťování bednění střech rovných, obloukových, sklonu do 60° se všemi nadstřešními konstrukcemi z prken hrubých, hoblovaných tl. do 32 mm</t>
  </si>
  <si>
    <t>402</t>
  </si>
  <si>
    <t>764002821</t>
  </si>
  <si>
    <t>Demontáž střešního výlezu do suti</t>
  </si>
  <si>
    <t>1284209924</t>
  </si>
  <si>
    <t>Demontáž klempířských konstrukcí střešního výlezu do suti</t>
  </si>
  <si>
    <t>403</t>
  </si>
  <si>
    <t>764002811</t>
  </si>
  <si>
    <t>Demontáž okapového plechu do suti v krytině povlakové</t>
  </si>
  <si>
    <t>-331497476</t>
  </si>
  <si>
    <t>Demontáž klempířských konstrukcí okapového plechu do suti, v krytině povlakové</t>
  </si>
  <si>
    <t>"(K6)" 5,70</t>
  </si>
  <si>
    <t>404</t>
  </si>
  <si>
    <t>764002841</t>
  </si>
  <si>
    <t>Demontáž oplechování horních ploch zdí a nadezdívek do suti</t>
  </si>
  <si>
    <t>1339207823</t>
  </si>
  <si>
    <t>Demontáž klempířských konstrukcí oplechování horních ploch zdí a nadezdívek do suti</t>
  </si>
  <si>
    <t>"(K1)" 110,50</t>
  </si>
  <si>
    <t>"(K2)" 4,10</t>
  </si>
  <si>
    <t>"(K3)" 33,00</t>
  </si>
  <si>
    <t>"(K4)" 15,40</t>
  </si>
  <si>
    <t>405</t>
  </si>
  <si>
    <t>764004801</t>
  </si>
  <si>
    <t>Demontáž podokapního žlabu do suti</t>
  </si>
  <si>
    <t>381388767</t>
  </si>
  <si>
    <t>Demontáž klempířských konstrukcí žlabu podokapního do suti</t>
  </si>
  <si>
    <t>406</t>
  </si>
  <si>
    <t>764004861</t>
  </si>
  <si>
    <t>Demontáž svodu do suti</t>
  </si>
  <si>
    <t>435299953</t>
  </si>
  <si>
    <t>Demontáž klempířských konstrukcí svodu do suti</t>
  </si>
  <si>
    <t>407</t>
  </si>
  <si>
    <t>764002851</t>
  </si>
  <si>
    <t>Demontáž oplechování parapetů do suti</t>
  </si>
  <si>
    <t>-1462345166</t>
  </si>
  <si>
    <t>Demontáž klempířských konstrukcí oplechování parapetů do suti</t>
  </si>
  <si>
    <t>408</t>
  </si>
  <si>
    <t>767584811</t>
  </si>
  <si>
    <t>Demontáž podhledu vzduchotechnické mřížky</t>
  </si>
  <si>
    <t>1574753065</t>
  </si>
  <si>
    <t>Demontáž podhledů doplňků podhledů mřížek vzduchotechnických</t>
  </si>
  <si>
    <t>409</t>
  </si>
  <si>
    <t>776201812</t>
  </si>
  <si>
    <t>Demontáž lepených povlakových podlah s podložkou ručně</t>
  </si>
  <si>
    <t>-1302275226</t>
  </si>
  <si>
    <t>Demontáž povlakových podlahovin lepených ručně s podložkou</t>
  </si>
  <si>
    <t>410</t>
  </si>
  <si>
    <t>776410811</t>
  </si>
  <si>
    <t>Odstranění soklíků a lišt pryžových nebo plastových</t>
  </si>
  <si>
    <t>-1926860990</t>
  </si>
  <si>
    <t>Demontáž soklíků nebo lišt pryžových nebo plastových</t>
  </si>
  <si>
    <t>7H</t>
  </si>
  <si>
    <t>Hromosvod</t>
  </si>
  <si>
    <t>411</t>
  </si>
  <si>
    <t>7H-01a</t>
  </si>
  <si>
    <t>Demontáž + zpětná montáž lan hromosvodu, vč.revize kvalifikovanou osobou</t>
  </si>
  <si>
    <t>1553468023</t>
  </si>
  <si>
    <t>412</t>
  </si>
  <si>
    <t>7H-01b</t>
  </si>
  <si>
    <t>Výměna poškozených lan hromosvodu, vč.revize kvalifikovanou osobou (demontáž+dodávka+montáž)</t>
  </si>
  <si>
    <t>-418472379</t>
  </si>
  <si>
    <t>413</t>
  </si>
  <si>
    <t>7H-02</t>
  </si>
  <si>
    <t>Zemnící pásek (dodávka+montáž)</t>
  </si>
  <si>
    <t>1934402119</t>
  </si>
  <si>
    <t>414</t>
  </si>
  <si>
    <t>7H-ZV13B</t>
  </si>
  <si>
    <t>Prodloužení kotev svislých hromosvodů o cca 200-250mm (dodávka+montáž)</t>
  </si>
  <si>
    <t>-1678901219</t>
  </si>
  <si>
    <t>415</t>
  </si>
  <si>
    <t>7H-ZV13C</t>
  </si>
  <si>
    <t>Nové kotvy pro hromosvod (dodávka+montáž)</t>
  </si>
  <si>
    <t>956068009</t>
  </si>
  <si>
    <t>416</t>
  </si>
  <si>
    <t>7H-ZV13D</t>
  </si>
  <si>
    <t>Podložky a patky z betonu pro hromosvod (dodávka+montáž)</t>
  </si>
  <si>
    <t>-126899258</t>
  </si>
  <si>
    <t>7V</t>
  </si>
  <si>
    <t>Výtahy</t>
  </si>
  <si>
    <t>417</t>
  </si>
  <si>
    <t>7V-01</t>
  </si>
  <si>
    <t>Výtah lanový nákladní o zdvihu 9,60 m a nosnosti 500 kg (6 osob) (dodávka+montáž)</t>
  </si>
  <si>
    <t>-31536138</t>
  </si>
  <si>
    <t>Výtah</t>
  </si>
  <si>
    <t>V ceně také započteno:</t>
  </si>
  <si>
    <t>Demontáž stávajícího výtahu, montážní lešení, osvětlení šachty, likvidace odpadu, žebřík do prohlubně, technická dokumentace.</t>
  </si>
  <si>
    <t>02 - Revitalizace pavilonu psychiatrie - elektroinstalace NN</t>
  </si>
  <si>
    <t>INTECON spol. s. r.o., Ústí n.L.</t>
  </si>
  <si>
    <t>Ing.J.Pudil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</si>
  <si>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</si>
  <si>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</si>
  <si>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</si>
  <si>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</si>
  <si>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>741</t>
  </si>
  <si>
    <t>Elektroinstalace - silnoproud</t>
  </si>
  <si>
    <t>741110043</t>
  </si>
  <si>
    <t>Montáž trubka plastová ohebná D přes 35 mm uložená pevně</t>
  </si>
  <si>
    <t>-194594283</t>
  </si>
  <si>
    <t>Montáž trubek elektroinstalačních s nasunutím nebo našroubováním do krabic plastových ohebných, uložených pevně, vnější Ø přes 35 mm</t>
  </si>
  <si>
    <t>345711570</t>
  </si>
  <si>
    <t>trubka elektroinstalační ohebná z PH, D 35,9/42,2 mm</t>
  </si>
  <si>
    <t>-1089743800</t>
  </si>
  <si>
    <t>Poznámka k položce:_x000D_
EAN 8595057600454</t>
  </si>
  <si>
    <t>741110143</t>
  </si>
  <si>
    <t>Montáž trubka pancéřová kovová tuhá závitová D přes 29 do 42 mm uložená pevně</t>
  </si>
  <si>
    <t>273349208</t>
  </si>
  <si>
    <t>Montáž trubek pancéřových elektroinstalačních s nasunutím nebo našroubováním do krabic kovových tuhých závitových, uložených pevně, Ø přes 29 do 42 mm</t>
  </si>
  <si>
    <t>345711260</t>
  </si>
  <si>
    <t>trubka elektroinstalační ocelová lakovaná závitová D 36 mm</t>
  </si>
  <si>
    <t>1751443074</t>
  </si>
  <si>
    <t>Poznámka k položce:_x000D_
EAN 8595057618695</t>
  </si>
  <si>
    <t>345711260_1</t>
  </si>
  <si>
    <t>Spojky nástavné pro ocelové trubky ČSN</t>
  </si>
  <si>
    <t>608253226</t>
  </si>
  <si>
    <t>741110143_D</t>
  </si>
  <si>
    <t>Demontáž- trubka pancéřová kovová tuhá závitová D přes 29 do 42 mm uložená pevně</t>
  </si>
  <si>
    <t>-139765095</t>
  </si>
  <si>
    <t>Montáž trubek pancéřových elektroinstalačních s nasunutím nebo našroubováním do krabic kovových tuhých závitových, uložených pevně, D přes 29 do 42 mm</t>
  </si>
  <si>
    <t>741110511</t>
  </si>
  <si>
    <t>Montáž lišta a kanálek vkládací šířky do 60 mm s víčkem</t>
  </si>
  <si>
    <t>1552547518</t>
  </si>
  <si>
    <t>Montáž lišt a kanálků elektroinstalačních se spojkami, ohyby a rohy a s nasunutím do krabic vkládacích s víčkem, šířky do 60 mm</t>
  </si>
  <si>
    <t>3457183401</t>
  </si>
  <si>
    <t>lišta elektroinstalační vkládací LV 18 x 13</t>
  </si>
  <si>
    <t>-1264919360</t>
  </si>
  <si>
    <t>lišta elektroinstalační vkládací 18 x 13</t>
  </si>
  <si>
    <t>3457183001</t>
  </si>
  <si>
    <t>lišta elektroinstalační hranatá bílá LHD 40 x 20</t>
  </si>
  <si>
    <t>1754504180</t>
  </si>
  <si>
    <t>lišta elektroinstalační hranatá bílá 40 x 20</t>
  </si>
  <si>
    <t>345718900</t>
  </si>
  <si>
    <t>kryt pro lišty elektroinstalační 40 x 20 spojovací</t>
  </si>
  <si>
    <t>-2107633000</t>
  </si>
  <si>
    <t>345718920</t>
  </si>
  <si>
    <t>kryt pro lišty elektroinstalační 40 x 20 koncový</t>
  </si>
  <si>
    <t>1351315272</t>
  </si>
  <si>
    <t>345718930</t>
  </si>
  <si>
    <t>kryt pro lišty elektroinstalační 40 x 20 ohybový</t>
  </si>
  <si>
    <t>-209826807</t>
  </si>
  <si>
    <t>345718960</t>
  </si>
  <si>
    <t>kryt pro lišty elektroinstalační 40 x 20 odbočný</t>
  </si>
  <si>
    <t>-518306071</t>
  </si>
  <si>
    <t>345718970</t>
  </si>
  <si>
    <t>kryt pro lišty elektroinstalační 40 x 20 rohový</t>
  </si>
  <si>
    <t>332274481</t>
  </si>
  <si>
    <t>741110513</t>
  </si>
  <si>
    <t>Montáž lišta a kanálek vkládací šířky přes 120 do 180 mm s víčkem</t>
  </si>
  <si>
    <t>-1290643636</t>
  </si>
  <si>
    <t>Montáž lišt a kanálků elektroinstalačních se spojkami, ohyby a rohy a s nasunutím do krabic vkládacích s víčkem, šířky do přes 120 do 180 mm</t>
  </si>
  <si>
    <t>741110513_D</t>
  </si>
  <si>
    <t>Demontáž - lišta a kanálek vkládací šířky přes 120 do 180 mm s víčkem</t>
  </si>
  <si>
    <t>2138008452</t>
  </si>
  <si>
    <t>741112151</t>
  </si>
  <si>
    <t>Montáž rozvodka lištová plastová jednoduchá</t>
  </si>
  <si>
    <t>1557104226</t>
  </si>
  <si>
    <t>Montáž krabic elektroinstalačních bez napojení na trubky a lišty, demontáže a montáže víčka a přístroje rozvodek se zapojením vodičů na svorkovnici lištových plastových jednoduchých</t>
  </si>
  <si>
    <t>345715330</t>
  </si>
  <si>
    <t>krabice odbočná z polystyrénu D 9020/CR 88x88x53mm 4xEST 13,5 bez svorkovnice</t>
  </si>
  <si>
    <t>-1280207994</t>
  </si>
  <si>
    <t>345514100</t>
  </si>
  <si>
    <t>zásuvka 250V 10/16A 5517-2389 B1</t>
  </si>
  <si>
    <t>-2081220012</t>
  </si>
  <si>
    <t>345354000</t>
  </si>
  <si>
    <t>přístroj spínače jednopólového 10A 3558-A01340</t>
  </si>
  <si>
    <t>-582396090</t>
  </si>
  <si>
    <t>741112151_D</t>
  </si>
  <si>
    <t>Demontáž - rozvodka lištová plastová jednoduchá</t>
  </si>
  <si>
    <t>516561593</t>
  </si>
  <si>
    <t>741122611</t>
  </si>
  <si>
    <t>Montáž kabel Cu plný kulatý žíla 3x1,5 až 6 mm2 uložený pevně (CYKY)</t>
  </si>
  <si>
    <t>-1747864535</t>
  </si>
  <si>
    <t>Montáž kabelů měděných bez ukončení uložených pevně plných kulatých nebo bezhalogenových (CYKY) počtu a průřezu žil 3x1,5 až 6 mm2</t>
  </si>
  <si>
    <t>341110300</t>
  </si>
  <si>
    <t>kabel silový s Cu jádrem 1 kV 3x1,5mm2</t>
  </si>
  <si>
    <t>1698633262</t>
  </si>
  <si>
    <t>Poznámka k položce:_x000D_
obsah kovu [kg/m], Cu =0,044, Al =0</t>
  </si>
  <si>
    <t>341110360</t>
  </si>
  <si>
    <t>kabel silový s Cu jádrem 1 kV 3x2,5mm2</t>
  </si>
  <si>
    <t>628955465</t>
  </si>
  <si>
    <t>Poznámka k položce:_x000D_
obsah kovu [kg/m], Cu =0,074, Al =0</t>
  </si>
  <si>
    <t>741122611_D</t>
  </si>
  <si>
    <t>Demontáž - kabel Cu plný kulatý žíla 3x1,5 až 6 mm2 uložený pevně (CYKY)</t>
  </si>
  <si>
    <t>-1028189631</t>
  </si>
  <si>
    <t>741310001</t>
  </si>
  <si>
    <t>Montáž vypínač nástěnný 1-jednopólový prostředí normální</t>
  </si>
  <si>
    <t>2009181154</t>
  </si>
  <si>
    <t>Montáž spínačů jedno nebo dvoupólových nástěnných se zapojením vodičů, pro prostředí normální vypínačů, řazení 1-jednopólových</t>
  </si>
  <si>
    <t>741310001_D</t>
  </si>
  <si>
    <t>Demontáž - vypínač nástěnný 1-jednopólový prostředí normální</t>
  </si>
  <si>
    <t>277800511</t>
  </si>
  <si>
    <t>741313033</t>
  </si>
  <si>
    <t>Montáž zásuvka vestavná šroubové připojení 2P+PE se zapojením vodičů</t>
  </si>
  <si>
    <t>1058431503</t>
  </si>
  <si>
    <t>Montáž zásuvek domovních se zapojením vodičů šroubové připojení vestavných 10 popř. 16 A bez odvrtání profilovaného otvoru, provedení 2P + PE s víčkem</t>
  </si>
  <si>
    <t>741313033_1</t>
  </si>
  <si>
    <t>Montáž zásuvka vestavná šroubové připojení 2P+PE se zapojením vodičů - parapetní žlab</t>
  </si>
  <si>
    <t>152317643</t>
  </si>
  <si>
    <t>741313033_1D</t>
  </si>
  <si>
    <t>Demontáž - zásuvka vestavná šroubové připojení 2P+PE se zapojením vodičů - parapetní žlab</t>
  </si>
  <si>
    <t>1173784731</t>
  </si>
  <si>
    <t>741370001</t>
  </si>
  <si>
    <t>Montáž svítidlo žárovkové bytové stropní přisazené 1 zdroj bez skla</t>
  </si>
  <si>
    <t>-1889318170</t>
  </si>
  <si>
    <t>Montáž svítidel žárovkových se zapojením vodičů bytových nebo společenských místností stropních přisazených 1 zdroj bez skla</t>
  </si>
  <si>
    <t>741370001_D</t>
  </si>
  <si>
    <t>Demontáž - svítidlo žárovkové bytové stropní přisazené 1 zdroj bez skla</t>
  </si>
  <si>
    <t>1043682328</t>
  </si>
  <si>
    <t>741371004</t>
  </si>
  <si>
    <t>Montáž svítidlo zářivkové bytové stropní přisazené 2 zdroje s krytem</t>
  </si>
  <si>
    <t>-2125381435</t>
  </si>
  <si>
    <t>Montáž svítidel zářivkových se zapojením vodičů bytových nebo společenských místností stropních přisazených 2 zdroje s krytem</t>
  </si>
  <si>
    <t>741371004_D</t>
  </si>
  <si>
    <t>Demontáž - svítidlo zářivkové bytové stropní přisazené 2 zdroje s krytem</t>
  </si>
  <si>
    <t>-1376678003</t>
  </si>
  <si>
    <t>741371005</t>
  </si>
  <si>
    <t>Montáž svítidlo zářivkové bytové stropní přisazené 3 zdroje s krytem</t>
  </si>
  <si>
    <t>1524709583</t>
  </si>
  <si>
    <t>Montáž svítidel zářivkových se zapojením vodičů bytových nebo společenských místností stropních přisazených 3 zdroje s krytem</t>
  </si>
  <si>
    <t>348144441</t>
  </si>
  <si>
    <t>svítidlo bytové stropní přisazené zářivkové 3x58W</t>
  </si>
  <si>
    <t>-1544213200</t>
  </si>
  <si>
    <t>svítidlo zářivkové stropní přímé, mřížka parabolická, indukční předřadník s kompenzací, 3x58W</t>
  </si>
  <si>
    <t>741371005_D</t>
  </si>
  <si>
    <t>Demontáž - svítidlo zářivkové bytové stropní přisazené 3 zdroje s krytem</t>
  </si>
  <si>
    <t>1293625231</t>
  </si>
  <si>
    <t>741371006</t>
  </si>
  <si>
    <t>Montáž svítidlo zářivkové bytové stropní přisazené 4 zdroje s krytem</t>
  </si>
  <si>
    <t>849507371</t>
  </si>
  <si>
    <t>Montáž svítidel zářivkových se zapojením vodičů bytových nebo společenských místností stropních přisazených 4 zdroje s krytem</t>
  </si>
  <si>
    <t>34814446</t>
  </si>
  <si>
    <t>svítidlo zářivkové stropní přímé, mřížka parabolická, indukční předřadník s kompenzací, 4x36W</t>
  </si>
  <si>
    <t>-829424503</t>
  </si>
  <si>
    <t>347510140</t>
  </si>
  <si>
    <t>zářivka lineární 36W G13 denní bílá</t>
  </si>
  <si>
    <t>739703890</t>
  </si>
  <si>
    <t>347510140_1</t>
  </si>
  <si>
    <t>zářivka lineární 58W G13 denní bílá</t>
  </si>
  <si>
    <t>-1829763243</t>
  </si>
  <si>
    <t>741371006_D</t>
  </si>
  <si>
    <t>Demontáž - svítidlo zářivkové bytové stropní přisazené 4 zdroje s krytem</t>
  </si>
  <si>
    <t>632107759</t>
  </si>
  <si>
    <t>741410041</t>
  </si>
  <si>
    <t>Montáž vodič uzemňovací drát nebo lano D do 10 mm v městské zástavbě</t>
  </si>
  <si>
    <t>-647260872</t>
  </si>
  <si>
    <t>Montáž uzemňovacího vedení s upevněním, propojením a připojením pomocí svorek v zemi s izolací spojů drátu nebo lana Ø do 10 mm v městské zástavbě</t>
  </si>
  <si>
    <t>354410730</t>
  </si>
  <si>
    <t>drát D 10mm FeZn</t>
  </si>
  <si>
    <t>1570567883</t>
  </si>
  <si>
    <t>Poznámka k položce:_x000D_
Hmotnost: 0,62 kg/m</t>
  </si>
  <si>
    <t>354414150</t>
  </si>
  <si>
    <t>podpěra vedení FeZn do zdiva 150 mm</t>
  </si>
  <si>
    <t>-1611558497</t>
  </si>
  <si>
    <t>354418310</t>
  </si>
  <si>
    <t>úhelník ochranný na ochranu svodu - 2000 mm, FeZn</t>
  </si>
  <si>
    <t>483789409</t>
  </si>
  <si>
    <t>354418360</t>
  </si>
  <si>
    <t>držák ochranného úhelníku do zdiva, FeZn</t>
  </si>
  <si>
    <t>1684598344</t>
  </si>
  <si>
    <t>354421100</t>
  </si>
  <si>
    <t>štítek plastový -  čísla svodů</t>
  </si>
  <si>
    <t>-130956226</t>
  </si>
  <si>
    <t>354415500</t>
  </si>
  <si>
    <t>podpěra vedení FeZn na lepenkovou krytinu a eternit 100 mm</t>
  </si>
  <si>
    <t>1654138159</t>
  </si>
  <si>
    <t>741410041_D</t>
  </si>
  <si>
    <t>Demontáž - vodič uzemňovací drát nebo lano D do 10 mm v městské zástavbě</t>
  </si>
  <si>
    <t>311028155</t>
  </si>
  <si>
    <t>Montáž uzemňovacího vedení s upevněním, propojením a připojením pomocí svorek v zemi s izolací spojů drátu nebo lana D do 10 mm v městské zástavbě</t>
  </si>
  <si>
    <t>741420022</t>
  </si>
  <si>
    <t>Montáž svorka hromosvodná se 3 šrouby</t>
  </si>
  <si>
    <t>-970923212</t>
  </si>
  <si>
    <t>Montáž hromosvodného vedení svorek se 3 a více šrouby</t>
  </si>
  <si>
    <t>354418750</t>
  </si>
  <si>
    <t>svorka křížová pro vodič D 6-10 mm</t>
  </si>
  <si>
    <t>-69695537</t>
  </si>
  <si>
    <t>354418950</t>
  </si>
  <si>
    <t>svorka připojovací k připojení kovových částí</t>
  </si>
  <si>
    <t>1044710742</t>
  </si>
  <si>
    <t>354410700</t>
  </si>
  <si>
    <t>tyč jímací s rovným koncem 2000 mm FeZn</t>
  </si>
  <si>
    <t>-4961298</t>
  </si>
  <si>
    <t>354418490</t>
  </si>
  <si>
    <t>držák jímače a ochranné trubky - 200 mm, FeZn</t>
  </si>
  <si>
    <t>394500819</t>
  </si>
  <si>
    <t>354418600</t>
  </si>
  <si>
    <t>svorka FeZn k jímací tyči - 4 šrouby</t>
  </si>
  <si>
    <t>-562217251</t>
  </si>
  <si>
    <t>354419960</t>
  </si>
  <si>
    <t>svorka odbočovací a spojovací pro spojování kruhových a páskových vodičů, FeZn</t>
  </si>
  <si>
    <t>-2095978985</t>
  </si>
  <si>
    <t>741420022_D</t>
  </si>
  <si>
    <t>Demontáž - svorka hromosvodná se 3 šrouby</t>
  </si>
  <si>
    <t>1984352007</t>
  </si>
  <si>
    <t>741810002</t>
  </si>
  <si>
    <t>Celková prohlídka elektrického rozvodu a zařízení do 500 000,- Kč</t>
  </si>
  <si>
    <t>593757250</t>
  </si>
  <si>
    <t>Zkoušky a prohlídky elektrických rozvodů a zařízení celková prohlídka a vyhotovení revizní zprávy pro objem montážních prací přes 100 do 500 tis. Kč</t>
  </si>
  <si>
    <t>998741106</t>
  </si>
  <si>
    <t>Přesun hmot tonážní pro silnoproud v objektech v do 60 m</t>
  </si>
  <si>
    <t>-1835769540</t>
  </si>
  <si>
    <t>Přesun hmot pro silnoproud stanovený z hmotnosti přesunovaného materiálu vodorovná dopravní vzdálenost do 50 m v objektech výšky přes 48 do 60 m</t>
  </si>
  <si>
    <t>Práce a dodávky M</t>
  </si>
  <si>
    <t>21-M</t>
  </si>
  <si>
    <t>Elektromontáže</t>
  </si>
  <si>
    <t>210100001</t>
  </si>
  <si>
    <t>Ukončení vodičů v rozváděči nebo na přístroji včetně zapojení průřezu žíly do 2,5 mm2</t>
  </si>
  <si>
    <t>-208706114</t>
  </si>
  <si>
    <t>Ukončení vodičů izolovaných s označením a zapojením v rozváděči nebo na přístroji průřezu žíly do 2,5 mm2</t>
  </si>
  <si>
    <t>210100002</t>
  </si>
  <si>
    <t>Ukončení vodičů v rozváděči nebo na přístroji včetně zapojení průřezu žíly do 6 mm2</t>
  </si>
  <si>
    <t>-424202939</t>
  </si>
  <si>
    <t>Ukončení vodičů izolovaných s označením a zapojením v rozváděči nebo na přístroji průřezu žíly do 6 mm2</t>
  </si>
  <si>
    <t>210100013</t>
  </si>
  <si>
    <t>Ukončení vodičů v rozváděči nebo na přístroji včetně zapojení průřezu žíly do 4 mm2</t>
  </si>
  <si>
    <t>-157683356</t>
  </si>
  <si>
    <t>Ukončení vodičů izolovaných s označením a zapojením v rozváděči nebo na přístroji průřezu žíly do 4 mm2</t>
  </si>
  <si>
    <t>210800011</t>
  </si>
  <si>
    <t>Montáž měděných vodičů CYY 1,5 mm2 uložených v trubkách nebo lištách</t>
  </si>
  <si>
    <t>1748370144</t>
  </si>
  <si>
    <t>Montáž izolovaných vodičů měděných do 1 kV uložených v trubkách nebo lištách zatahovacích CYY, CYA, CYY, průřezu žíly 1,5 mm2</t>
  </si>
  <si>
    <t>210800011_D</t>
  </si>
  <si>
    <t>Demontáž - měděných vodičů CYY 1,5 mm2 uložených v trubkách nebo lištách</t>
  </si>
  <si>
    <t>2046743251</t>
  </si>
  <si>
    <t>210800923</t>
  </si>
  <si>
    <t>Montáž měděných vodičů CSA 2/3,6 kV 6 mm2 uložených pevně</t>
  </si>
  <si>
    <t>-1756722061</t>
  </si>
  <si>
    <t>Montáž izolovaných vodičů měděných do 7,2 kV uložených pevně CSA 2/3,6 kV, průřezu žíly 6 mm2</t>
  </si>
  <si>
    <t>341111940</t>
  </si>
  <si>
    <t>kabel silový jednožilový s Cu jádrem 1x25mm2</t>
  </si>
  <si>
    <t>-158589660</t>
  </si>
  <si>
    <t>Poznámka k položce:_x000D_
obsah kovu [kg/m], Cu =0,245, Al =0</t>
  </si>
  <si>
    <t>341110980</t>
  </si>
  <si>
    <t>kabel silový s Cu jádrem 1 kV 5x4mm2</t>
  </si>
  <si>
    <t>917626598</t>
  </si>
  <si>
    <t>Poznámka k položce:_x000D_
obsah kovu [kg/m], Cu =0,196, Al =0</t>
  </si>
  <si>
    <t>210810057</t>
  </si>
  <si>
    <t>Montáž měděných kabelů CYKY, CYKYD, CYKYDY, NYM, NYY, YSLY 750 V 5x4 mm2 uložených pevně</t>
  </si>
  <si>
    <t>2121682915</t>
  </si>
  <si>
    <t>Montáž izolovaných kabelů měděných bez ukončení do 1 kV uložených pevně CYKY, CYKYD, CYKYDY, NYM, NYY, YSLY, 750 V, počtu a průřezu žil 5 x 4 mm2</t>
  </si>
  <si>
    <t>PM</t>
  </si>
  <si>
    <t>Přidružený materiál</t>
  </si>
  <si>
    <t>%</t>
  </si>
  <si>
    <t>-590428648</t>
  </si>
  <si>
    <t>PPV</t>
  </si>
  <si>
    <t>Podíl přidružených výkonů</t>
  </si>
  <si>
    <t>291775526</t>
  </si>
  <si>
    <t>ZV</t>
  </si>
  <si>
    <t>Zednické výpomoci</t>
  </si>
  <si>
    <t>-1696873494</t>
  </si>
  <si>
    <t>22-M</t>
  </si>
  <si>
    <t>Montáže technologických zařízení pro dopravní stavby</t>
  </si>
  <si>
    <t>220490561</t>
  </si>
  <si>
    <t>Montáž zvonkového tabla</t>
  </si>
  <si>
    <t>1310417074</t>
  </si>
  <si>
    <t xml:space="preserve">Montáž telefonního zapojovače včetně montáže reléové skříně, ovládací soupravy, napájecího a uzemňovacího vedení, zřízení slaboproudého rozvodu, zapojení a vyzkoušení malého </t>
  </si>
  <si>
    <t>220490561_1</t>
  </si>
  <si>
    <t>Montáž kamerového systému</t>
  </si>
  <si>
    <t>1355395874</t>
  </si>
  <si>
    <t>220490561_1D</t>
  </si>
  <si>
    <t>Demontáž - kamerového systému</t>
  </si>
  <si>
    <t>1944548255</t>
  </si>
  <si>
    <t>220490561_D</t>
  </si>
  <si>
    <t>Demontáž - zvonkového tabla</t>
  </si>
  <si>
    <t>950616444</t>
  </si>
  <si>
    <t>-1562125533</t>
  </si>
  <si>
    <t>594279893</t>
  </si>
  <si>
    <t>VON - Vedlejší a ostatní náklady</t>
  </si>
  <si>
    <t>VRN - Vedlejší rozpočtové náklady</t>
  </si>
  <si>
    <t>VRN</t>
  </si>
  <si>
    <t>Vedlejší rozpočtové náklady</t>
  </si>
  <si>
    <t>100004</t>
  </si>
  <si>
    <t>Zařízení staveniště</t>
  </si>
  <si>
    <t>1024</t>
  </si>
  <si>
    <t>127812727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</si>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</sst>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4" t="s">
        <v>14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4"/>
      <c r="AQ5" s="24"/>
      <c r="AR5" s="22"/>
      <c r="BE5" s="34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6" t="s">
        <v>17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4"/>
      <c r="AQ6" s="24"/>
      <c r="AR6" s="22"/>
      <c r="BE6" s="34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4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4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42"/>
      <c r="BS10" s="19" t="s">
        <v>27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42"/>
      <c r="BS11" s="19" t="s">
        <v>27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2"/>
      <c r="BS12" s="19" t="s">
        <v>27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31</v>
      </c>
      <c r="AO13" s="24"/>
      <c r="AP13" s="24"/>
      <c r="AQ13" s="24"/>
      <c r="AR13" s="22"/>
      <c r="BE13" s="342"/>
      <c r="BS13" s="19" t="s">
        <v>27</v>
      </c>
    </row>
    <row r="14" spans="1:74" ht="12.75">
      <c r="B14" s="23"/>
      <c r="C14" s="24"/>
      <c r="D14" s="24"/>
      <c r="E14" s="347" t="s">
        <v>31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42"/>
      <c r="BS14" s="19" t="s">
        <v>27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2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4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42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2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4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42"/>
      <c r="BS20" s="19" t="s">
        <v>34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2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2"/>
    </row>
    <row r="23" spans="1:71" s="1" customFormat="1" ht="42.75" customHeight="1">
      <c r="B23" s="23"/>
      <c r="C23" s="24"/>
      <c r="D23" s="24"/>
      <c r="E23" s="349" t="s">
        <v>38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24"/>
      <c r="AP23" s="24"/>
      <c r="AQ23" s="24"/>
      <c r="AR23" s="22"/>
      <c r="BE23" s="34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2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0">
        <f>ROUND(AG54,2)</f>
        <v>0</v>
      </c>
      <c r="AL26" s="351"/>
      <c r="AM26" s="351"/>
      <c r="AN26" s="351"/>
      <c r="AO26" s="351"/>
      <c r="AP26" s="38"/>
      <c r="AQ26" s="38"/>
      <c r="AR26" s="41"/>
      <c r="BE26" s="34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2" t="s">
        <v>40</v>
      </c>
      <c r="M28" s="352"/>
      <c r="N28" s="352"/>
      <c r="O28" s="352"/>
      <c r="P28" s="352"/>
      <c r="Q28" s="38"/>
      <c r="R28" s="38"/>
      <c r="S28" s="38"/>
      <c r="T28" s="38"/>
      <c r="U28" s="38"/>
      <c r="V28" s="38"/>
      <c r="W28" s="352" t="s">
        <v>41</v>
      </c>
      <c r="X28" s="352"/>
      <c r="Y28" s="352"/>
      <c r="Z28" s="352"/>
      <c r="AA28" s="352"/>
      <c r="AB28" s="352"/>
      <c r="AC28" s="352"/>
      <c r="AD28" s="352"/>
      <c r="AE28" s="352"/>
      <c r="AF28" s="38"/>
      <c r="AG28" s="38"/>
      <c r="AH28" s="38"/>
      <c r="AI28" s="38"/>
      <c r="AJ28" s="38"/>
      <c r="AK28" s="352" t="s">
        <v>42</v>
      </c>
      <c r="AL28" s="352"/>
      <c r="AM28" s="352"/>
      <c r="AN28" s="352"/>
      <c r="AO28" s="352"/>
      <c r="AP28" s="38"/>
      <c r="AQ28" s="38"/>
      <c r="AR28" s="41"/>
      <c r="BE28" s="342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55">
        <v>0.21</v>
      </c>
      <c r="M29" s="354"/>
      <c r="N29" s="354"/>
      <c r="O29" s="354"/>
      <c r="P29" s="354"/>
      <c r="Q29" s="43"/>
      <c r="R29" s="43"/>
      <c r="S29" s="43"/>
      <c r="T29" s="43"/>
      <c r="U29" s="43"/>
      <c r="V29" s="43"/>
      <c r="W29" s="353">
        <f>ROUND(AZ54, 2)</f>
        <v>0</v>
      </c>
      <c r="X29" s="354"/>
      <c r="Y29" s="354"/>
      <c r="Z29" s="354"/>
      <c r="AA29" s="354"/>
      <c r="AB29" s="354"/>
      <c r="AC29" s="354"/>
      <c r="AD29" s="354"/>
      <c r="AE29" s="354"/>
      <c r="AF29" s="43"/>
      <c r="AG29" s="43"/>
      <c r="AH29" s="43"/>
      <c r="AI29" s="43"/>
      <c r="AJ29" s="43"/>
      <c r="AK29" s="353">
        <f>ROUND(AV54, 2)</f>
        <v>0</v>
      </c>
      <c r="AL29" s="354"/>
      <c r="AM29" s="354"/>
      <c r="AN29" s="354"/>
      <c r="AO29" s="354"/>
      <c r="AP29" s="43"/>
      <c r="AQ29" s="43"/>
      <c r="AR29" s="44"/>
      <c r="BE29" s="343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55">
        <v>0.15</v>
      </c>
      <c r="M30" s="354"/>
      <c r="N30" s="354"/>
      <c r="O30" s="354"/>
      <c r="P30" s="354"/>
      <c r="Q30" s="43"/>
      <c r="R30" s="43"/>
      <c r="S30" s="43"/>
      <c r="T30" s="43"/>
      <c r="U30" s="43"/>
      <c r="V30" s="43"/>
      <c r="W30" s="353">
        <f>ROUND(BA54, 2)</f>
        <v>0</v>
      </c>
      <c r="X30" s="354"/>
      <c r="Y30" s="354"/>
      <c r="Z30" s="354"/>
      <c r="AA30" s="354"/>
      <c r="AB30" s="354"/>
      <c r="AC30" s="354"/>
      <c r="AD30" s="354"/>
      <c r="AE30" s="354"/>
      <c r="AF30" s="43"/>
      <c r="AG30" s="43"/>
      <c r="AH30" s="43"/>
      <c r="AI30" s="43"/>
      <c r="AJ30" s="43"/>
      <c r="AK30" s="353">
        <f>ROUND(AW54, 2)</f>
        <v>0</v>
      </c>
      <c r="AL30" s="354"/>
      <c r="AM30" s="354"/>
      <c r="AN30" s="354"/>
      <c r="AO30" s="354"/>
      <c r="AP30" s="43"/>
      <c r="AQ30" s="43"/>
      <c r="AR30" s="44"/>
      <c r="BE30" s="343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55">
        <v>0.21</v>
      </c>
      <c r="M31" s="354"/>
      <c r="N31" s="354"/>
      <c r="O31" s="354"/>
      <c r="P31" s="354"/>
      <c r="Q31" s="43"/>
      <c r="R31" s="43"/>
      <c r="S31" s="43"/>
      <c r="T31" s="43"/>
      <c r="U31" s="43"/>
      <c r="V31" s="43"/>
      <c r="W31" s="353">
        <f>ROUND(BB54, 2)</f>
        <v>0</v>
      </c>
      <c r="X31" s="354"/>
      <c r="Y31" s="354"/>
      <c r="Z31" s="354"/>
      <c r="AA31" s="354"/>
      <c r="AB31" s="354"/>
      <c r="AC31" s="354"/>
      <c r="AD31" s="354"/>
      <c r="AE31" s="354"/>
      <c r="AF31" s="43"/>
      <c r="AG31" s="43"/>
      <c r="AH31" s="43"/>
      <c r="AI31" s="43"/>
      <c r="AJ31" s="43"/>
      <c r="AK31" s="353">
        <v>0</v>
      </c>
      <c r="AL31" s="354"/>
      <c r="AM31" s="354"/>
      <c r="AN31" s="354"/>
      <c r="AO31" s="354"/>
      <c r="AP31" s="43"/>
      <c r="AQ31" s="43"/>
      <c r="AR31" s="44"/>
      <c r="BE31" s="343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55">
        <v>0.15</v>
      </c>
      <c r="M32" s="354"/>
      <c r="N32" s="354"/>
      <c r="O32" s="354"/>
      <c r="P32" s="354"/>
      <c r="Q32" s="43"/>
      <c r="R32" s="43"/>
      <c r="S32" s="43"/>
      <c r="T32" s="43"/>
      <c r="U32" s="43"/>
      <c r="V32" s="43"/>
      <c r="W32" s="353">
        <f>ROUND(BC54, 2)</f>
        <v>0</v>
      </c>
      <c r="X32" s="354"/>
      <c r="Y32" s="354"/>
      <c r="Z32" s="354"/>
      <c r="AA32" s="354"/>
      <c r="AB32" s="354"/>
      <c r="AC32" s="354"/>
      <c r="AD32" s="354"/>
      <c r="AE32" s="354"/>
      <c r="AF32" s="43"/>
      <c r="AG32" s="43"/>
      <c r="AH32" s="43"/>
      <c r="AI32" s="43"/>
      <c r="AJ32" s="43"/>
      <c r="AK32" s="353">
        <v>0</v>
      </c>
      <c r="AL32" s="354"/>
      <c r="AM32" s="354"/>
      <c r="AN32" s="354"/>
      <c r="AO32" s="354"/>
      <c r="AP32" s="43"/>
      <c r="AQ32" s="43"/>
      <c r="AR32" s="44"/>
      <c r="BE32" s="343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55">
        <v>0</v>
      </c>
      <c r="M33" s="354"/>
      <c r="N33" s="354"/>
      <c r="O33" s="354"/>
      <c r="P33" s="354"/>
      <c r="Q33" s="43"/>
      <c r="R33" s="43"/>
      <c r="S33" s="43"/>
      <c r="T33" s="43"/>
      <c r="U33" s="43"/>
      <c r="V33" s="43"/>
      <c r="W33" s="353">
        <f>ROUND(BD54, 2)</f>
        <v>0</v>
      </c>
      <c r="X33" s="354"/>
      <c r="Y33" s="354"/>
      <c r="Z33" s="354"/>
      <c r="AA33" s="354"/>
      <c r="AB33" s="354"/>
      <c r="AC33" s="354"/>
      <c r="AD33" s="354"/>
      <c r="AE33" s="354"/>
      <c r="AF33" s="43"/>
      <c r="AG33" s="43"/>
      <c r="AH33" s="43"/>
      <c r="AI33" s="43"/>
      <c r="AJ33" s="43"/>
      <c r="AK33" s="353">
        <v>0</v>
      </c>
      <c r="AL33" s="354"/>
      <c r="AM33" s="354"/>
      <c r="AN33" s="354"/>
      <c r="AO33" s="35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56" t="s">
        <v>51</v>
      </c>
      <c r="Y35" s="357"/>
      <c r="Z35" s="357"/>
      <c r="AA35" s="357"/>
      <c r="AB35" s="357"/>
      <c r="AC35" s="47"/>
      <c r="AD35" s="47"/>
      <c r="AE35" s="47"/>
      <c r="AF35" s="47"/>
      <c r="AG35" s="47"/>
      <c r="AH35" s="47"/>
      <c r="AI35" s="47"/>
      <c r="AJ35" s="47"/>
      <c r="AK35" s="358">
        <f>SUM(AK26:AK33)</f>
        <v>0</v>
      </c>
      <c r="AL35" s="357"/>
      <c r="AM35" s="357"/>
      <c r="AN35" s="357"/>
      <c r="AO35" s="35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KALM007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0" t="str">
        <f>K6</f>
        <v>Revitalizace pavilonu psychiatrie, Krajská zdravotní a.s., Masarykova nemocnice UL, o.z.</v>
      </c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Ústí nad Labem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62" t="str">
        <f>IF(AN8= "","",AN8)</f>
        <v>12. 11. 2019</v>
      </c>
      <c r="AN47" s="362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Krajská zdravotní a.s., Masarykova nemocnice UL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63" t="str">
        <f>IF(E17="","",E17)</f>
        <v>ARCHATELIÉR, spol.s r.o., Ústí n.L.</v>
      </c>
      <c r="AN49" s="364"/>
      <c r="AO49" s="364"/>
      <c r="AP49" s="364"/>
      <c r="AQ49" s="38"/>
      <c r="AR49" s="41"/>
      <c r="AS49" s="365" t="s">
        <v>53</v>
      </c>
      <c r="AT49" s="36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63" t="str">
        <f>IF(E20="","",E20)</f>
        <v xml:space="preserve"> </v>
      </c>
      <c r="AN50" s="364"/>
      <c r="AO50" s="364"/>
      <c r="AP50" s="364"/>
      <c r="AQ50" s="38"/>
      <c r="AR50" s="41"/>
      <c r="AS50" s="367"/>
      <c r="AT50" s="36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9"/>
      <c r="AT51" s="37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71" t="s">
        <v>54</v>
      </c>
      <c r="D52" s="372"/>
      <c r="E52" s="372"/>
      <c r="F52" s="372"/>
      <c r="G52" s="372"/>
      <c r="H52" s="68"/>
      <c r="I52" s="373" t="s">
        <v>55</v>
      </c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4" t="s">
        <v>56</v>
      </c>
      <c r="AH52" s="372"/>
      <c r="AI52" s="372"/>
      <c r="AJ52" s="372"/>
      <c r="AK52" s="372"/>
      <c r="AL52" s="372"/>
      <c r="AM52" s="372"/>
      <c r="AN52" s="373" t="s">
        <v>57</v>
      </c>
      <c r="AO52" s="372"/>
      <c r="AP52" s="372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8">
        <f>ROUND(SUM(AG55:AG57),2)</f>
        <v>0</v>
      </c>
      <c r="AH54" s="378"/>
      <c r="AI54" s="378"/>
      <c r="AJ54" s="378"/>
      <c r="AK54" s="378"/>
      <c r="AL54" s="378"/>
      <c r="AM54" s="378"/>
      <c r="AN54" s="379">
        <f>SUM(AG54,AT54)</f>
        <v>0</v>
      </c>
      <c r="AO54" s="379"/>
      <c r="AP54" s="379"/>
      <c r="AQ54" s="80" t="s">
        <v>19</v>
      </c>
      <c r="AR54" s="81"/>
      <c r="AS54" s="82">
        <f>ROUND(SUM(AS55:AS57),2)</f>
        <v>0</v>
      </c>
      <c r="AT54" s="83">
        <f>ROUND(SUM(AV54:AW54),2)</f>
        <v>0</v>
      </c>
      <c r="AU54" s="84">
        <f>ROUND(SUM(AU55:AU57),5)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ROUND(SUM(AZ55:AZ57),2)</f>
        <v>0</v>
      </c>
      <c r="BA54" s="83">
        <f>ROUND(SUM(BA55:BA57),2)</f>
        <v>0</v>
      </c>
      <c r="BB54" s="83">
        <f>ROUND(SUM(BB55:BB57),2)</f>
        <v>0</v>
      </c>
      <c r="BC54" s="83">
        <f>ROUND(SUM(BC55:BC57),2)</f>
        <v>0</v>
      </c>
      <c r="BD54" s="85">
        <f>ROUND(SUM(BD55:BD57),2)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A55" s="88" t="s">
        <v>77</v>
      </c>
      <c r="B55" s="89"/>
      <c r="C55" s="90"/>
      <c r="D55" s="377" t="s">
        <v>78</v>
      </c>
      <c r="E55" s="377"/>
      <c r="F55" s="377"/>
      <c r="G55" s="377"/>
      <c r="H55" s="377"/>
      <c r="I55" s="91"/>
      <c r="J55" s="377" t="s">
        <v>79</v>
      </c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5">
        <f>'01 - Revitalizace pavilon...'!J30</f>
        <v>0</v>
      </c>
      <c r="AH55" s="376"/>
      <c r="AI55" s="376"/>
      <c r="AJ55" s="376"/>
      <c r="AK55" s="376"/>
      <c r="AL55" s="376"/>
      <c r="AM55" s="376"/>
      <c r="AN55" s="375">
        <f>SUM(AG55,AT55)</f>
        <v>0</v>
      </c>
      <c r="AO55" s="376"/>
      <c r="AP55" s="376"/>
      <c r="AQ55" s="92" t="s">
        <v>80</v>
      </c>
      <c r="AR55" s="93"/>
      <c r="AS55" s="94">
        <v>0</v>
      </c>
      <c r="AT55" s="95">
        <f>ROUND(SUM(AV55:AW55),2)</f>
        <v>0</v>
      </c>
      <c r="AU55" s="96">
        <f>'01 - Revitalizace pavilon...'!P114</f>
        <v>0</v>
      </c>
      <c r="AV55" s="95">
        <f>'01 - Revitalizace pavilon...'!J33</f>
        <v>0</v>
      </c>
      <c r="AW55" s="95">
        <f>'01 - Revitalizace pavilon...'!J34</f>
        <v>0</v>
      </c>
      <c r="AX55" s="95">
        <f>'01 - Revitalizace pavilon...'!J35</f>
        <v>0</v>
      </c>
      <c r="AY55" s="95">
        <f>'01 - Revitalizace pavilon...'!J36</f>
        <v>0</v>
      </c>
      <c r="AZ55" s="95">
        <f>'01 - Revitalizace pavilon...'!F33</f>
        <v>0</v>
      </c>
      <c r="BA55" s="95">
        <f>'01 - Revitalizace pavilon...'!F34</f>
        <v>0</v>
      </c>
      <c r="BB55" s="95">
        <f>'01 - Revitalizace pavilon...'!F35</f>
        <v>0</v>
      </c>
      <c r="BC55" s="95">
        <f>'01 - Revitalizace pavilon...'!F36</f>
        <v>0</v>
      </c>
      <c r="BD55" s="97">
        <f>'01 - Revitalizace pavilon...'!F37</f>
        <v>0</v>
      </c>
      <c r="BT55" s="98" t="s">
        <v>81</v>
      </c>
      <c r="BV55" s="98" t="s">
        <v>75</v>
      </c>
      <c r="BW55" s="98" t="s">
        <v>82</v>
      </c>
      <c r="BX55" s="98" t="s">
        <v>5</v>
      </c>
      <c r="CL55" s="98" t="s">
        <v>19</v>
      </c>
      <c r="CM55" s="98" t="s">
        <v>83</v>
      </c>
    </row>
    <row r="56" spans="1:91" s="7" customFormat="1" ht="24.75" customHeight="1">
      <c r="A56" s="88" t="s">
        <v>77</v>
      </c>
      <c r="B56" s="89"/>
      <c r="C56" s="90"/>
      <c r="D56" s="377" t="s">
        <v>84</v>
      </c>
      <c r="E56" s="377"/>
      <c r="F56" s="377"/>
      <c r="G56" s="377"/>
      <c r="H56" s="377"/>
      <c r="I56" s="91"/>
      <c r="J56" s="377" t="s">
        <v>85</v>
      </c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5">
        <f>'02 - Revitalizace pavilon...'!J30</f>
        <v>0</v>
      </c>
      <c r="AH56" s="376"/>
      <c r="AI56" s="376"/>
      <c r="AJ56" s="376"/>
      <c r="AK56" s="376"/>
      <c r="AL56" s="376"/>
      <c r="AM56" s="376"/>
      <c r="AN56" s="375">
        <f>SUM(AG56,AT56)</f>
        <v>0</v>
      </c>
      <c r="AO56" s="376"/>
      <c r="AP56" s="376"/>
      <c r="AQ56" s="92" t="s">
        <v>80</v>
      </c>
      <c r="AR56" s="93"/>
      <c r="AS56" s="94">
        <v>0</v>
      </c>
      <c r="AT56" s="95">
        <f>ROUND(SUM(AV56:AW56),2)</f>
        <v>0</v>
      </c>
      <c r="AU56" s="96">
        <f>'02 - Revitalizace pavilon...'!P84</f>
        <v>0</v>
      </c>
      <c r="AV56" s="95">
        <f>'02 - Revitalizace pavilon...'!J33</f>
        <v>0</v>
      </c>
      <c r="AW56" s="95">
        <f>'02 - Revitalizace pavilon...'!J34</f>
        <v>0</v>
      </c>
      <c r="AX56" s="95">
        <f>'02 - Revitalizace pavilon...'!J35</f>
        <v>0</v>
      </c>
      <c r="AY56" s="95">
        <f>'02 - Revitalizace pavilon...'!J36</f>
        <v>0</v>
      </c>
      <c r="AZ56" s="95">
        <f>'02 - Revitalizace pavilon...'!F33</f>
        <v>0</v>
      </c>
      <c r="BA56" s="95">
        <f>'02 - Revitalizace pavilon...'!F34</f>
        <v>0</v>
      </c>
      <c r="BB56" s="95">
        <f>'02 - Revitalizace pavilon...'!F35</f>
        <v>0</v>
      </c>
      <c r="BC56" s="95">
        <f>'02 - Revitalizace pavilon...'!F36</f>
        <v>0</v>
      </c>
      <c r="BD56" s="97">
        <f>'02 - Revitalizace pavilon...'!F37</f>
        <v>0</v>
      </c>
      <c r="BT56" s="98" t="s">
        <v>81</v>
      </c>
      <c r="BV56" s="98" t="s">
        <v>75</v>
      </c>
      <c r="BW56" s="98" t="s">
        <v>86</v>
      </c>
      <c r="BX56" s="98" t="s">
        <v>5</v>
      </c>
      <c r="CL56" s="98" t="s">
        <v>19</v>
      </c>
      <c r="CM56" s="98" t="s">
        <v>83</v>
      </c>
    </row>
    <row r="57" spans="1:91" s="7" customFormat="1" ht="16.5" customHeight="1">
      <c r="A57" s="88" t="s">
        <v>77</v>
      </c>
      <c r="B57" s="89"/>
      <c r="C57" s="90"/>
      <c r="D57" s="377" t="s">
        <v>87</v>
      </c>
      <c r="E57" s="377"/>
      <c r="F57" s="377"/>
      <c r="G57" s="377"/>
      <c r="H57" s="377"/>
      <c r="I57" s="91"/>
      <c r="J57" s="377" t="s">
        <v>88</v>
      </c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  <c r="AE57" s="377"/>
      <c r="AF57" s="377"/>
      <c r="AG57" s="375">
        <f>'VON - Vedlejší a ostatní ...'!J30</f>
        <v>0</v>
      </c>
      <c r="AH57" s="376"/>
      <c r="AI57" s="376"/>
      <c r="AJ57" s="376"/>
      <c r="AK57" s="376"/>
      <c r="AL57" s="376"/>
      <c r="AM57" s="376"/>
      <c r="AN57" s="375">
        <f>SUM(AG57,AT57)</f>
        <v>0</v>
      </c>
      <c r="AO57" s="376"/>
      <c r="AP57" s="376"/>
      <c r="AQ57" s="92" t="s">
        <v>87</v>
      </c>
      <c r="AR57" s="93"/>
      <c r="AS57" s="99">
        <v>0</v>
      </c>
      <c r="AT57" s="100">
        <f>ROUND(SUM(AV57:AW57),2)</f>
        <v>0</v>
      </c>
      <c r="AU57" s="101">
        <f>'VON - Vedlejší a ostatní ...'!P80</f>
        <v>0</v>
      </c>
      <c r="AV57" s="100">
        <f>'VON - Vedlejší a ostatní ...'!J33</f>
        <v>0</v>
      </c>
      <c r="AW57" s="100">
        <f>'VON - Vedlejší a ostatní ...'!J34</f>
        <v>0</v>
      </c>
      <c r="AX57" s="100">
        <f>'VON - Vedlejší a ostatní ...'!J35</f>
        <v>0</v>
      </c>
      <c r="AY57" s="100">
        <f>'VON - Vedlejší a ostatní ...'!J36</f>
        <v>0</v>
      </c>
      <c r="AZ57" s="100">
        <f>'VON - Vedlejší a ostatní ...'!F33</f>
        <v>0</v>
      </c>
      <c r="BA57" s="100">
        <f>'VON - Vedlejší a ostatní ...'!F34</f>
        <v>0</v>
      </c>
      <c r="BB57" s="100">
        <f>'VON - Vedlejší a ostatní ...'!F35</f>
        <v>0</v>
      </c>
      <c r="BC57" s="100">
        <f>'VON - Vedlejší a ostatní ...'!F36</f>
        <v>0</v>
      </c>
      <c r="BD57" s="102">
        <f>'VON - Vedlejší a ostatní ...'!F37</f>
        <v>0</v>
      </c>
      <c r="BT57" s="98" t="s">
        <v>81</v>
      </c>
      <c r="BV57" s="98" t="s">
        <v>75</v>
      </c>
      <c r="BW57" s="98" t="s">
        <v>89</v>
      </c>
      <c r="BX57" s="98" t="s">
        <v>5</v>
      </c>
      <c r="CL57" s="98" t="s">
        <v>19</v>
      </c>
      <c r="CM57" s="98" t="s">
        <v>83</v>
      </c>
    </row>
    <row r="58" spans="1:91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91" s="2" customFormat="1" ht="6.95" customHeight="1">
      <c r="A59" s="36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password="CC35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Revitalizace pavilon...'!C2" display="/"/>
    <hyperlink ref="A56" location="'02 - Revitalizace pavilon...'!C2" display="/"/>
    <hyperlink ref="A5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33"/>
  <sheetViews>
    <sheetView showGridLines="0" workbookViewId="0">
      <selection activeCell="F30" sqref="F3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82</v>
      </c>
      <c r="AZ2" s="103" t="s">
        <v>90</v>
      </c>
      <c r="BA2" s="103" t="s">
        <v>19</v>
      </c>
      <c r="BB2" s="103" t="s">
        <v>19</v>
      </c>
      <c r="BC2" s="103" t="s">
        <v>91</v>
      </c>
      <c r="BD2" s="103" t="s">
        <v>83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83</v>
      </c>
      <c r="AZ3" s="103" t="s">
        <v>92</v>
      </c>
      <c r="BA3" s="103" t="s">
        <v>19</v>
      </c>
      <c r="BB3" s="103" t="s">
        <v>19</v>
      </c>
      <c r="BC3" s="103" t="s">
        <v>93</v>
      </c>
      <c r="BD3" s="103" t="s">
        <v>83</v>
      </c>
    </row>
    <row r="4" spans="1:56" s="1" customFormat="1" ht="24.95" customHeight="1">
      <c r="B4" s="22"/>
      <c r="D4" s="106" t="s">
        <v>94</v>
      </c>
      <c r="L4" s="22"/>
      <c r="M4" s="107" t="s">
        <v>10</v>
      </c>
      <c r="AT4" s="19" t="s">
        <v>4</v>
      </c>
      <c r="AZ4" s="103" t="s">
        <v>95</v>
      </c>
      <c r="BA4" s="103" t="s">
        <v>19</v>
      </c>
      <c r="BB4" s="103" t="s">
        <v>19</v>
      </c>
      <c r="BC4" s="103" t="s">
        <v>96</v>
      </c>
      <c r="BD4" s="103" t="s">
        <v>83</v>
      </c>
    </row>
    <row r="5" spans="1:56" s="1" customFormat="1" ht="6.95" customHeight="1">
      <c r="B5" s="22"/>
      <c r="L5" s="22"/>
      <c r="AZ5" s="103" t="s">
        <v>97</v>
      </c>
      <c r="BA5" s="103" t="s">
        <v>19</v>
      </c>
      <c r="BB5" s="103" t="s">
        <v>19</v>
      </c>
      <c r="BC5" s="103" t="s">
        <v>98</v>
      </c>
      <c r="BD5" s="103" t="s">
        <v>83</v>
      </c>
    </row>
    <row r="6" spans="1:56" s="1" customFormat="1" ht="12" customHeight="1">
      <c r="B6" s="22"/>
      <c r="D6" s="108" t="s">
        <v>16</v>
      </c>
      <c r="L6" s="22"/>
      <c r="AZ6" s="103" t="s">
        <v>99</v>
      </c>
      <c r="BA6" s="103" t="s">
        <v>19</v>
      </c>
      <c r="BB6" s="103" t="s">
        <v>19</v>
      </c>
      <c r="BC6" s="103" t="s">
        <v>100</v>
      </c>
      <c r="BD6" s="103" t="s">
        <v>83</v>
      </c>
    </row>
    <row r="7" spans="1:56" s="1" customFormat="1" ht="16.5" customHeight="1">
      <c r="B7" s="22"/>
      <c r="E7" s="381" t="str">
        <f>'Rekapitulace stavby'!K6</f>
        <v>Revitalizace pavilonu psychiatrie, Krajská zdravotní a.s., Masarykova nemocnice UL, o.z.</v>
      </c>
      <c r="F7" s="382"/>
      <c r="G7" s="382"/>
      <c r="H7" s="382"/>
      <c r="L7" s="22"/>
      <c r="AZ7" s="103" t="s">
        <v>101</v>
      </c>
      <c r="BA7" s="103" t="s">
        <v>19</v>
      </c>
      <c r="BB7" s="103" t="s">
        <v>19</v>
      </c>
      <c r="BC7" s="103" t="s">
        <v>102</v>
      </c>
      <c r="BD7" s="103" t="s">
        <v>83</v>
      </c>
    </row>
    <row r="8" spans="1:56" s="2" customFormat="1" ht="12" customHeight="1">
      <c r="A8" s="36"/>
      <c r="B8" s="41"/>
      <c r="C8" s="36"/>
      <c r="D8" s="108" t="s">
        <v>103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03" t="s">
        <v>104</v>
      </c>
      <c r="BA8" s="103" t="s">
        <v>19</v>
      </c>
      <c r="BB8" s="103" t="s">
        <v>19</v>
      </c>
      <c r="BC8" s="103" t="s">
        <v>105</v>
      </c>
      <c r="BD8" s="103" t="s">
        <v>83</v>
      </c>
    </row>
    <row r="9" spans="1:56" s="2" customFormat="1" ht="16.5" customHeight="1">
      <c r="A9" s="36"/>
      <c r="B9" s="41"/>
      <c r="C9" s="36"/>
      <c r="D9" s="36"/>
      <c r="E9" s="383" t="s">
        <v>106</v>
      </c>
      <c r="F9" s="384"/>
      <c r="G9" s="384"/>
      <c r="H9" s="384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03" t="s">
        <v>107</v>
      </c>
      <c r="BA9" s="103" t="s">
        <v>19</v>
      </c>
      <c r="BB9" s="103" t="s">
        <v>19</v>
      </c>
      <c r="BC9" s="103" t="s">
        <v>108</v>
      </c>
      <c r="BD9" s="103" t="s">
        <v>83</v>
      </c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03" t="s">
        <v>109</v>
      </c>
      <c r="BA10" s="103" t="s">
        <v>19</v>
      </c>
      <c r="BB10" s="103" t="s">
        <v>19</v>
      </c>
      <c r="BC10" s="103" t="s">
        <v>110</v>
      </c>
      <c r="BD10" s="103" t="s">
        <v>83</v>
      </c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03" t="s">
        <v>111</v>
      </c>
      <c r="BA11" s="103" t="s">
        <v>19</v>
      </c>
      <c r="BB11" s="103" t="s">
        <v>19</v>
      </c>
      <c r="BC11" s="103" t="s">
        <v>112</v>
      </c>
      <c r="BD11" s="103" t="s">
        <v>83</v>
      </c>
    </row>
    <row r="12" spans="1:5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12. 11. 2019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">
        <v>19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10" t="s">
        <v>28</v>
      </c>
      <c r="F15" s="36"/>
      <c r="G15" s="36"/>
      <c r="H15" s="36"/>
      <c r="I15" s="108" t="s">
        <v>29</v>
      </c>
      <c r="J15" s="110" t="s">
        <v>19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30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8" t="s">
        <v>29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32</v>
      </c>
      <c r="E20" s="36"/>
      <c r="F20" s="36"/>
      <c r="G20" s="36"/>
      <c r="H20" s="36"/>
      <c r="I20" s="108" t="s">
        <v>26</v>
      </c>
      <c r="J20" s="110" t="s">
        <v>19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33</v>
      </c>
      <c r="F21" s="36"/>
      <c r="G21" s="36"/>
      <c r="H21" s="36"/>
      <c r="I21" s="108" t="s">
        <v>29</v>
      </c>
      <c r="J21" s="110" t="s">
        <v>19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35</v>
      </c>
      <c r="E23" s="36"/>
      <c r="F23" s="36"/>
      <c r="G23" s="36"/>
      <c r="H23" s="36"/>
      <c r="I23" s="108" t="s">
        <v>26</v>
      </c>
      <c r="J23" s="110" t="s">
        <v>19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113</v>
      </c>
      <c r="F24" s="36"/>
      <c r="G24" s="36"/>
      <c r="H24" s="36"/>
      <c r="I24" s="108" t="s">
        <v>29</v>
      </c>
      <c r="J24" s="110" t="s">
        <v>19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37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87" t="s">
        <v>38</v>
      </c>
      <c r="F27" s="387"/>
      <c r="G27" s="387"/>
      <c r="H27" s="38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39</v>
      </c>
      <c r="E30" s="36"/>
      <c r="F30" s="36"/>
      <c r="G30" s="36"/>
      <c r="H30" s="36"/>
      <c r="I30" s="36"/>
      <c r="J30" s="117">
        <f>ROUND(J114,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41</v>
      </c>
      <c r="G32" s="36"/>
      <c r="H32" s="36"/>
      <c r="I32" s="118" t="s">
        <v>40</v>
      </c>
      <c r="J32" s="118" t="s">
        <v>42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43</v>
      </c>
      <c r="E33" s="108" t="s">
        <v>44</v>
      </c>
      <c r="F33" s="120">
        <f>ROUND((SUM(BE114:BE2232)),  2)</f>
        <v>0</v>
      </c>
      <c r="G33" s="36"/>
      <c r="H33" s="36"/>
      <c r="I33" s="121">
        <v>0.21</v>
      </c>
      <c r="J33" s="120">
        <f>ROUND(((SUM(BE114:BE2232))*I33),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45</v>
      </c>
      <c r="F34" s="120">
        <f>ROUND((SUM(BF114:BF2232)),  2)</f>
        <v>0</v>
      </c>
      <c r="G34" s="36"/>
      <c r="H34" s="36"/>
      <c r="I34" s="121">
        <v>0.15</v>
      </c>
      <c r="J34" s="120">
        <f>ROUND(((SUM(BF114:BF2232))*I34),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46</v>
      </c>
      <c r="F35" s="120">
        <f>ROUND((SUM(BG114:BG2232)),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47</v>
      </c>
      <c r="F36" s="120">
        <f>ROUND((SUM(BH114:BH2232)),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48</v>
      </c>
      <c r="F37" s="120">
        <f>ROUND((SUM(BI114:BI2232)),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114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Revitalizace pavilonu psychiatrie, Krajská zdravotní a.s., Masarykova nemocnice UL, o.z.</v>
      </c>
      <c r="F48" s="389"/>
      <c r="G48" s="389"/>
      <c r="H48" s="389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103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0" t="str">
        <f>E9</f>
        <v>01 - Revitalizace pavilonu psychiatrie</v>
      </c>
      <c r="F50" s="390"/>
      <c r="G50" s="390"/>
      <c r="H50" s="390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Ústí nad Labem</v>
      </c>
      <c r="G52" s="38"/>
      <c r="H52" s="38"/>
      <c r="I52" s="31" t="s">
        <v>23</v>
      </c>
      <c r="J52" s="61" t="str">
        <f>IF(J12="","",J12)</f>
        <v>12. 11. 2019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Krajská zdravotní a.s., Masarykova nemocnice UL</v>
      </c>
      <c r="G54" s="38"/>
      <c r="H54" s="38"/>
      <c r="I54" s="31" t="s">
        <v>32</v>
      </c>
      <c r="J54" s="34" t="str">
        <f>E21</f>
        <v>ARCHATELIÉR, spol.s r.o., Ústí n.L.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Martin Růžička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115</v>
      </c>
      <c r="D57" s="134"/>
      <c r="E57" s="134"/>
      <c r="F57" s="134"/>
      <c r="G57" s="134"/>
      <c r="H57" s="134"/>
      <c r="I57" s="134"/>
      <c r="J57" s="135" t="s">
        <v>116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71</v>
      </c>
      <c r="D59" s="38"/>
      <c r="E59" s="38"/>
      <c r="F59" s="38"/>
      <c r="G59" s="38"/>
      <c r="H59" s="38"/>
      <c r="I59" s="38"/>
      <c r="J59" s="79">
        <f>J114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117</v>
      </c>
    </row>
    <row r="60" spans="1:47" s="9" customFormat="1" ht="24.95" customHeight="1">
      <c r="B60" s="137"/>
      <c r="C60" s="138"/>
      <c r="D60" s="139" t="s">
        <v>118</v>
      </c>
      <c r="E60" s="140"/>
      <c r="F60" s="140"/>
      <c r="G60" s="140"/>
      <c r="H60" s="140"/>
      <c r="I60" s="140"/>
      <c r="J60" s="141">
        <f>J115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119</v>
      </c>
      <c r="E61" s="146"/>
      <c r="F61" s="146"/>
      <c r="G61" s="146"/>
      <c r="H61" s="146"/>
      <c r="I61" s="146"/>
      <c r="J61" s="147">
        <f>J116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120</v>
      </c>
      <c r="E62" s="146"/>
      <c r="F62" s="146"/>
      <c r="G62" s="146"/>
      <c r="H62" s="146"/>
      <c r="I62" s="146"/>
      <c r="J62" s="147">
        <f>J162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121</v>
      </c>
      <c r="E63" s="146"/>
      <c r="F63" s="146"/>
      <c r="G63" s="146"/>
      <c r="H63" s="146"/>
      <c r="I63" s="146"/>
      <c r="J63" s="147">
        <f>J202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122</v>
      </c>
      <c r="E64" s="146"/>
      <c r="F64" s="146"/>
      <c r="G64" s="146"/>
      <c r="H64" s="146"/>
      <c r="I64" s="146"/>
      <c r="J64" s="147">
        <f>J298</f>
        <v>0</v>
      </c>
      <c r="K64" s="144"/>
      <c r="L64" s="148"/>
    </row>
    <row r="65" spans="2:12" s="10" customFormat="1" ht="19.899999999999999" customHeight="1">
      <c r="B65" s="143"/>
      <c r="C65" s="144"/>
      <c r="D65" s="145" t="s">
        <v>123</v>
      </c>
      <c r="E65" s="146"/>
      <c r="F65" s="146"/>
      <c r="G65" s="146"/>
      <c r="H65" s="146"/>
      <c r="I65" s="146"/>
      <c r="J65" s="147">
        <f>J347</f>
        <v>0</v>
      </c>
      <c r="K65" s="144"/>
      <c r="L65" s="148"/>
    </row>
    <row r="66" spans="2:12" s="10" customFormat="1" ht="19.899999999999999" customHeight="1">
      <c r="B66" s="143"/>
      <c r="C66" s="144"/>
      <c r="D66" s="145" t="s">
        <v>124</v>
      </c>
      <c r="E66" s="146"/>
      <c r="F66" s="146"/>
      <c r="G66" s="146"/>
      <c r="H66" s="146"/>
      <c r="I66" s="146"/>
      <c r="J66" s="147">
        <f>J424</f>
        <v>0</v>
      </c>
      <c r="K66" s="144"/>
      <c r="L66" s="148"/>
    </row>
    <row r="67" spans="2:12" s="10" customFormat="1" ht="19.899999999999999" customHeight="1">
      <c r="B67" s="143"/>
      <c r="C67" s="144"/>
      <c r="D67" s="145" t="s">
        <v>125</v>
      </c>
      <c r="E67" s="146"/>
      <c r="F67" s="146"/>
      <c r="G67" s="146"/>
      <c r="H67" s="146"/>
      <c r="I67" s="146"/>
      <c r="J67" s="147">
        <f>J794</f>
        <v>0</v>
      </c>
      <c r="K67" s="144"/>
      <c r="L67" s="148"/>
    </row>
    <row r="68" spans="2:12" s="10" customFormat="1" ht="19.899999999999999" customHeight="1">
      <c r="B68" s="143"/>
      <c r="C68" s="144"/>
      <c r="D68" s="145" t="s">
        <v>126</v>
      </c>
      <c r="E68" s="146"/>
      <c r="F68" s="146"/>
      <c r="G68" s="146"/>
      <c r="H68" s="146"/>
      <c r="I68" s="146"/>
      <c r="J68" s="147">
        <f>J837</f>
        <v>0</v>
      </c>
      <c r="K68" s="144"/>
      <c r="L68" s="148"/>
    </row>
    <row r="69" spans="2:12" s="10" customFormat="1" ht="19.899999999999999" customHeight="1">
      <c r="B69" s="143"/>
      <c r="C69" s="144"/>
      <c r="D69" s="145" t="s">
        <v>127</v>
      </c>
      <c r="E69" s="146"/>
      <c r="F69" s="146"/>
      <c r="G69" s="146"/>
      <c r="H69" s="146"/>
      <c r="I69" s="146"/>
      <c r="J69" s="147">
        <f>J887</f>
        <v>0</v>
      </c>
      <c r="K69" s="144"/>
      <c r="L69" s="148"/>
    </row>
    <row r="70" spans="2:12" s="10" customFormat="1" ht="19.899999999999999" customHeight="1">
      <c r="B70" s="143"/>
      <c r="C70" s="144"/>
      <c r="D70" s="145" t="s">
        <v>128</v>
      </c>
      <c r="E70" s="146"/>
      <c r="F70" s="146"/>
      <c r="G70" s="146"/>
      <c r="H70" s="146"/>
      <c r="I70" s="146"/>
      <c r="J70" s="147">
        <f>J937</f>
        <v>0</v>
      </c>
      <c r="K70" s="144"/>
      <c r="L70" s="148"/>
    </row>
    <row r="71" spans="2:12" s="10" customFormat="1" ht="19.899999999999999" customHeight="1">
      <c r="B71" s="143"/>
      <c r="C71" s="144"/>
      <c r="D71" s="145" t="s">
        <v>129</v>
      </c>
      <c r="E71" s="146"/>
      <c r="F71" s="146"/>
      <c r="G71" s="146"/>
      <c r="H71" s="146"/>
      <c r="I71" s="146"/>
      <c r="J71" s="147">
        <f>J1156</f>
        <v>0</v>
      </c>
      <c r="K71" s="144"/>
      <c r="L71" s="148"/>
    </row>
    <row r="72" spans="2:12" s="9" customFormat="1" ht="24.95" customHeight="1">
      <c r="B72" s="137"/>
      <c r="C72" s="138"/>
      <c r="D72" s="139" t="s">
        <v>130</v>
      </c>
      <c r="E72" s="140"/>
      <c r="F72" s="140"/>
      <c r="G72" s="140"/>
      <c r="H72" s="140"/>
      <c r="I72" s="140"/>
      <c r="J72" s="141">
        <f>J1159</f>
        <v>0</v>
      </c>
      <c r="K72" s="138"/>
      <c r="L72" s="142"/>
    </row>
    <row r="73" spans="2:12" s="10" customFormat="1" ht="19.899999999999999" customHeight="1">
      <c r="B73" s="143"/>
      <c r="C73" s="144"/>
      <c r="D73" s="145" t="s">
        <v>131</v>
      </c>
      <c r="E73" s="146"/>
      <c r="F73" s="146"/>
      <c r="G73" s="146"/>
      <c r="H73" s="146"/>
      <c r="I73" s="146"/>
      <c r="J73" s="147">
        <f>J1160</f>
        <v>0</v>
      </c>
      <c r="K73" s="144"/>
      <c r="L73" s="148"/>
    </row>
    <row r="74" spans="2:12" s="10" customFormat="1" ht="19.899999999999999" customHeight="1">
      <c r="B74" s="143"/>
      <c r="C74" s="144"/>
      <c r="D74" s="145" t="s">
        <v>132</v>
      </c>
      <c r="E74" s="146"/>
      <c r="F74" s="146"/>
      <c r="G74" s="146"/>
      <c r="H74" s="146"/>
      <c r="I74" s="146"/>
      <c r="J74" s="147">
        <f>J1203</f>
        <v>0</v>
      </c>
      <c r="K74" s="144"/>
      <c r="L74" s="148"/>
    </row>
    <row r="75" spans="2:12" s="10" customFormat="1" ht="19.899999999999999" customHeight="1">
      <c r="B75" s="143"/>
      <c r="C75" s="144"/>
      <c r="D75" s="145" t="s">
        <v>133</v>
      </c>
      <c r="E75" s="146"/>
      <c r="F75" s="146"/>
      <c r="G75" s="146"/>
      <c r="H75" s="146"/>
      <c r="I75" s="146"/>
      <c r="J75" s="147">
        <f>J1292</f>
        <v>0</v>
      </c>
      <c r="K75" s="144"/>
      <c r="L75" s="148"/>
    </row>
    <row r="76" spans="2:12" s="10" customFormat="1" ht="19.899999999999999" customHeight="1">
      <c r="B76" s="143"/>
      <c r="C76" s="144"/>
      <c r="D76" s="145" t="s">
        <v>134</v>
      </c>
      <c r="E76" s="146"/>
      <c r="F76" s="146"/>
      <c r="G76" s="146"/>
      <c r="H76" s="146"/>
      <c r="I76" s="146"/>
      <c r="J76" s="147">
        <f>J1349</f>
        <v>0</v>
      </c>
      <c r="K76" s="144"/>
      <c r="L76" s="148"/>
    </row>
    <row r="77" spans="2:12" s="10" customFormat="1" ht="19.899999999999999" customHeight="1">
      <c r="B77" s="143"/>
      <c r="C77" s="144"/>
      <c r="D77" s="145" t="s">
        <v>135</v>
      </c>
      <c r="E77" s="146"/>
      <c r="F77" s="146"/>
      <c r="G77" s="146"/>
      <c r="H77" s="146"/>
      <c r="I77" s="146"/>
      <c r="J77" s="147">
        <f>J1373</f>
        <v>0</v>
      </c>
      <c r="K77" s="144"/>
      <c r="L77" s="148"/>
    </row>
    <row r="78" spans="2:12" s="10" customFormat="1" ht="19.899999999999999" customHeight="1">
      <c r="B78" s="143"/>
      <c r="C78" s="144"/>
      <c r="D78" s="145" t="s">
        <v>136</v>
      </c>
      <c r="E78" s="146"/>
      <c r="F78" s="146"/>
      <c r="G78" s="146"/>
      <c r="H78" s="146"/>
      <c r="I78" s="146"/>
      <c r="J78" s="147">
        <f>J1416</f>
        <v>0</v>
      </c>
      <c r="K78" s="144"/>
      <c r="L78" s="148"/>
    </row>
    <row r="79" spans="2:12" s="10" customFormat="1" ht="19.899999999999999" customHeight="1">
      <c r="B79" s="143"/>
      <c r="C79" s="144"/>
      <c r="D79" s="145" t="s">
        <v>137</v>
      </c>
      <c r="E79" s="146"/>
      <c r="F79" s="146"/>
      <c r="G79" s="146"/>
      <c r="H79" s="146"/>
      <c r="I79" s="146"/>
      <c r="J79" s="147">
        <f>J1447</f>
        <v>0</v>
      </c>
      <c r="K79" s="144"/>
      <c r="L79" s="148"/>
    </row>
    <row r="80" spans="2:12" s="10" customFormat="1" ht="19.899999999999999" customHeight="1">
      <c r="B80" s="143"/>
      <c r="C80" s="144"/>
      <c r="D80" s="145" t="s">
        <v>138</v>
      </c>
      <c r="E80" s="146"/>
      <c r="F80" s="146"/>
      <c r="G80" s="146"/>
      <c r="H80" s="146"/>
      <c r="I80" s="146"/>
      <c r="J80" s="147">
        <f>J1461</f>
        <v>0</v>
      </c>
      <c r="K80" s="144"/>
      <c r="L80" s="148"/>
    </row>
    <row r="81" spans="1:31" s="10" customFormat="1" ht="19.899999999999999" customHeight="1">
      <c r="B81" s="143"/>
      <c r="C81" s="144"/>
      <c r="D81" s="145" t="s">
        <v>139</v>
      </c>
      <c r="E81" s="146"/>
      <c r="F81" s="146"/>
      <c r="G81" s="146"/>
      <c r="H81" s="146"/>
      <c r="I81" s="146"/>
      <c r="J81" s="147">
        <f>J1468</f>
        <v>0</v>
      </c>
      <c r="K81" s="144"/>
      <c r="L81" s="148"/>
    </row>
    <row r="82" spans="1:31" s="10" customFormat="1" ht="19.899999999999999" customHeight="1">
      <c r="B82" s="143"/>
      <c r="C82" s="144"/>
      <c r="D82" s="145" t="s">
        <v>140</v>
      </c>
      <c r="E82" s="146"/>
      <c r="F82" s="146"/>
      <c r="G82" s="146"/>
      <c r="H82" s="146"/>
      <c r="I82" s="146"/>
      <c r="J82" s="147">
        <f>J1479</f>
        <v>0</v>
      </c>
      <c r="K82" s="144"/>
      <c r="L82" s="148"/>
    </row>
    <row r="83" spans="1:31" s="10" customFormat="1" ht="19.899999999999999" customHeight="1">
      <c r="B83" s="143"/>
      <c r="C83" s="144"/>
      <c r="D83" s="145" t="s">
        <v>141</v>
      </c>
      <c r="E83" s="146"/>
      <c r="F83" s="146"/>
      <c r="G83" s="146"/>
      <c r="H83" s="146"/>
      <c r="I83" s="146"/>
      <c r="J83" s="147">
        <f>J1525</f>
        <v>0</v>
      </c>
      <c r="K83" s="144"/>
      <c r="L83" s="148"/>
    </row>
    <row r="84" spans="1:31" s="10" customFormat="1" ht="19.899999999999999" customHeight="1">
      <c r="B84" s="143"/>
      <c r="C84" s="144"/>
      <c r="D84" s="145" t="s">
        <v>142</v>
      </c>
      <c r="E84" s="146"/>
      <c r="F84" s="146"/>
      <c r="G84" s="146"/>
      <c r="H84" s="146"/>
      <c r="I84" s="146"/>
      <c r="J84" s="147">
        <f>J1812</f>
        <v>0</v>
      </c>
      <c r="K84" s="144"/>
      <c r="L84" s="148"/>
    </row>
    <row r="85" spans="1:31" s="10" customFormat="1" ht="19.899999999999999" customHeight="1">
      <c r="B85" s="143"/>
      <c r="C85" s="144"/>
      <c r="D85" s="145" t="s">
        <v>143</v>
      </c>
      <c r="E85" s="146"/>
      <c r="F85" s="146"/>
      <c r="G85" s="146"/>
      <c r="H85" s="146"/>
      <c r="I85" s="146"/>
      <c r="J85" s="147">
        <f>J1899</f>
        <v>0</v>
      </c>
      <c r="K85" s="144"/>
      <c r="L85" s="148"/>
    </row>
    <row r="86" spans="1:31" s="10" customFormat="1" ht="19.899999999999999" customHeight="1">
      <c r="B86" s="143"/>
      <c r="C86" s="144"/>
      <c r="D86" s="145" t="s">
        <v>144</v>
      </c>
      <c r="E86" s="146"/>
      <c r="F86" s="146"/>
      <c r="G86" s="146"/>
      <c r="H86" s="146"/>
      <c r="I86" s="146"/>
      <c r="J86" s="147">
        <f>J1925</f>
        <v>0</v>
      </c>
      <c r="K86" s="144"/>
      <c r="L86" s="148"/>
    </row>
    <row r="87" spans="1:31" s="10" customFormat="1" ht="19.899999999999999" customHeight="1">
      <c r="B87" s="143"/>
      <c r="C87" s="144"/>
      <c r="D87" s="145" t="s">
        <v>145</v>
      </c>
      <c r="E87" s="146"/>
      <c r="F87" s="146"/>
      <c r="G87" s="146"/>
      <c r="H87" s="146"/>
      <c r="I87" s="146"/>
      <c r="J87" s="147">
        <f>J1947</f>
        <v>0</v>
      </c>
      <c r="K87" s="144"/>
      <c r="L87" s="148"/>
    </row>
    <row r="88" spans="1:31" s="10" customFormat="1" ht="19.899999999999999" customHeight="1">
      <c r="B88" s="143"/>
      <c r="C88" s="144"/>
      <c r="D88" s="145" t="s">
        <v>146</v>
      </c>
      <c r="E88" s="146"/>
      <c r="F88" s="146"/>
      <c r="G88" s="146"/>
      <c r="H88" s="146"/>
      <c r="I88" s="146"/>
      <c r="J88" s="147">
        <f>J1985</f>
        <v>0</v>
      </c>
      <c r="K88" s="144"/>
      <c r="L88" s="148"/>
    </row>
    <row r="89" spans="1:31" s="10" customFormat="1" ht="19.899999999999999" customHeight="1">
      <c r="B89" s="143"/>
      <c r="C89" s="144"/>
      <c r="D89" s="145" t="s">
        <v>147</v>
      </c>
      <c r="E89" s="146"/>
      <c r="F89" s="146"/>
      <c r="G89" s="146"/>
      <c r="H89" s="146"/>
      <c r="I89" s="146"/>
      <c r="J89" s="147">
        <f>J2064</f>
        <v>0</v>
      </c>
      <c r="K89" s="144"/>
      <c r="L89" s="148"/>
    </row>
    <row r="90" spans="1:31" s="10" customFormat="1" ht="19.899999999999999" customHeight="1">
      <c r="B90" s="143"/>
      <c r="C90" s="144"/>
      <c r="D90" s="145" t="s">
        <v>148</v>
      </c>
      <c r="E90" s="146"/>
      <c r="F90" s="146"/>
      <c r="G90" s="146"/>
      <c r="H90" s="146"/>
      <c r="I90" s="146"/>
      <c r="J90" s="147">
        <f>J2074</f>
        <v>0</v>
      </c>
      <c r="K90" s="144"/>
      <c r="L90" s="148"/>
    </row>
    <row r="91" spans="1:31" s="10" customFormat="1" ht="19.899999999999999" customHeight="1">
      <c r="B91" s="143"/>
      <c r="C91" s="144"/>
      <c r="D91" s="145" t="s">
        <v>149</v>
      </c>
      <c r="E91" s="146"/>
      <c r="F91" s="146"/>
      <c r="G91" s="146"/>
      <c r="H91" s="146"/>
      <c r="I91" s="146"/>
      <c r="J91" s="147">
        <f>J2103</f>
        <v>0</v>
      </c>
      <c r="K91" s="144"/>
      <c r="L91" s="148"/>
    </row>
    <row r="92" spans="1:31" s="10" customFormat="1" ht="19.899999999999999" customHeight="1">
      <c r="B92" s="143"/>
      <c r="C92" s="144"/>
      <c r="D92" s="145" t="s">
        <v>150</v>
      </c>
      <c r="E92" s="146"/>
      <c r="F92" s="146"/>
      <c r="G92" s="146"/>
      <c r="H92" s="146"/>
      <c r="I92" s="146"/>
      <c r="J92" s="147">
        <f>J2142</f>
        <v>0</v>
      </c>
      <c r="K92" s="144"/>
      <c r="L92" s="148"/>
    </row>
    <row r="93" spans="1:31" s="10" customFormat="1" ht="19.899999999999999" customHeight="1">
      <c r="B93" s="143"/>
      <c r="C93" s="144"/>
      <c r="D93" s="145" t="s">
        <v>151</v>
      </c>
      <c r="E93" s="146"/>
      <c r="F93" s="146"/>
      <c r="G93" s="146"/>
      <c r="H93" s="146"/>
      <c r="I93" s="146"/>
      <c r="J93" s="147">
        <f>J2214</f>
        <v>0</v>
      </c>
      <c r="K93" s="144"/>
      <c r="L93" s="148"/>
    </row>
    <row r="94" spans="1:31" s="10" customFormat="1" ht="19.899999999999999" customHeight="1">
      <c r="B94" s="143"/>
      <c r="C94" s="144"/>
      <c r="D94" s="145" t="s">
        <v>152</v>
      </c>
      <c r="E94" s="146"/>
      <c r="F94" s="146"/>
      <c r="G94" s="146"/>
      <c r="H94" s="146"/>
      <c r="I94" s="146"/>
      <c r="J94" s="147">
        <f>J2227</f>
        <v>0</v>
      </c>
      <c r="K94" s="144"/>
      <c r="L94" s="148"/>
    </row>
    <row r="95" spans="1:31" s="2" customFormat="1" ht="21.7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09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109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100" spans="1:31" s="2" customFormat="1" ht="6.95" customHeight="1">
      <c r="A100" s="36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109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31" s="2" customFormat="1" ht="24.95" customHeight="1">
      <c r="A101" s="36"/>
      <c r="B101" s="37"/>
      <c r="C101" s="25" t="s">
        <v>153</v>
      </c>
      <c r="D101" s="38"/>
      <c r="E101" s="38"/>
      <c r="F101" s="38"/>
      <c r="G101" s="38"/>
      <c r="H101" s="38"/>
      <c r="I101" s="38"/>
      <c r="J101" s="38"/>
      <c r="K101" s="38"/>
      <c r="L101" s="109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31" s="2" customFormat="1" ht="6.9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09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s="2" customFormat="1" ht="12" customHeight="1">
      <c r="A103" s="36"/>
      <c r="B103" s="37"/>
      <c r="C103" s="31" t="s">
        <v>16</v>
      </c>
      <c r="D103" s="38"/>
      <c r="E103" s="38"/>
      <c r="F103" s="38"/>
      <c r="G103" s="38"/>
      <c r="H103" s="38"/>
      <c r="I103" s="38"/>
      <c r="J103" s="38"/>
      <c r="K103" s="38"/>
      <c r="L103" s="109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s="2" customFormat="1" ht="16.5" customHeight="1">
      <c r="A104" s="36"/>
      <c r="B104" s="37"/>
      <c r="C104" s="38"/>
      <c r="D104" s="38"/>
      <c r="E104" s="388" t="str">
        <f>E7</f>
        <v>Revitalizace pavilonu psychiatrie, Krajská zdravotní a.s., Masarykova nemocnice UL, o.z.</v>
      </c>
      <c r="F104" s="389"/>
      <c r="G104" s="389"/>
      <c r="H104" s="389"/>
      <c r="I104" s="38"/>
      <c r="J104" s="38"/>
      <c r="K104" s="38"/>
      <c r="L104" s="109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12" customHeight="1">
      <c r="A105" s="36"/>
      <c r="B105" s="37"/>
      <c r="C105" s="31" t="s">
        <v>103</v>
      </c>
      <c r="D105" s="38"/>
      <c r="E105" s="38"/>
      <c r="F105" s="38"/>
      <c r="G105" s="38"/>
      <c r="H105" s="38"/>
      <c r="I105" s="38"/>
      <c r="J105" s="38"/>
      <c r="K105" s="38"/>
      <c r="L105" s="109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s="2" customFormat="1" ht="16.5" customHeight="1">
      <c r="A106" s="36"/>
      <c r="B106" s="37"/>
      <c r="C106" s="38"/>
      <c r="D106" s="38"/>
      <c r="E106" s="360" t="str">
        <f>E9</f>
        <v>01 - Revitalizace pavilonu psychiatrie</v>
      </c>
      <c r="F106" s="390"/>
      <c r="G106" s="390"/>
      <c r="H106" s="390"/>
      <c r="I106" s="38"/>
      <c r="J106" s="38"/>
      <c r="K106" s="38"/>
      <c r="L106" s="109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2" customFormat="1" ht="6.95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109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12" customHeight="1">
      <c r="A108" s="36"/>
      <c r="B108" s="37"/>
      <c r="C108" s="31" t="s">
        <v>21</v>
      </c>
      <c r="D108" s="38"/>
      <c r="E108" s="38"/>
      <c r="F108" s="29" t="str">
        <f>F12</f>
        <v>Ústí nad Labem</v>
      </c>
      <c r="G108" s="38"/>
      <c r="H108" s="38"/>
      <c r="I108" s="31" t="s">
        <v>23</v>
      </c>
      <c r="J108" s="61" t="str">
        <f>IF(J12="","",J12)</f>
        <v>12. 11. 2019</v>
      </c>
      <c r="K108" s="38"/>
      <c r="L108" s="109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6.95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109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25.7" customHeight="1">
      <c r="A110" s="36"/>
      <c r="B110" s="37"/>
      <c r="C110" s="31" t="s">
        <v>25</v>
      </c>
      <c r="D110" s="38"/>
      <c r="E110" s="38"/>
      <c r="F110" s="29" t="str">
        <f>E15</f>
        <v>Krajská zdravotní a.s., Masarykova nemocnice UL</v>
      </c>
      <c r="G110" s="38"/>
      <c r="H110" s="38"/>
      <c r="I110" s="31" t="s">
        <v>32</v>
      </c>
      <c r="J110" s="34" t="str">
        <f>E21</f>
        <v>ARCHATELIÉR, spol.s r.o., Ústí n.L.</v>
      </c>
      <c r="K110" s="38"/>
      <c r="L110" s="109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15.2" customHeight="1">
      <c r="A111" s="36"/>
      <c r="B111" s="37"/>
      <c r="C111" s="31" t="s">
        <v>30</v>
      </c>
      <c r="D111" s="38"/>
      <c r="E111" s="38"/>
      <c r="F111" s="29" t="str">
        <f>IF(E18="","",E18)</f>
        <v>Vyplň údaj</v>
      </c>
      <c r="G111" s="38"/>
      <c r="H111" s="38"/>
      <c r="I111" s="31" t="s">
        <v>35</v>
      </c>
      <c r="J111" s="34" t="str">
        <f>E24</f>
        <v>Martin Růžička</v>
      </c>
      <c r="K111" s="38"/>
      <c r="L111" s="109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0.35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109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11" customFormat="1" ht="29.25" customHeight="1">
      <c r="A113" s="149"/>
      <c r="B113" s="150"/>
      <c r="C113" s="151" t="s">
        <v>154</v>
      </c>
      <c r="D113" s="152" t="s">
        <v>58</v>
      </c>
      <c r="E113" s="152" t="s">
        <v>54</v>
      </c>
      <c r="F113" s="152" t="s">
        <v>55</v>
      </c>
      <c r="G113" s="152" t="s">
        <v>155</v>
      </c>
      <c r="H113" s="152" t="s">
        <v>156</v>
      </c>
      <c r="I113" s="152" t="s">
        <v>157</v>
      </c>
      <c r="J113" s="152" t="s">
        <v>116</v>
      </c>
      <c r="K113" s="153" t="s">
        <v>158</v>
      </c>
      <c r="L113" s="154"/>
      <c r="M113" s="70" t="s">
        <v>19</v>
      </c>
      <c r="N113" s="71" t="s">
        <v>43</v>
      </c>
      <c r="O113" s="71" t="s">
        <v>159</v>
      </c>
      <c r="P113" s="71" t="s">
        <v>160</v>
      </c>
      <c r="Q113" s="71" t="s">
        <v>161</v>
      </c>
      <c r="R113" s="71" t="s">
        <v>162</v>
      </c>
      <c r="S113" s="71" t="s">
        <v>163</v>
      </c>
      <c r="T113" s="72" t="s">
        <v>164</v>
      </c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</row>
    <row r="114" spans="1:65" s="2" customFormat="1" ht="22.9" customHeight="1">
      <c r="A114" s="36"/>
      <c r="B114" s="37"/>
      <c r="C114" s="77" t="s">
        <v>165</v>
      </c>
      <c r="D114" s="38"/>
      <c r="E114" s="38"/>
      <c r="F114" s="38"/>
      <c r="G114" s="38"/>
      <c r="H114" s="38"/>
      <c r="I114" s="38"/>
      <c r="J114" s="155">
        <f>BK114</f>
        <v>0</v>
      </c>
      <c r="K114" s="38"/>
      <c r="L114" s="41"/>
      <c r="M114" s="73"/>
      <c r="N114" s="156"/>
      <c r="O114" s="74"/>
      <c r="P114" s="157">
        <f>P115+P1159</f>
        <v>0</v>
      </c>
      <c r="Q114" s="74"/>
      <c r="R114" s="157">
        <f>R115+R1159</f>
        <v>605.16805624000006</v>
      </c>
      <c r="S114" s="74"/>
      <c r="T114" s="158">
        <f>T115+T1159</f>
        <v>181.76346974000001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72</v>
      </c>
      <c r="AU114" s="19" t="s">
        <v>117</v>
      </c>
      <c r="BK114" s="159">
        <f>BK115+BK1159</f>
        <v>0</v>
      </c>
    </row>
    <row r="115" spans="1:65" s="12" customFormat="1" ht="25.9" customHeight="1">
      <c r="B115" s="160"/>
      <c r="C115" s="161"/>
      <c r="D115" s="162" t="s">
        <v>72</v>
      </c>
      <c r="E115" s="163" t="s">
        <v>166</v>
      </c>
      <c r="F115" s="163" t="s">
        <v>167</v>
      </c>
      <c r="G115" s="161"/>
      <c r="H115" s="161"/>
      <c r="I115" s="164"/>
      <c r="J115" s="165">
        <f>BK115</f>
        <v>0</v>
      </c>
      <c r="K115" s="161"/>
      <c r="L115" s="166"/>
      <c r="M115" s="167"/>
      <c r="N115" s="168"/>
      <c r="O115" s="168"/>
      <c r="P115" s="169">
        <f>P116+P162+P202+P298+P347+P424+P794+P837+P887+P937+P1156</f>
        <v>0</v>
      </c>
      <c r="Q115" s="168"/>
      <c r="R115" s="169">
        <f>R116+R162+R202+R298+R347+R424+R794+R837+R887+R937+R1156</f>
        <v>511.24809321000004</v>
      </c>
      <c r="S115" s="168"/>
      <c r="T115" s="170">
        <f>T116+T162+T202+T298+T347+T424+T794+T837+T887+T937+T1156</f>
        <v>165.29719244</v>
      </c>
      <c r="AR115" s="171" t="s">
        <v>81</v>
      </c>
      <c r="AT115" s="172" t="s">
        <v>72</v>
      </c>
      <c r="AU115" s="172" t="s">
        <v>73</v>
      </c>
      <c r="AY115" s="171" t="s">
        <v>168</v>
      </c>
      <c r="BK115" s="173">
        <f>BK116+BK162+BK202+BK298+BK347+BK424+BK794+BK837+BK887+BK937+BK1156</f>
        <v>0</v>
      </c>
    </row>
    <row r="116" spans="1:65" s="12" customFormat="1" ht="22.9" customHeight="1">
      <c r="B116" s="160"/>
      <c r="C116" s="161"/>
      <c r="D116" s="162" t="s">
        <v>72</v>
      </c>
      <c r="E116" s="174" t="s">
        <v>81</v>
      </c>
      <c r="F116" s="174" t="s">
        <v>169</v>
      </c>
      <c r="G116" s="161"/>
      <c r="H116" s="161"/>
      <c r="I116" s="164"/>
      <c r="J116" s="175">
        <f>BK116</f>
        <v>0</v>
      </c>
      <c r="K116" s="161"/>
      <c r="L116" s="166"/>
      <c r="M116" s="167"/>
      <c r="N116" s="168"/>
      <c r="O116" s="168"/>
      <c r="P116" s="169">
        <f>SUM(P117:P161)</f>
        <v>0</v>
      </c>
      <c r="Q116" s="168"/>
      <c r="R116" s="169">
        <f>SUM(R117:R161)</f>
        <v>0.50227999999999995</v>
      </c>
      <c r="S116" s="168"/>
      <c r="T116" s="170">
        <f>SUM(T117:T161)</f>
        <v>0</v>
      </c>
      <c r="AR116" s="171" t="s">
        <v>81</v>
      </c>
      <c r="AT116" s="172" t="s">
        <v>72</v>
      </c>
      <c r="AU116" s="172" t="s">
        <v>81</v>
      </c>
      <c r="AY116" s="171" t="s">
        <v>168</v>
      </c>
      <c r="BK116" s="173">
        <f>SUM(BK117:BK161)</f>
        <v>0</v>
      </c>
    </row>
    <row r="117" spans="1:65" s="2" customFormat="1" ht="16.5" customHeight="1">
      <c r="A117" s="36"/>
      <c r="B117" s="37"/>
      <c r="C117" s="176" t="s">
        <v>81</v>
      </c>
      <c r="D117" s="176" t="s">
        <v>170</v>
      </c>
      <c r="E117" s="177" t="s">
        <v>171</v>
      </c>
      <c r="F117" s="178" t="s">
        <v>172</v>
      </c>
      <c r="G117" s="179" t="s">
        <v>173</v>
      </c>
      <c r="H117" s="180">
        <v>1</v>
      </c>
      <c r="I117" s="181"/>
      <c r="J117" s="182">
        <f>ROUND(I117*H117,2)</f>
        <v>0</v>
      </c>
      <c r="K117" s="178" t="s">
        <v>19</v>
      </c>
      <c r="L117" s="41"/>
      <c r="M117" s="183" t="s">
        <v>19</v>
      </c>
      <c r="N117" s="184" t="s">
        <v>44</v>
      </c>
      <c r="O117" s="66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7" t="s">
        <v>174</v>
      </c>
      <c r="AT117" s="187" t="s">
        <v>170</v>
      </c>
      <c r="AU117" s="187" t="s">
        <v>83</v>
      </c>
      <c r="AY117" s="19" t="s">
        <v>168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9" t="s">
        <v>81</v>
      </c>
      <c r="BK117" s="188">
        <f>ROUND(I117*H117,2)</f>
        <v>0</v>
      </c>
      <c r="BL117" s="19" t="s">
        <v>174</v>
      </c>
      <c r="BM117" s="187" t="s">
        <v>175</v>
      </c>
    </row>
    <row r="118" spans="1:65" s="2" customFormat="1" ht="11.25">
      <c r="A118" s="36"/>
      <c r="B118" s="37"/>
      <c r="C118" s="38"/>
      <c r="D118" s="189" t="s">
        <v>176</v>
      </c>
      <c r="E118" s="38"/>
      <c r="F118" s="190" t="s">
        <v>172</v>
      </c>
      <c r="G118" s="38"/>
      <c r="H118" s="38"/>
      <c r="I118" s="191"/>
      <c r="J118" s="38"/>
      <c r="K118" s="38"/>
      <c r="L118" s="41"/>
      <c r="M118" s="192"/>
      <c r="N118" s="193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176</v>
      </c>
      <c r="AU118" s="19" t="s">
        <v>83</v>
      </c>
    </row>
    <row r="119" spans="1:65" s="2" customFormat="1" ht="16.5" customHeight="1">
      <c r="A119" s="36"/>
      <c r="B119" s="37"/>
      <c r="C119" s="176" t="s">
        <v>83</v>
      </c>
      <c r="D119" s="176" t="s">
        <v>170</v>
      </c>
      <c r="E119" s="177" t="s">
        <v>177</v>
      </c>
      <c r="F119" s="178" t="s">
        <v>178</v>
      </c>
      <c r="G119" s="179" t="s">
        <v>179</v>
      </c>
      <c r="H119" s="180">
        <v>5</v>
      </c>
      <c r="I119" s="181"/>
      <c r="J119" s="182">
        <f>ROUND(I119*H119,2)</f>
        <v>0</v>
      </c>
      <c r="K119" s="178" t="s">
        <v>180</v>
      </c>
      <c r="L119" s="41"/>
      <c r="M119" s="183" t="s">
        <v>19</v>
      </c>
      <c r="N119" s="184" t="s">
        <v>44</v>
      </c>
      <c r="O119" s="66"/>
      <c r="P119" s="185">
        <f>O119*H119</f>
        <v>0</v>
      </c>
      <c r="Q119" s="185">
        <v>8.6800000000000002E-3</v>
      </c>
      <c r="R119" s="185">
        <f>Q119*H119</f>
        <v>4.3400000000000001E-2</v>
      </c>
      <c r="S119" s="185">
        <v>0</v>
      </c>
      <c r="T119" s="18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7" t="s">
        <v>174</v>
      </c>
      <c r="AT119" s="187" t="s">
        <v>170</v>
      </c>
      <c r="AU119" s="187" t="s">
        <v>83</v>
      </c>
      <c r="AY119" s="19" t="s">
        <v>168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9" t="s">
        <v>81</v>
      </c>
      <c r="BK119" s="188">
        <f>ROUND(I119*H119,2)</f>
        <v>0</v>
      </c>
      <c r="BL119" s="19" t="s">
        <v>174</v>
      </c>
      <c r="BM119" s="187" t="s">
        <v>181</v>
      </c>
    </row>
    <row r="120" spans="1:65" s="2" customFormat="1" ht="29.25">
      <c r="A120" s="36"/>
      <c r="B120" s="37"/>
      <c r="C120" s="38"/>
      <c r="D120" s="189" t="s">
        <v>176</v>
      </c>
      <c r="E120" s="38"/>
      <c r="F120" s="190" t="s">
        <v>182</v>
      </c>
      <c r="G120" s="38"/>
      <c r="H120" s="38"/>
      <c r="I120" s="191"/>
      <c r="J120" s="38"/>
      <c r="K120" s="38"/>
      <c r="L120" s="41"/>
      <c r="M120" s="192"/>
      <c r="N120" s="193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176</v>
      </c>
      <c r="AU120" s="19" t="s">
        <v>83</v>
      </c>
    </row>
    <row r="121" spans="1:65" s="2" customFormat="1" ht="16.5" customHeight="1">
      <c r="A121" s="36"/>
      <c r="B121" s="37"/>
      <c r="C121" s="176" t="s">
        <v>183</v>
      </c>
      <c r="D121" s="176" t="s">
        <v>170</v>
      </c>
      <c r="E121" s="177" t="s">
        <v>184</v>
      </c>
      <c r="F121" s="178" t="s">
        <v>185</v>
      </c>
      <c r="G121" s="179" t="s">
        <v>179</v>
      </c>
      <c r="H121" s="180">
        <v>10</v>
      </c>
      <c r="I121" s="181"/>
      <c r="J121" s="182">
        <f>ROUND(I121*H121,2)</f>
        <v>0</v>
      </c>
      <c r="K121" s="178" t="s">
        <v>180</v>
      </c>
      <c r="L121" s="41"/>
      <c r="M121" s="183" t="s">
        <v>19</v>
      </c>
      <c r="N121" s="184" t="s">
        <v>44</v>
      </c>
      <c r="O121" s="66"/>
      <c r="P121" s="185">
        <f>O121*H121</f>
        <v>0</v>
      </c>
      <c r="Q121" s="185">
        <v>3.6900000000000002E-2</v>
      </c>
      <c r="R121" s="185">
        <f>Q121*H121</f>
        <v>0.36899999999999999</v>
      </c>
      <c r="S121" s="185">
        <v>0</v>
      </c>
      <c r="T121" s="18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7" t="s">
        <v>174</v>
      </c>
      <c r="AT121" s="187" t="s">
        <v>170</v>
      </c>
      <c r="AU121" s="187" t="s">
        <v>83</v>
      </c>
      <c r="AY121" s="19" t="s">
        <v>168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9" t="s">
        <v>81</v>
      </c>
      <c r="BK121" s="188">
        <f>ROUND(I121*H121,2)</f>
        <v>0</v>
      </c>
      <c r="BL121" s="19" t="s">
        <v>174</v>
      </c>
      <c r="BM121" s="187" t="s">
        <v>186</v>
      </c>
    </row>
    <row r="122" spans="1:65" s="2" customFormat="1" ht="29.25">
      <c r="A122" s="36"/>
      <c r="B122" s="37"/>
      <c r="C122" s="38"/>
      <c r="D122" s="189" t="s">
        <v>176</v>
      </c>
      <c r="E122" s="38"/>
      <c r="F122" s="190" t="s">
        <v>187</v>
      </c>
      <c r="G122" s="38"/>
      <c r="H122" s="38"/>
      <c r="I122" s="191"/>
      <c r="J122" s="38"/>
      <c r="K122" s="38"/>
      <c r="L122" s="41"/>
      <c r="M122" s="192"/>
      <c r="N122" s="193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176</v>
      </c>
      <c r="AU122" s="19" t="s">
        <v>83</v>
      </c>
    </row>
    <row r="123" spans="1:65" s="2" customFormat="1" ht="16.5" customHeight="1">
      <c r="A123" s="36"/>
      <c r="B123" s="37"/>
      <c r="C123" s="176" t="s">
        <v>174</v>
      </c>
      <c r="D123" s="176" t="s">
        <v>170</v>
      </c>
      <c r="E123" s="177" t="s">
        <v>188</v>
      </c>
      <c r="F123" s="178" t="s">
        <v>189</v>
      </c>
      <c r="G123" s="179" t="s">
        <v>190</v>
      </c>
      <c r="H123" s="180">
        <v>15</v>
      </c>
      <c r="I123" s="181"/>
      <c r="J123" s="182">
        <f>ROUND(I123*H123,2)</f>
        <v>0</v>
      </c>
      <c r="K123" s="178" t="s">
        <v>180</v>
      </c>
      <c r="L123" s="41"/>
      <c r="M123" s="183" t="s">
        <v>19</v>
      </c>
      <c r="N123" s="184" t="s">
        <v>44</v>
      </c>
      <c r="O123" s="66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7" t="s">
        <v>174</v>
      </c>
      <c r="AT123" s="187" t="s">
        <v>170</v>
      </c>
      <c r="AU123" s="187" t="s">
        <v>83</v>
      </c>
      <c r="AY123" s="19" t="s">
        <v>168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9" t="s">
        <v>81</v>
      </c>
      <c r="BK123" s="188">
        <f>ROUND(I123*H123,2)</f>
        <v>0</v>
      </c>
      <c r="BL123" s="19" t="s">
        <v>174</v>
      </c>
      <c r="BM123" s="187" t="s">
        <v>191</v>
      </c>
    </row>
    <row r="124" spans="1:65" s="2" customFormat="1" ht="11.25">
      <c r="A124" s="36"/>
      <c r="B124" s="37"/>
      <c r="C124" s="38"/>
      <c r="D124" s="189" t="s">
        <v>176</v>
      </c>
      <c r="E124" s="38"/>
      <c r="F124" s="190" t="s">
        <v>192</v>
      </c>
      <c r="G124" s="38"/>
      <c r="H124" s="38"/>
      <c r="I124" s="191"/>
      <c r="J124" s="38"/>
      <c r="K124" s="38"/>
      <c r="L124" s="41"/>
      <c r="M124" s="192"/>
      <c r="N124" s="193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176</v>
      </c>
      <c r="AU124" s="19" t="s">
        <v>83</v>
      </c>
    </row>
    <row r="125" spans="1:65" s="2" customFormat="1" ht="21.75" customHeight="1">
      <c r="A125" s="36"/>
      <c r="B125" s="37"/>
      <c r="C125" s="176" t="s">
        <v>193</v>
      </c>
      <c r="D125" s="176" t="s">
        <v>170</v>
      </c>
      <c r="E125" s="177" t="s">
        <v>194</v>
      </c>
      <c r="F125" s="178" t="s">
        <v>195</v>
      </c>
      <c r="G125" s="179" t="s">
        <v>190</v>
      </c>
      <c r="H125" s="180">
        <v>101.82899999999999</v>
      </c>
      <c r="I125" s="181"/>
      <c r="J125" s="182">
        <f>ROUND(I125*H125,2)</f>
        <v>0</v>
      </c>
      <c r="K125" s="178" t="s">
        <v>180</v>
      </c>
      <c r="L125" s="41"/>
      <c r="M125" s="183" t="s">
        <v>19</v>
      </c>
      <c r="N125" s="184" t="s">
        <v>44</v>
      </c>
      <c r="O125" s="66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7" t="s">
        <v>174</v>
      </c>
      <c r="AT125" s="187" t="s">
        <v>170</v>
      </c>
      <c r="AU125" s="187" t="s">
        <v>83</v>
      </c>
      <c r="AY125" s="19" t="s">
        <v>168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9" t="s">
        <v>81</v>
      </c>
      <c r="BK125" s="188">
        <f>ROUND(I125*H125,2)</f>
        <v>0</v>
      </c>
      <c r="BL125" s="19" t="s">
        <v>174</v>
      </c>
      <c r="BM125" s="187" t="s">
        <v>196</v>
      </c>
    </row>
    <row r="126" spans="1:65" s="2" customFormat="1" ht="19.5">
      <c r="A126" s="36"/>
      <c r="B126" s="37"/>
      <c r="C126" s="38"/>
      <c r="D126" s="189" t="s">
        <v>176</v>
      </c>
      <c r="E126" s="38"/>
      <c r="F126" s="190" t="s">
        <v>197</v>
      </c>
      <c r="G126" s="38"/>
      <c r="H126" s="38"/>
      <c r="I126" s="191"/>
      <c r="J126" s="38"/>
      <c r="K126" s="38"/>
      <c r="L126" s="41"/>
      <c r="M126" s="192"/>
      <c r="N126" s="193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176</v>
      </c>
      <c r="AU126" s="19" t="s">
        <v>83</v>
      </c>
    </row>
    <row r="127" spans="1:65" s="13" customFormat="1" ht="11.25">
      <c r="B127" s="194"/>
      <c r="C127" s="195"/>
      <c r="D127" s="189" t="s">
        <v>198</v>
      </c>
      <c r="E127" s="196" t="s">
        <v>19</v>
      </c>
      <c r="F127" s="197" t="s">
        <v>199</v>
      </c>
      <c r="G127" s="195"/>
      <c r="H127" s="196" t="s">
        <v>19</v>
      </c>
      <c r="I127" s="198"/>
      <c r="J127" s="195"/>
      <c r="K127" s="195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198</v>
      </c>
      <c r="AU127" s="203" t="s">
        <v>83</v>
      </c>
      <c r="AV127" s="13" t="s">
        <v>81</v>
      </c>
      <c r="AW127" s="13" t="s">
        <v>34</v>
      </c>
      <c r="AX127" s="13" t="s">
        <v>73</v>
      </c>
      <c r="AY127" s="203" t="s">
        <v>168</v>
      </c>
    </row>
    <row r="128" spans="1:65" s="14" customFormat="1" ht="11.25">
      <c r="B128" s="204"/>
      <c r="C128" s="205"/>
      <c r="D128" s="189" t="s">
        <v>198</v>
      </c>
      <c r="E128" s="206" t="s">
        <v>19</v>
      </c>
      <c r="F128" s="207" t="s">
        <v>200</v>
      </c>
      <c r="G128" s="205"/>
      <c r="H128" s="208">
        <v>112.2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198</v>
      </c>
      <c r="AU128" s="214" t="s">
        <v>83</v>
      </c>
      <c r="AV128" s="14" t="s">
        <v>83</v>
      </c>
      <c r="AW128" s="14" t="s">
        <v>34</v>
      </c>
      <c r="AX128" s="14" t="s">
        <v>73</v>
      </c>
      <c r="AY128" s="214" t="s">
        <v>168</v>
      </c>
    </row>
    <row r="129" spans="1:65" s="14" customFormat="1" ht="11.25">
      <c r="B129" s="204"/>
      <c r="C129" s="205"/>
      <c r="D129" s="189" t="s">
        <v>198</v>
      </c>
      <c r="E129" s="206" t="s">
        <v>19</v>
      </c>
      <c r="F129" s="207" t="s">
        <v>201</v>
      </c>
      <c r="G129" s="205"/>
      <c r="H129" s="208">
        <v>6.4260000000000002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198</v>
      </c>
      <c r="AU129" s="214" t="s">
        <v>83</v>
      </c>
      <c r="AV129" s="14" t="s">
        <v>83</v>
      </c>
      <c r="AW129" s="14" t="s">
        <v>34</v>
      </c>
      <c r="AX129" s="14" t="s">
        <v>73</v>
      </c>
      <c r="AY129" s="214" t="s">
        <v>168</v>
      </c>
    </row>
    <row r="130" spans="1:65" s="14" customFormat="1" ht="11.25">
      <c r="B130" s="204"/>
      <c r="C130" s="205"/>
      <c r="D130" s="189" t="s">
        <v>198</v>
      </c>
      <c r="E130" s="206" t="s">
        <v>19</v>
      </c>
      <c r="F130" s="207" t="s">
        <v>202</v>
      </c>
      <c r="G130" s="205"/>
      <c r="H130" s="208">
        <v>4.9980000000000002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198</v>
      </c>
      <c r="AU130" s="214" t="s">
        <v>83</v>
      </c>
      <c r="AV130" s="14" t="s">
        <v>83</v>
      </c>
      <c r="AW130" s="14" t="s">
        <v>34</v>
      </c>
      <c r="AX130" s="14" t="s">
        <v>73</v>
      </c>
      <c r="AY130" s="214" t="s">
        <v>168</v>
      </c>
    </row>
    <row r="131" spans="1:65" s="14" customFormat="1" ht="11.25">
      <c r="B131" s="204"/>
      <c r="C131" s="205"/>
      <c r="D131" s="189" t="s">
        <v>198</v>
      </c>
      <c r="E131" s="206" t="s">
        <v>19</v>
      </c>
      <c r="F131" s="207" t="s">
        <v>203</v>
      </c>
      <c r="G131" s="205"/>
      <c r="H131" s="208">
        <v>7.625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198</v>
      </c>
      <c r="AU131" s="214" t="s">
        <v>83</v>
      </c>
      <c r="AV131" s="14" t="s">
        <v>83</v>
      </c>
      <c r="AW131" s="14" t="s">
        <v>34</v>
      </c>
      <c r="AX131" s="14" t="s">
        <v>73</v>
      </c>
      <c r="AY131" s="214" t="s">
        <v>168</v>
      </c>
    </row>
    <row r="132" spans="1:65" s="14" customFormat="1" ht="11.25">
      <c r="B132" s="204"/>
      <c r="C132" s="205"/>
      <c r="D132" s="189" t="s">
        <v>198</v>
      </c>
      <c r="E132" s="206" t="s">
        <v>19</v>
      </c>
      <c r="F132" s="207" t="s">
        <v>204</v>
      </c>
      <c r="G132" s="205"/>
      <c r="H132" s="208">
        <v>-8.3209999999999997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198</v>
      </c>
      <c r="AU132" s="214" t="s">
        <v>83</v>
      </c>
      <c r="AV132" s="14" t="s">
        <v>83</v>
      </c>
      <c r="AW132" s="14" t="s">
        <v>34</v>
      </c>
      <c r="AX132" s="14" t="s">
        <v>73</v>
      </c>
      <c r="AY132" s="214" t="s">
        <v>168</v>
      </c>
    </row>
    <row r="133" spans="1:65" s="14" customFormat="1" ht="11.25">
      <c r="B133" s="204"/>
      <c r="C133" s="205"/>
      <c r="D133" s="189" t="s">
        <v>198</v>
      </c>
      <c r="E133" s="206" t="s">
        <v>19</v>
      </c>
      <c r="F133" s="207" t="s">
        <v>205</v>
      </c>
      <c r="G133" s="205"/>
      <c r="H133" s="208">
        <v>-6.6239999999999997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198</v>
      </c>
      <c r="AU133" s="214" t="s">
        <v>83</v>
      </c>
      <c r="AV133" s="14" t="s">
        <v>83</v>
      </c>
      <c r="AW133" s="14" t="s">
        <v>34</v>
      </c>
      <c r="AX133" s="14" t="s">
        <v>73</v>
      </c>
      <c r="AY133" s="214" t="s">
        <v>168</v>
      </c>
    </row>
    <row r="134" spans="1:65" s="14" customFormat="1" ht="11.25">
      <c r="B134" s="204"/>
      <c r="C134" s="205"/>
      <c r="D134" s="189" t="s">
        <v>198</v>
      </c>
      <c r="E134" s="206" t="s">
        <v>19</v>
      </c>
      <c r="F134" s="207" t="s">
        <v>206</v>
      </c>
      <c r="G134" s="205"/>
      <c r="H134" s="208">
        <v>-9.6750000000000007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198</v>
      </c>
      <c r="AU134" s="214" t="s">
        <v>83</v>
      </c>
      <c r="AV134" s="14" t="s">
        <v>83</v>
      </c>
      <c r="AW134" s="14" t="s">
        <v>34</v>
      </c>
      <c r="AX134" s="14" t="s">
        <v>73</v>
      </c>
      <c r="AY134" s="214" t="s">
        <v>168</v>
      </c>
    </row>
    <row r="135" spans="1:65" s="14" customFormat="1" ht="11.25">
      <c r="B135" s="204"/>
      <c r="C135" s="205"/>
      <c r="D135" s="189" t="s">
        <v>198</v>
      </c>
      <c r="E135" s="206" t="s">
        <v>19</v>
      </c>
      <c r="F135" s="207" t="s">
        <v>207</v>
      </c>
      <c r="G135" s="205"/>
      <c r="H135" s="208">
        <v>-4.8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198</v>
      </c>
      <c r="AU135" s="214" t="s">
        <v>83</v>
      </c>
      <c r="AV135" s="14" t="s">
        <v>83</v>
      </c>
      <c r="AW135" s="14" t="s">
        <v>34</v>
      </c>
      <c r="AX135" s="14" t="s">
        <v>73</v>
      </c>
      <c r="AY135" s="214" t="s">
        <v>168</v>
      </c>
    </row>
    <row r="136" spans="1:65" s="15" customFormat="1" ht="11.25">
      <c r="B136" s="215"/>
      <c r="C136" s="216"/>
      <c r="D136" s="189" t="s">
        <v>198</v>
      </c>
      <c r="E136" s="217" t="s">
        <v>19</v>
      </c>
      <c r="F136" s="218" t="s">
        <v>208</v>
      </c>
      <c r="G136" s="216"/>
      <c r="H136" s="219">
        <v>101.82899999999999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198</v>
      </c>
      <c r="AU136" s="225" t="s">
        <v>83</v>
      </c>
      <c r="AV136" s="15" t="s">
        <v>174</v>
      </c>
      <c r="AW136" s="15" t="s">
        <v>34</v>
      </c>
      <c r="AX136" s="15" t="s">
        <v>81</v>
      </c>
      <c r="AY136" s="225" t="s">
        <v>168</v>
      </c>
    </row>
    <row r="137" spans="1:65" s="2" customFormat="1" ht="16.5" customHeight="1">
      <c r="A137" s="36"/>
      <c r="B137" s="37"/>
      <c r="C137" s="176" t="s">
        <v>209</v>
      </c>
      <c r="D137" s="176" t="s">
        <v>170</v>
      </c>
      <c r="E137" s="177" t="s">
        <v>210</v>
      </c>
      <c r="F137" s="178" t="s">
        <v>211</v>
      </c>
      <c r="G137" s="179" t="s">
        <v>190</v>
      </c>
      <c r="H137" s="180">
        <v>20.3</v>
      </c>
      <c r="I137" s="181"/>
      <c r="J137" s="182">
        <f>ROUND(I137*H137,2)</f>
        <v>0</v>
      </c>
      <c r="K137" s="178" t="s">
        <v>180</v>
      </c>
      <c r="L137" s="41"/>
      <c r="M137" s="183" t="s">
        <v>19</v>
      </c>
      <c r="N137" s="184" t="s">
        <v>44</v>
      </c>
      <c r="O137" s="66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7" t="s">
        <v>174</v>
      </c>
      <c r="AT137" s="187" t="s">
        <v>170</v>
      </c>
      <c r="AU137" s="187" t="s">
        <v>83</v>
      </c>
      <c r="AY137" s="19" t="s">
        <v>168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9" t="s">
        <v>81</v>
      </c>
      <c r="BK137" s="188">
        <f>ROUND(I137*H137,2)</f>
        <v>0</v>
      </c>
      <c r="BL137" s="19" t="s">
        <v>174</v>
      </c>
      <c r="BM137" s="187" t="s">
        <v>212</v>
      </c>
    </row>
    <row r="138" spans="1:65" s="2" customFormat="1" ht="19.5">
      <c r="A138" s="36"/>
      <c r="B138" s="37"/>
      <c r="C138" s="38"/>
      <c r="D138" s="189" t="s">
        <v>176</v>
      </c>
      <c r="E138" s="38"/>
      <c r="F138" s="190" t="s">
        <v>213</v>
      </c>
      <c r="G138" s="38"/>
      <c r="H138" s="38"/>
      <c r="I138" s="191"/>
      <c r="J138" s="38"/>
      <c r="K138" s="38"/>
      <c r="L138" s="41"/>
      <c r="M138" s="192"/>
      <c r="N138" s="193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176</v>
      </c>
      <c r="AU138" s="19" t="s">
        <v>83</v>
      </c>
    </row>
    <row r="139" spans="1:65" s="13" customFormat="1" ht="11.25">
      <c r="B139" s="194"/>
      <c r="C139" s="195"/>
      <c r="D139" s="189" t="s">
        <v>198</v>
      </c>
      <c r="E139" s="196" t="s">
        <v>19</v>
      </c>
      <c r="F139" s="197" t="s">
        <v>214</v>
      </c>
      <c r="G139" s="195"/>
      <c r="H139" s="196" t="s">
        <v>19</v>
      </c>
      <c r="I139" s="198"/>
      <c r="J139" s="195"/>
      <c r="K139" s="195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198</v>
      </c>
      <c r="AU139" s="203" t="s">
        <v>83</v>
      </c>
      <c r="AV139" s="13" t="s">
        <v>81</v>
      </c>
      <c r="AW139" s="13" t="s">
        <v>34</v>
      </c>
      <c r="AX139" s="13" t="s">
        <v>73</v>
      </c>
      <c r="AY139" s="203" t="s">
        <v>168</v>
      </c>
    </row>
    <row r="140" spans="1:65" s="14" customFormat="1" ht="11.25">
      <c r="B140" s="204"/>
      <c r="C140" s="205"/>
      <c r="D140" s="189" t="s">
        <v>198</v>
      </c>
      <c r="E140" s="206" t="s">
        <v>19</v>
      </c>
      <c r="F140" s="207" t="s">
        <v>215</v>
      </c>
      <c r="G140" s="205"/>
      <c r="H140" s="208">
        <v>23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198</v>
      </c>
      <c r="AU140" s="214" t="s">
        <v>83</v>
      </c>
      <c r="AV140" s="14" t="s">
        <v>83</v>
      </c>
      <c r="AW140" s="14" t="s">
        <v>34</v>
      </c>
      <c r="AX140" s="14" t="s">
        <v>73</v>
      </c>
      <c r="AY140" s="214" t="s">
        <v>168</v>
      </c>
    </row>
    <row r="141" spans="1:65" s="14" customFormat="1" ht="11.25">
      <c r="B141" s="204"/>
      <c r="C141" s="205"/>
      <c r="D141" s="189" t="s">
        <v>198</v>
      </c>
      <c r="E141" s="206" t="s">
        <v>19</v>
      </c>
      <c r="F141" s="207" t="s">
        <v>216</v>
      </c>
      <c r="G141" s="205"/>
      <c r="H141" s="208">
        <v>-2.7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198</v>
      </c>
      <c r="AU141" s="214" t="s">
        <v>83</v>
      </c>
      <c r="AV141" s="14" t="s">
        <v>83</v>
      </c>
      <c r="AW141" s="14" t="s">
        <v>34</v>
      </c>
      <c r="AX141" s="14" t="s">
        <v>73</v>
      </c>
      <c r="AY141" s="214" t="s">
        <v>168</v>
      </c>
    </row>
    <row r="142" spans="1:65" s="15" customFormat="1" ht="11.25">
      <c r="B142" s="215"/>
      <c r="C142" s="216"/>
      <c r="D142" s="189" t="s">
        <v>198</v>
      </c>
      <c r="E142" s="217" t="s">
        <v>19</v>
      </c>
      <c r="F142" s="218" t="s">
        <v>208</v>
      </c>
      <c r="G142" s="216"/>
      <c r="H142" s="219">
        <v>20.3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198</v>
      </c>
      <c r="AU142" s="225" t="s">
        <v>83</v>
      </c>
      <c r="AV142" s="15" t="s">
        <v>174</v>
      </c>
      <c r="AW142" s="15" t="s">
        <v>34</v>
      </c>
      <c r="AX142" s="15" t="s">
        <v>81</v>
      </c>
      <c r="AY142" s="225" t="s">
        <v>168</v>
      </c>
    </row>
    <row r="143" spans="1:65" s="2" customFormat="1" ht="16.5" customHeight="1">
      <c r="A143" s="36"/>
      <c r="B143" s="37"/>
      <c r="C143" s="176" t="s">
        <v>217</v>
      </c>
      <c r="D143" s="176" t="s">
        <v>170</v>
      </c>
      <c r="E143" s="177" t="s">
        <v>218</v>
      </c>
      <c r="F143" s="178" t="s">
        <v>219</v>
      </c>
      <c r="G143" s="179" t="s">
        <v>190</v>
      </c>
      <c r="H143" s="180">
        <v>18.7</v>
      </c>
      <c r="I143" s="181"/>
      <c r="J143" s="182">
        <f>ROUND(I143*H143,2)</f>
        <v>0</v>
      </c>
      <c r="K143" s="178" t="s">
        <v>180</v>
      </c>
      <c r="L143" s="41"/>
      <c r="M143" s="183" t="s">
        <v>19</v>
      </c>
      <c r="N143" s="184" t="s">
        <v>44</v>
      </c>
      <c r="O143" s="66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7" t="s">
        <v>174</v>
      </c>
      <c r="AT143" s="187" t="s">
        <v>170</v>
      </c>
      <c r="AU143" s="187" t="s">
        <v>83</v>
      </c>
      <c r="AY143" s="19" t="s">
        <v>168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9" t="s">
        <v>81</v>
      </c>
      <c r="BK143" s="188">
        <f>ROUND(I143*H143,2)</f>
        <v>0</v>
      </c>
      <c r="BL143" s="19" t="s">
        <v>174</v>
      </c>
      <c r="BM143" s="187" t="s">
        <v>220</v>
      </c>
    </row>
    <row r="144" spans="1:65" s="2" customFormat="1" ht="19.5">
      <c r="A144" s="36"/>
      <c r="B144" s="37"/>
      <c r="C144" s="38"/>
      <c r="D144" s="189" t="s">
        <v>176</v>
      </c>
      <c r="E144" s="38"/>
      <c r="F144" s="190" t="s">
        <v>221</v>
      </c>
      <c r="G144" s="38"/>
      <c r="H144" s="38"/>
      <c r="I144" s="191"/>
      <c r="J144" s="38"/>
      <c r="K144" s="38"/>
      <c r="L144" s="41"/>
      <c r="M144" s="192"/>
      <c r="N144" s="193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176</v>
      </c>
      <c r="AU144" s="19" t="s">
        <v>83</v>
      </c>
    </row>
    <row r="145" spans="1:65" s="2" customFormat="1" ht="16.5" customHeight="1">
      <c r="A145" s="36"/>
      <c r="B145" s="37"/>
      <c r="C145" s="176" t="s">
        <v>222</v>
      </c>
      <c r="D145" s="176" t="s">
        <v>170</v>
      </c>
      <c r="E145" s="177" t="s">
        <v>223</v>
      </c>
      <c r="F145" s="178" t="s">
        <v>224</v>
      </c>
      <c r="G145" s="179" t="s">
        <v>225</v>
      </c>
      <c r="H145" s="180">
        <v>107</v>
      </c>
      <c r="I145" s="181"/>
      <c r="J145" s="182">
        <f>ROUND(I145*H145,2)</f>
        <v>0</v>
      </c>
      <c r="K145" s="178" t="s">
        <v>180</v>
      </c>
      <c r="L145" s="41"/>
      <c r="M145" s="183" t="s">
        <v>19</v>
      </c>
      <c r="N145" s="184" t="s">
        <v>44</v>
      </c>
      <c r="O145" s="66"/>
      <c r="P145" s="185">
        <f>O145*H145</f>
        <v>0</v>
      </c>
      <c r="Q145" s="185">
        <v>8.4000000000000003E-4</v>
      </c>
      <c r="R145" s="185">
        <f>Q145*H145</f>
        <v>8.9880000000000002E-2</v>
      </c>
      <c r="S145" s="185">
        <v>0</v>
      </c>
      <c r="T145" s="18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7" t="s">
        <v>174</v>
      </c>
      <c r="AT145" s="187" t="s">
        <v>170</v>
      </c>
      <c r="AU145" s="187" t="s">
        <v>83</v>
      </c>
      <c r="AY145" s="19" t="s">
        <v>168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9" t="s">
        <v>81</v>
      </c>
      <c r="BK145" s="188">
        <f>ROUND(I145*H145,2)</f>
        <v>0</v>
      </c>
      <c r="BL145" s="19" t="s">
        <v>174</v>
      </c>
      <c r="BM145" s="187" t="s">
        <v>226</v>
      </c>
    </row>
    <row r="146" spans="1:65" s="2" customFormat="1" ht="11.25">
      <c r="A146" s="36"/>
      <c r="B146" s="37"/>
      <c r="C146" s="38"/>
      <c r="D146" s="189" t="s">
        <v>176</v>
      </c>
      <c r="E146" s="38"/>
      <c r="F146" s="190" t="s">
        <v>227</v>
      </c>
      <c r="G146" s="38"/>
      <c r="H146" s="38"/>
      <c r="I146" s="191"/>
      <c r="J146" s="38"/>
      <c r="K146" s="38"/>
      <c r="L146" s="41"/>
      <c r="M146" s="192"/>
      <c r="N146" s="193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176</v>
      </c>
      <c r="AU146" s="19" t="s">
        <v>83</v>
      </c>
    </row>
    <row r="147" spans="1:65" s="13" customFormat="1" ht="11.25">
      <c r="B147" s="194"/>
      <c r="C147" s="195"/>
      <c r="D147" s="189" t="s">
        <v>198</v>
      </c>
      <c r="E147" s="196" t="s">
        <v>19</v>
      </c>
      <c r="F147" s="197" t="s">
        <v>199</v>
      </c>
      <c r="G147" s="195"/>
      <c r="H147" s="196" t="s">
        <v>19</v>
      </c>
      <c r="I147" s="198"/>
      <c r="J147" s="195"/>
      <c r="K147" s="195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198</v>
      </c>
      <c r="AU147" s="203" t="s">
        <v>83</v>
      </c>
      <c r="AV147" s="13" t="s">
        <v>81</v>
      </c>
      <c r="AW147" s="13" t="s">
        <v>34</v>
      </c>
      <c r="AX147" s="13" t="s">
        <v>73</v>
      </c>
      <c r="AY147" s="203" t="s">
        <v>168</v>
      </c>
    </row>
    <row r="148" spans="1:65" s="14" customFormat="1" ht="11.25">
      <c r="B148" s="204"/>
      <c r="C148" s="205"/>
      <c r="D148" s="189" t="s">
        <v>198</v>
      </c>
      <c r="E148" s="206" t="s">
        <v>19</v>
      </c>
      <c r="F148" s="207" t="s">
        <v>228</v>
      </c>
      <c r="G148" s="205"/>
      <c r="H148" s="208">
        <v>72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198</v>
      </c>
      <c r="AU148" s="214" t="s">
        <v>83</v>
      </c>
      <c r="AV148" s="14" t="s">
        <v>83</v>
      </c>
      <c r="AW148" s="14" t="s">
        <v>34</v>
      </c>
      <c r="AX148" s="14" t="s">
        <v>73</v>
      </c>
      <c r="AY148" s="214" t="s">
        <v>168</v>
      </c>
    </row>
    <row r="149" spans="1:65" s="13" customFormat="1" ht="11.25">
      <c r="B149" s="194"/>
      <c r="C149" s="195"/>
      <c r="D149" s="189" t="s">
        <v>198</v>
      </c>
      <c r="E149" s="196" t="s">
        <v>19</v>
      </c>
      <c r="F149" s="197" t="s">
        <v>214</v>
      </c>
      <c r="G149" s="195"/>
      <c r="H149" s="196" t="s">
        <v>19</v>
      </c>
      <c r="I149" s="198"/>
      <c r="J149" s="195"/>
      <c r="K149" s="195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198</v>
      </c>
      <c r="AU149" s="203" t="s">
        <v>83</v>
      </c>
      <c r="AV149" s="13" t="s">
        <v>81</v>
      </c>
      <c r="AW149" s="13" t="s">
        <v>34</v>
      </c>
      <c r="AX149" s="13" t="s">
        <v>73</v>
      </c>
      <c r="AY149" s="203" t="s">
        <v>168</v>
      </c>
    </row>
    <row r="150" spans="1:65" s="14" customFormat="1" ht="11.25">
      <c r="B150" s="204"/>
      <c r="C150" s="205"/>
      <c r="D150" s="189" t="s">
        <v>198</v>
      </c>
      <c r="E150" s="206" t="s">
        <v>19</v>
      </c>
      <c r="F150" s="207" t="s">
        <v>229</v>
      </c>
      <c r="G150" s="205"/>
      <c r="H150" s="208">
        <v>35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198</v>
      </c>
      <c r="AU150" s="214" t="s">
        <v>83</v>
      </c>
      <c r="AV150" s="14" t="s">
        <v>83</v>
      </c>
      <c r="AW150" s="14" t="s">
        <v>34</v>
      </c>
      <c r="AX150" s="14" t="s">
        <v>73</v>
      </c>
      <c r="AY150" s="214" t="s">
        <v>168</v>
      </c>
    </row>
    <row r="151" spans="1:65" s="15" customFormat="1" ht="11.25">
      <c r="B151" s="215"/>
      <c r="C151" s="216"/>
      <c r="D151" s="189" t="s">
        <v>198</v>
      </c>
      <c r="E151" s="217" t="s">
        <v>19</v>
      </c>
      <c r="F151" s="218" t="s">
        <v>208</v>
      </c>
      <c r="G151" s="216"/>
      <c r="H151" s="219">
        <v>107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198</v>
      </c>
      <c r="AU151" s="225" t="s">
        <v>83</v>
      </c>
      <c r="AV151" s="15" t="s">
        <v>174</v>
      </c>
      <c r="AW151" s="15" t="s">
        <v>34</v>
      </c>
      <c r="AX151" s="15" t="s">
        <v>81</v>
      </c>
      <c r="AY151" s="225" t="s">
        <v>168</v>
      </c>
    </row>
    <row r="152" spans="1:65" s="2" customFormat="1" ht="16.5" customHeight="1">
      <c r="A152" s="36"/>
      <c r="B152" s="37"/>
      <c r="C152" s="176" t="s">
        <v>230</v>
      </c>
      <c r="D152" s="176" t="s">
        <v>170</v>
      </c>
      <c r="E152" s="177" t="s">
        <v>231</v>
      </c>
      <c r="F152" s="178" t="s">
        <v>232</v>
      </c>
      <c r="G152" s="179" t="s">
        <v>225</v>
      </c>
      <c r="H152" s="180">
        <v>107</v>
      </c>
      <c r="I152" s="181"/>
      <c r="J152" s="182">
        <f>ROUND(I152*H152,2)</f>
        <v>0</v>
      </c>
      <c r="K152" s="178" t="s">
        <v>180</v>
      </c>
      <c r="L152" s="41"/>
      <c r="M152" s="183" t="s">
        <v>19</v>
      </c>
      <c r="N152" s="184" t="s">
        <v>44</v>
      </c>
      <c r="O152" s="66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174</v>
      </c>
      <c r="AT152" s="187" t="s">
        <v>170</v>
      </c>
      <c r="AU152" s="187" t="s">
        <v>83</v>
      </c>
      <c r="AY152" s="19" t="s">
        <v>168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9" t="s">
        <v>81</v>
      </c>
      <c r="BK152" s="188">
        <f>ROUND(I152*H152,2)</f>
        <v>0</v>
      </c>
      <c r="BL152" s="19" t="s">
        <v>174</v>
      </c>
      <c r="BM152" s="187" t="s">
        <v>233</v>
      </c>
    </row>
    <row r="153" spans="1:65" s="2" customFormat="1" ht="19.5">
      <c r="A153" s="36"/>
      <c r="B153" s="37"/>
      <c r="C153" s="38"/>
      <c r="D153" s="189" t="s">
        <v>176</v>
      </c>
      <c r="E153" s="38"/>
      <c r="F153" s="190" t="s">
        <v>234</v>
      </c>
      <c r="G153" s="38"/>
      <c r="H153" s="38"/>
      <c r="I153" s="191"/>
      <c r="J153" s="38"/>
      <c r="K153" s="38"/>
      <c r="L153" s="41"/>
      <c r="M153" s="192"/>
      <c r="N153" s="193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176</v>
      </c>
      <c r="AU153" s="19" t="s">
        <v>83</v>
      </c>
    </row>
    <row r="154" spans="1:65" s="2" customFormat="1" ht="16.5" customHeight="1">
      <c r="A154" s="36"/>
      <c r="B154" s="37"/>
      <c r="C154" s="176" t="s">
        <v>235</v>
      </c>
      <c r="D154" s="176" t="s">
        <v>170</v>
      </c>
      <c r="E154" s="177" t="s">
        <v>236</v>
      </c>
      <c r="F154" s="178" t="s">
        <v>237</v>
      </c>
      <c r="G154" s="179" t="s">
        <v>190</v>
      </c>
      <c r="H154" s="180">
        <v>122.129</v>
      </c>
      <c r="I154" s="181"/>
      <c r="J154" s="182">
        <f>ROUND(I154*H154,2)</f>
        <v>0</v>
      </c>
      <c r="K154" s="178" t="s">
        <v>180</v>
      </c>
      <c r="L154" s="41"/>
      <c r="M154" s="183" t="s">
        <v>19</v>
      </c>
      <c r="N154" s="184" t="s">
        <v>44</v>
      </c>
      <c r="O154" s="66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7" t="s">
        <v>174</v>
      </c>
      <c r="AT154" s="187" t="s">
        <v>170</v>
      </c>
      <c r="AU154" s="187" t="s">
        <v>83</v>
      </c>
      <c r="AY154" s="19" t="s">
        <v>168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9" t="s">
        <v>81</v>
      </c>
      <c r="BK154" s="188">
        <f>ROUND(I154*H154,2)</f>
        <v>0</v>
      </c>
      <c r="BL154" s="19" t="s">
        <v>174</v>
      </c>
      <c r="BM154" s="187" t="s">
        <v>238</v>
      </c>
    </row>
    <row r="155" spans="1:65" s="2" customFormat="1" ht="19.5">
      <c r="A155" s="36"/>
      <c r="B155" s="37"/>
      <c r="C155" s="38"/>
      <c r="D155" s="189" t="s">
        <v>176</v>
      </c>
      <c r="E155" s="38"/>
      <c r="F155" s="190" t="s">
        <v>239</v>
      </c>
      <c r="G155" s="38"/>
      <c r="H155" s="38"/>
      <c r="I155" s="191"/>
      <c r="J155" s="38"/>
      <c r="K155" s="38"/>
      <c r="L155" s="41"/>
      <c r="M155" s="192"/>
      <c r="N155" s="193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176</v>
      </c>
      <c r="AU155" s="19" t="s">
        <v>83</v>
      </c>
    </row>
    <row r="156" spans="1:65" s="14" customFormat="1" ht="11.25">
      <c r="B156" s="204"/>
      <c r="C156" s="205"/>
      <c r="D156" s="189" t="s">
        <v>198</v>
      </c>
      <c r="E156" s="206" t="s">
        <v>19</v>
      </c>
      <c r="F156" s="207" t="s">
        <v>240</v>
      </c>
      <c r="G156" s="205"/>
      <c r="H156" s="208">
        <v>122.129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198</v>
      </c>
      <c r="AU156" s="214" t="s">
        <v>83</v>
      </c>
      <c r="AV156" s="14" t="s">
        <v>83</v>
      </c>
      <c r="AW156" s="14" t="s">
        <v>34</v>
      </c>
      <c r="AX156" s="14" t="s">
        <v>81</v>
      </c>
      <c r="AY156" s="214" t="s">
        <v>168</v>
      </c>
    </row>
    <row r="157" spans="1:65" s="2" customFormat="1" ht="16.5" customHeight="1">
      <c r="A157" s="36"/>
      <c r="B157" s="37"/>
      <c r="C157" s="176" t="s">
        <v>241</v>
      </c>
      <c r="D157" s="176" t="s">
        <v>170</v>
      </c>
      <c r="E157" s="177" t="s">
        <v>242</v>
      </c>
      <c r="F157" s="178" t="s">
        <v>243</v>
      </c>
      <c r="G157" s="179" t="s">
        <v>190</v>
      </c>
      <c r="H157" s="180">
        <v>122.129</v>
      </c>
      <c r="I157" s="181"/>
      <c r="J157" s="182">
        <f>ROUND(I157*H157,2)</f>
        <v>0</v>
      </c>
      <c r="K157" s="178" t="s">
        <v>180</v>
      </c>
      <c r="L157" s="41"/>
      <c r="M157" s="183" t="s">
        <v>19</v>
      </c>
      <c r="N157" s="184" t="s">
        <v>44</v>
      </c>
      <c r="O157" s="66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7" t="s">
        <v>174</v>
      </c>
      <c r="AT157" s="187" t="s">
        <v>170</v>
      </c>
      <c r="AU157" s="187" t="s">
        <v>83</v>
      </c>
      <c r="AY157" s="19" t="s">
        <v>168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9" t="s">
        <v>81</v>
      </c>
      <c r="BK157" s="188">
        <f>ROUND(I157*H157,2)</f>
        <v>0</v>
      </c>
      <c r="BL157" s="19" t="s">
        <v>174</v>
      </c>
      <c r="BM157" s="187" t="s">
        <v>244</v>
      </c>
    </row>
    <row r="158" spans="1:65" s="2" customFormat="1" ht="11.25">
      <c r="A158" s="36"/>
      <c r="B158" s="37"/>
      <c r="C158" s="38"/>
      <c r="D158" s="189" t="s">
        <v>176</v>
      </c>
      <c r="E158" s="38"/>
      <c r="F158" s="190" t="s">
        <v>243</v>
      </c>
      <c r="G158" s="38"/>
      <c r="H158" s="38"/>
      <c r="I158" s="191"/>
      <c r="J158" s="38"/>
      <c r="K158" s="38"/>
      <c r="L158" s="41"/>
      <c r="M158" s="192"/>
      <c r="N158" s="193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176</v>
      </c>
      <c r="AU158" s="19" t="s">
        <v>83</v>
      </c>
    </row>
    <row r="159" spans="1:65" s="2" customFormat="1" ht="16.5" customHeight="1">
      <c r="A159" s="36"/>
      <c r="B159" s="37"/>
      <c r="C159" s="176" t="s">
        <v>245</v>
      </c>
      <c r="D159" s="176" t="s">
        <v>170</v>
      </c>
      <c r="E159" s="177" t="s">
        <v>246</v>
      </c>
      <c r="F159" s="178" t="s">
        <v>247</v>
      </c>
      <c r="G159" s="179" t="s">
        <v>248</v>
      </c>
      <c r="H159" s="180">
        <v>219.83199999999999</v>
      </c>
      <c r="I159" s="181"/>
      <c r="J159" s="182">
        <f>ROUND(I159*H159,2)</f>
        <v>0</v>
      </c>
      <c r="K159" s="178" t="s">
        <v>19</v>
      </c>
      <c r="L159" s="41"/>
      <c r="M159" s="183" t="s">
        <v>19</v>
      </c>
      <c r="N159" s="184" t="s">
        <v>44</v>
      </c>
      <c r="O159" s="66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7" t="s">
        <v>174</v>
      </c>
      <c r="AT159" s="187" t="s">
        <v>170</v>
      </c>
      <c r="AU159" s="187" t="s">
        <v>83</v>
      </c>
      <c r="AY159" s="19" t="s">
        <v>168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9" t="s">
        <v>81</v>
      </c>
      <c r="BK159" s="188">
        <f>ROUND(I159*H159,2)</f>
        <v>0</v>
      </c>
      <c r="BL159" s="19" t="s">
        <v>174</v>
      </c>
      <c r="BM159" s="187" t="s">
        <v>249</v>
      </c>
    </row>
    <row r="160" spans="1:65" s="2" customFormat="1" ht="11.25">
      <c r="A160" s="36"/>
      <c r="B160" s="37"/>
      <c r="C160" s="38"/>
      <c r="D160" s="189" t="s">
        <v>176</v>
      </c>
      <c r="E160" s="38"/>
      <c r="F160" s="190" t="s">
        <v>247</v>
      </c>
      <c r="G160" s="38"/>
      <c r="H160" s="38"/>
      <c r="I160" s="191"/>
      <c r="J160" s="38"/>
      <c r="K160" s="38"/>
      <c r="L160" s="41"/>
      <c r="M160" s="192"/>
      <c r="N160" s="193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176</v>
      </c>
      <c r="AU160" s="19" t="s">
        <v>83</v>
      </c>
    </row>
    <row r="161" spans="1:65" s="14" customFormat="1" ht="11.25">
      <c r="B161" s="204"/>
      <c r="C161" s="205"/>
      <c r="D161" s="189" t="s">
        <v>198</v>
      </c>
      <c r="E161" s="206" t="s">
        <v>19</v>
      </c>
      <c r="F161" s="207" t="s">
        <v>250</v>
      </c>
      <c r="G161" s="205"/>
      <c r="H161" s="208">
        <v>219.83199999999999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198</v>
      </c>
      <c r="AU161" s="214" t="s">
        <v>83</v>
      </c>
      <c r="AV161" s="14" t="s">
        <v>83</v>
      </c>
      <c r="AW161" s="14" t="s">
        <v>34</v>
      </c>
      <c r="AX161" s="14" t="s">
        <v>81</v>
      </c>
      <c r="AY161" s="214" t="s">
        <v>168</v>
      </c>
    </row>
    <row r="162" spans="1:65" s="12" customFormat="1" ht="22.9" customHeight="1">
      <c r="B162" s="160"/>
      <c r="C162" s="161"/>
      <c r="D162" s="162" t="s">
        <v>72</v>
      </c>
      <c r="E162" s="174" t="s">
        <v>83</v>
      </c>
      <c r="F162" s="174" t="s">
        <v>251</v>
      </c>
      <c r="G162" s="161"/>
      <c r="H162" s="161"/>
      <c r="I162" s="164"/>
      <c r="J162" s="175">
        <f>BK162</f>
        <v>0</v>
      </c>
      <c r="K162" s="161"/>
      <c r="L162" s="166"/>
      <c r="M162" s="167"/>
      <c r="N162" s="168"/>
      <c r="O162" s="168"/>
      <c r="P162" s="169">
        <f>SUM(P163:P201)</f>
        <v>0</v>
      </c>
      <c r="Q162" s="168"/>
      <c r="R162" s="169">
        <f>SUM(R163:R201)</f>
        <v>293.03338236000002</v>
      </c>
      <c r="S162" s="168"/>
      <c r="T162" s="170">
        <f>SUM(T163:T201)</f>
        <v>0</v>
      </c>
      <c r="AR162" s="171" t="s">
        <v>81</v>
      </c>
      <c r="AT162" s="172" t="s">
        <v>72</v>
      </c>
      <c r="AU162" s="172" t="s">
        <v>81</v>
      </c>
      <c r="AY162" s="171" t="s">
        <v>168</v>
      </c>
      <c r="BK162" s="173">
        <f>SUM(BK163:BK201)</f>
        <v>0</v>
      </c>
    </row>
    <row r="163" spans="1:65" s="2" customFormat="1" ht="16.5" customHeight="1">
      <c r="A163" s="36"/>
      <c r="B163" s="37"/>
      <c r="C163" s="176" t="s">
        <v>252</v>
      </c>
      <c r="D163" s="176" t="s">
        <v>170</v>
      </c>
      <c r="E163" s="177" t="s">
        <v>253</v>
      </c>
      <c r="F163" s="178" t="s">
        <v>254</v>
      </c>
      <c r="G163" s="179" t="s">
        <v>190</v>
      </c>
      <c r="H163" s="180">
        <v>23.140999999999998</v>
      </c>
      <c r="I163" s="181"/>
      <c r="J163" s="182">
        <f>ROUND(I163*H163,2)</f>
        <v>0</v>
      </c>
      <c r="K163" s="178" t="s">
        <v>180</v>
      </c>
      <c r="L163" s="41"/>
      <c r="M163" s="183" t="s">
        <v>19</v>
      </c>
      <c r="N163" s="184" t="s">
        <v>44</v>
      </c>
      <c r="O163" s="66"/>
      <c r="P163" s="185">
        <f>O163*H163</f>
        <v>0</v>
      </c>
      <c r="Q163" s="185">
        <v>2.16</v>
      </c>
      <c r="R163" s="185">
        <f>Q163*H163</f>
        <v>49.984560000000002</v>
      </c>
      <c r="S163" s="185">
        <v>0</v>
      </c>
      <c r="T163" s="18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7" t="s">
        <v>174</v>
      </c>
      <c r="AT163" s="187" t="s">
        <v>170</v>
      </c>
      <c r="AU163" s="187" t="s">
        <v>83</v>
      </c>
      <c r="AY163" s="19" t="s">
        <v>168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19" t="s">
        <v>81</v>
      </c>
      <c r="BK163" s="188">
        <f>ROUND(I163*H163,2)</f>
        <v>0</v>
      </c>
      <c r="BL163" s="19" t="s">
        <v>174</v>
      </c>
      <c r="BM163" s="187" t="s">
        <v>255</v>
      </c>
    </row>
    <row r="164" spans="1:65" s="2" customFormat="1" ht="11.25">
      <c r="A164" s="36"/>
      <c r="B164" s="37"/>
      <c r="C164" s="38"/>
      <c r="D164" s="189" t="s">
        <v>176</v>
      </c>
      <c r="E164" s="38"/>
      <c r="F164" s="190" t="s">
        <v>254</v>
      </c>
      <c r="G164" s="38"/>
      <c r="H164" s="38"/>
      <c r="I164" s="191"/>
      <c r="J164" s="38"/>
      <c r="K164" s="38"/>
      <c r="L164" s="41"/>
      <c r="M164" s="192"/>
      <c r="N164" s="193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176</v>
      </c>
      <c r="AU164" s="19" t="s">
        <v>83</v>
      </c>
    </row>
    <row r="165" spans="1:65" s="14" customFormat="1" ht="11.25">
      <c r="B165" s="204"/>
      <c r="C165" s="205"/>
      <c r="D165" s="189" t="s">
        <v>198</v>
      </c>
      <c r="E165" s="206" t="s">
        <v>19</v>
      </c>
      <c r="F165" s="207" t="s">
        <v>256</v>
      </c>
      <c r="G165" s="205"/>
      <c r="H165" s="208">
        <v>23.140999999999998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198</v>
      </c>
      <c r="AU165" s="214" t="s">
        <v>83</v>
      </c>
      <c r="AV165" s="14" t="s">
        <v>83</v>
      </c>
      <c r="AW165" s="14" t="s">
        <v>34</v>
      </c>
      <c r="AX165" s="14" t="s">
        <v>81</v>
      </c>
      <c r="AY165" s="214" t="s">
        <v>168</v>
      </c>
    </row>
    <row r="166" spans="1:65" s="2" customFormat="1" ht="16.5" customHeight="1">
      <c r="A166" s="36"/>
      <c r="B166" s="37"/>
      <c r="C166" s="176" t="s">
        <v>257</v>
      </c>
      <c r="D166" s="176" t="s">
        <v>170</v>
      </c>
      <c r="E166" s="177" t="s">
        <v>258</v>
      </c>
      <c r="F166" s="178" t="s">
        <v>259</v>
      </c>
      <c r="G166" s="179" t="s">
        <v>190</v>
      </c>
      <c r="H166" s="180">
        <v>23.140999999999998</v>
      </c>
      <c r="I166" s="181"/>
      <c r="J166" s="182">
        <f>ROUND(I166*H166,2)</f>
        <v>0</v>
      </c>
      <c r="K166" s="178" t="s">
        <v>180</v>
      </c>
      <c r="L166" s="41"/>
      <c r="M166" s="183" t="s">
        <v>19</v>
      </c>
      <c r="N166" s="184" t="s">
        <v>44</v>
      </c>
      <c r="O166" s="66"/>
      <c r="P166" s="185">
        <f>O166*H166</f>
        <v>0</v>
      </c>
      <c r="Q166" s="185">
        <v>2.5517799999999999</v>
      </c>
      <c r="R166" s="185">
        <f>Q166*H166</f>
        <v>59.050740979999993</v>
      </c>
      <c r="S166" s="185">
        <v>0</v>
      </c>
      <c r="T166" s="18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7" t="s">
        <v>174</v>
      </c>
      <c r="AT166" s="187" t="s">
        <v>170</v>
      </c>
      <c r="AU166" s="187" t="s">
        <v>83</v>
      </c>
      <c r="AY166" s="19" t="s">
        <v>168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9" t="s">
        <v>81</v>
      </c>
      <c r="BK166" s="188">
        <f>ROUND(I166*H166,2)</f>
        <v>0</v>
      </c>
      <c r="BL166" s="19" t="s">
        <v>174</v>
      </c>
      <c r="BM166" s="187" t="s">
        <v>260</v>
      </c>
    </row>
    <row r="167" spans="1:65" s="2" customFormat="1" ht="11.25">
      <c r="A167" s="36"/>
      <c r="B167" s="37"/>
      <c r="C167" s="38"/>
      <c r="D167" s="189" t="s">
        <v>176</v>
      </c>
      <c r="E167" s="38"/>
      <c r="F167" s="190" t="s">
        <v>261</v>
      </c>
      <c r="G167" s="38"/>
      <c r="H167" s="38"/>
      <c r="I167" s="191"/>
      <c r="J167" s="38"/>
      <c r="K167" s="38"/>
      <c r="L167" s="41"/>
      <c r="M167" s="192"/>
      <c r="N167" s="193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176</v>
      </c>
      <c r="AU167" s="19" t="s">
        <v>83</v>
      </c>
    </row>
    <row r="168" spans="1:65" s="14" customFormat="1" ht="11.25">
      <c r="B168" s="204"/>
      <c r="C168" s="205"/>
      <c r="D168" s="189" t="s">
        <v>198</v>
      </c>
      <c r="E168" s="206" t="s">
        <v>19</v>
      </c>
      <c r="F168" s="207" t="s">
        <v>262</v>
      </c>
      <c r="G168" s="205"/>
      <c r="H168" s="208">
        <v>23.140999999999998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198</v>
      </c>
      <c r="AU168" s="214" t="s">
        <v>83</v>
      </c>
      <c r="AV168" s="14" t="s">
        <v>83</v>
      </c>
      <c r="AW168" s="14" t="s">
        <v>34</v>
      </c>
      <c r="AX168" s="14" t="s">
        <v>81</v>
      </c>
      <c r="AY168" s="214" t="s">
        <v>168</v>
      </c>
    </row>
    <row r="169" spans="1:65" s="2" customFormat="1" ht="16.5" customHeight="1">
      <c r="A169" s="36"/>
      <c r="B169" s="37"/>
      <c r="C169" s="176" t="s">
        <v>8</v>
      </c>
      <c r="D169" s="176" t="s">
        <v>170</v>
      </c>
      <c r="E169" s="177" t="s">
        <v>263</v>
      </c>
      <c r="F169" s="178" t="s">
        <v>264</v>
      </c>
      <c r="G169" s="179" t="s">
        <v>179</v>
      </c>
      <c r="H169" s="180">
        <v>123</v>
      </c>
      <c r="I169" s="181"/>
      <c r="J169" s="182">
        <f>ROUND(I169*H169,2)</f>
        <v>0</v>
      </c>
      <c r="K169" s="178" t="s">
        <v>180</v>
      </c>
      <c r="L169" s="41"/>
      <c r="M169" s="183" t="s">
        <v>19</v>
      </c>
      <c r="N169" s="184" t="s">
        <v>44</v>
      </c>
      <c r="O169" s="66"/>
      <c r="P169" s="185">
        <f>O169*H169</f>
        <v>0</v>
      </c>
      <c r="Q169" s="185">
        <v>4.8999999999999998E-4</v>
      </c>
      <c r="R169" s="185">
        <f>Q169*H169</f>
        <v>6.0269999999999997E-2</v>
      </c>
      <c r="S169" s="185">
        <v>0</v>
      </c>
      <c r="T169" s="18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7" t="s">
        <v>174</v>
      </c>
      <c r="AT169" s="187" t="s">
        <v>170</v>
      </c>
      <c r="AU169" s="187" t="s">
        <v>83</v>
      </c>
      <c r="AY169" s="19" t="s">
        <v>168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9" t="s">
        <v>81</v>
      </c>
      <c r="BK169" s="188">
        <f>ROUND(I169*H169,2)</f>
        <v>0</v>
      </c>
      <c r="BL169" s="19" t="s">
        <v>174</v>
      </c>
      <c r="BM169" s="187" t="s">
        <v>265</v>
      </c>
    </row>
    <row r="170" spans="1:65" s="2" customFormat="1" ht="11.25">
      <c r="A170" s="36"/>
      <c r="B170" s="37"/>
      <c r="C170" s="38"/>
      <c r="D170" s="189" t="s">
        <v>176</v>
      </c>
      <c r="E170" s="38"/>
      <c r="F170" s="190" t="s">
        <v>266</v>
      </c>
      <c r="G170" s="38"/>
      <c r="H170" s="38"/>
      <c r="I170" s="191"/>
      <c r="J170" s="38"/>
      <c r="K170" s="38"/>
      <c r="L170" s="41"/>
      <c r="M170" s="192"/>
      <c r="N170" s="193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176</v>
      </c>
      <c r="AU170" s="19" t="s">
        <v>83</v>
      </c>
    </row>
    <row r="171" spans="1:65" s="2" customFormat="1" ht="16.5" customHeight="1">
      <c r="A171" s="36"/>
      <c r="B171" s="37"/>
      <c r="C171" s="176" t="s">
        <v>267</v>
      </c>
      <c r="D171" s="176" t="s">
        <v>170</v>
      </c>
      <c r="E171" s="177" t="s">
        <v>268</v>
      </c>
      <c r="F171" s="178" t="s">
        <v>269</v>
      </c>
      <c r="G171" s="179" t="s">
        <v>179</v>
      </c>
      <c r="H171" s="180">
        <v>123</v>
      </c>
      <c r="I171" s="181"/>
      <c r="J171" s="182">
        <f>ROUND(I171*H171,2)</f>
        <v>0</v>
      </c>
      <c r="K171" s="178" t="s">
        <v>180</v>
      </c>
      <c r="L171" s="41"/>
      <c r="M171" s="183" t="s">
        <v>19</v>
      </c>
      <c r="N171" s="184" t="s">
        <v>44</v>
      </c>
      <c r="O171" s="66"/>
      <c r="P171" s="185">
        <f>O171*H171</f>
        <v>0</v>
      </c>
      <c r="Q171" s="185">
        <v>1E-4</v>
      </c>
      <c r="R171" s="185">
        <f>Q171*H171</f>
        <v>1.23E-2</v>
      </c>
      <c r="S171" s="185">
        <v>0</v>
      </c>
      <c r="T171" s="18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7" t="s">
        <v>174</v>
      </c>
      <c r="AT171" s="187" t="s">
        <v>170</v>
      </c>
      <c r="AU171" s="187" t="s">
        <v>83</v>
      </c>
      <c r="AY171" s="19" t="s">
        <v>168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19" t="s">
        <v>81</v>
      </c>
      <c r="BK171" s="188">
        <f>ROUND(I171*H171,2)</f>
        <v>0</v>
      </c>
      <c r="BL171" s="19" t="s">
        <v>174</v>
      </c>
      <c r="BM171" s="187" t="s">
        <v>270</v>
      </c>
    </row>
    <row r="172" spans="1:65" s="2" customFormat="1" ht="11.25">
      <c r="A172" s="36"/>
      <c r="B172" s="37"/>
      <c r="C172" s="38"/>
      <c r="D172" s="189" t="s">
        <v>176</v>
      </c>
      <c r="E172" s="38"/>
      <c r="F172" s="190" t="s">
        <v>269</v>
      </c>
      <c r="G172" s="38"/>
      <c r="H172" s="38"/>
      <c r="I172" s="191"/>
      <c r="J172" s="38"/>
      <c r="K172" s="38"/>
      <c r="L172" s="41"/>
      <c r="M172" s="192"/>
      <c r="N172" s="193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176</v>
      </c>
      <c r="AU172" s="19" t="s">
        <v>83</v>
      </c>
    </row>
    <row r="173" spans="1:65" s="2" customFormat="1" ht="16.5" customHeight="1">
      <c r="A173" s="36"/>
      <c r="B173" s="37"/>
      <c r="C173" s="176" t="s">
        <v>271</v>
      </c>
      <c r="D173" s="176" t="s">
        <v>170</v>
      </c>
      <c r="E173" s="177" t="s">
        <v>272</v>
      </c>
      <c r="F173" s="178" t="s">
        <v>273</v>
      </c>
      <c r="G173" s="179" t="s">
        <v>274</v>
      </c>
      <c r="H173" s="180">
        <v>10</v>
      </c>
      <c r="I173" s="181"/>
      <c r="J173" s="182">
        <f>ROUND(I173*H173,2)</f>
        <v>0</v>
      </c>
      <c r="K173" s="178" t="s">
        <v>19</v>
      </c>
      <c r="L173" s="41"/>
      <c r="M173" s="183" t="s">
        <v>19</v>
      </c>
      <c r="N173" s="184" t="s">
        <v>44</v>
      </c>
      <c r="O173" s="66"/>
      <c r="P173" s="185">
        <f>O173*H173</f>
        <v>0</v>
      </c>
      <c r="Q173" s="185">
        <v>1.0109999999999999E-2</v>
      </c>
      <c r="R173" s="185">
        <f>Q173*H173</f>
        <v>0.1011</v>
      </c>
      <c r="S173" s="185">
        <v>0</v>
      </c>
      <c r="T173" s="18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7" t="s">
        <v>174</v>
      </c>
      <c r="AT173" s="187" t="s">
        <v>170</v>
      </c>
      <c r="AU173" s="187" t="s">
        <v>83</v>
      </c>
      <c r="AY173" s="19" t="s">
        <v>168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19" t="s">
        <v>81</v>
      </c>
      <c r="BK173" s="188">
        <f>ROUND(I173*H173,2)</f>
        <v>0</v>
      </c>
      <c r="BL173" s="19" t="s">
        <v>174</v>
      </c>
      <c r="BM173" s="187" t="s">
        <v>275</v>
      </c>
    </row>
    <row r="174" spans="1:65" s="2" customFormat="1" ht="11.25">
      <c r="A174" s="36"/>
      <c r="B174" s="37"/>
      <c r="C174" s="38"/>
      <c r="D174" s="189" t="s">
        <v>176</v>
      </c>
      <c r="E174" s="38"/>
      <c r="F174" s="190" t="s">
        <v>273</v>
      </c>
      <c r="G174" s="38"/>
      <c r="H174" s="38"/>
      <c r="I174" s="191"/>
      <c r="J174" s="38"/>
      <c r="K174" s="38"/>
      <c r="L174" s="41"/>
      <c r="M174" s="192"/>
      <c r="N174" s="193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176</v>
      </c>
      <c r="AU174" s="19" t="s">
        <v>83</v>
      </c>
    </row>
    <row r="175" spans="1:65" s="2" customFormat="1" ht="16.5" customHeight="1">
      <c r="A175" s="36"/>
      <c r="B175" s="37"/>
      <c r="C175" s="176" t="s">
        <v>276</v>
      </c>
      <c r="D175" s="176" t="s">
        <v>170</v>
      </c>
      <c r="E175" s="177" t="s">
        <v>277</v>
      </c>
      <c r="F175" s="178" t="s">
        <v>278</v>
      </c>
      <c r="G175" s="179" t="s">
        <v>179</v>
      </c>
      <c r="H175" s="180">
        <v>9</v>
      </c>
      <c r="I175" s="181"/>
      <c r="J175" s="182">
        <f>ROUND(I175*H175,2)</f>
        <v>0</v>
      </c>
      <c r="K175" s="178" t="s">
        <v>180</v>
      </c>
      <c r="L175" s="41"/>
      <c r="M175" s="183" t="s">
        <v>19</v>
      </c>
      <c r="N175" s="184" t="s">
        <v>44</v>
      </c>
      <c r="O175" s="66"/>
      <c r="P175" s="185">
        <f>O175*H175</f>
        <v>0</v>
      </c>
      <c r="Q175" s="185">
        <v>1.7799999999999999E-3</v>
      </c>
      <c r="R175" s="185">
        <f>Q175*H175</f>
        <v>1.602E-2</v>
      </c>
      <c r="S175" s="185">
        <v>0</v>
      </c>
      <c r="T175" s="18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7" t="s">
        <v>174</v>
      </c>
      <c r="AT175" s="187" t="s">
        <v>170</v>
      </c>
      <c r="AU175" s="187" t="s">
        <v>83</v>
      </c>
      <c r="AY175" s="19" t="s">
        <v>168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9" t="s">
        <v>81</v>
      </c>
      <c r="BK175" s="188">
        <f>ROUND(I175*H175,2)</f>
        <v>0</v>
      </c>
      <c r="BL175" s="19" t="s">
        <v>174</v>
      </c>
      <c r="BM175" s="187" t="s">
        <v>279</v>
      </c>
    </row>
    <row r="176" spans="1:65" s="2" customFormat="1" ht="19.5">
      <c r="A176" s="36"/>
      <c r="B176" s="37"/>
      <c r="C176" s="38"/>
      <c r="D176" s="189" t="s">
        <v>176</v>
      </c>
      <c r="E176" s="38"/>
      <c r="F176" s="190" t="s">
        <v>280</v>
      </c>
      <c r="G176" s="38"/>
      <c r="H176" s="38"/>
      <c r="I176" s="191"/>
      <c r="J176" s="38"/>
      <c r="K176" s="38"/>
      <c r="L176" s="41"/>
      <c r="M176" s="192"/>
      <c r="N176" s="193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176</v>
      </c>
      <c r="AU176" s="19" t="s">
        <v>83</v>
      </c>
    </row>
    <row r="177" spans="1:65" s="14" customFormat="1" ht="11.25">
      <c r="B177" s="204"/>
      <c r="C177" s="205"/>
      <c r="D177" s="189" t="s">
        <v>198</v>
      </c>
      <c r="E177" s="206" t="s">
        <v>19</v>
      </c>
      <c r="F177" s="207" t="s">
        <v>281</v>
      </c>
      <c r="G177" s="205"/>
      <c r="H177" s="208">
        <v>9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198</v>
      </c>
      <c r="AU177" s="214" t="s">
        <v>83</v>
      </c>
      <c r="AV177" s="14" t="s">
        <v>83</v>
      </c>
      <c r="AW177" s="14" t="s">
        <v>34</v>
      </c>
      <c r="AX177" s="14" t="s">
        <v>81</v>
      </c>
      <c r="AY177" s="214" t="s">
        <v>168</v>
      </c>
    </row>
    <row r="178" spans="1:65" s="2" customFormat="1" ht="16.5" customHeight="1">
      <c r="A178" s="36"/>
      <c r="B178" s="37"/>
      <c r="C178" s="176" t="s">
        <v>282</v>
      </c>
      <c r="D178" s="176" t="s">
        <v>170</v>
      </c>
      <c r="E178" s="177" t="s">
        <v>283</v>
      </c>
      <c r="F178" s="178" t="s">
        <v>284</v>
      </c>
      <c r="G178" s="179" t="s">
        <v>179</v>
      </c>
      <c r="H178" s="180">
        <v>9</v>
      </c>
      <c r="I178" s="181"/>
      <c r="J178" s="182">
        <f>ROUND(I178*H178,2)</f>
        <v>0</v>
      </c>
      <c r="K178" s="178" t="s">
        <v>180</v>
      </c>
      <c r="L178" s="41"/>
      <c r="M178" s="183" t="s">
        <v>19</v>
      </c>
      <c r="N178" s="184" t="s">
        <v>44</v>
      </c>
      <c r="O178" s="66"/>
      <c r="P178" s="185">
        <f>O178*H178</f>
        <v>0</v>
      </c>
      <c r="Q178" s="185">
        <v>1.2800000000000001E-3</v>
      </c>
      <c r="R178" s="185">
        <f>Q178*H178</f>
        <v>1.1520000000000001E-2</v>
      </c>
      <c r="S178" s="185">
        <v>0</v>
      </c>
      <c r="T178" s="18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7" t="s">
        <v>174</v>
      </c>
      <c r="AT178" s="187" t="s">
        <v>170</v>
      </c>
      <c r="AU178" s="187" t="s">
        <v>83</v>
      </c>
      <c r="AY178" s="19" t="s">
        <v>168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9" t="s">
        <v>81</v>
      </c>
      <c r="BK178" s="188">
        <f>ROUND(I178*H178,2)</f>
        <v>0</v>
      </c>
      <c r="BL178" s="19" t="s">
        <v>174</v>
      </c>
      <c r="BM178" s="187" t="s">
        <v>285</v>
      </c>
    </row>
    <row r="179" spans="1:65" s="2" customFormat="1" ht="19.5">
      <c r="A179" s="36"/>
      <c r="B179" s="37"/>
      <c r="C179" s="38"/>
      <c r="D179" s="189" t="s">
        <v>176</v>
      </c>
      <c r="E179" s="38"/>
      <c r="F179" s="190" t="s">
        <v>286</v>
      </c>
      <c r="G179" s="38"/>
      <c r="H179" s="38"/>
      <c r="I179" s="191"/>
      <c r="J179" s="38"/>
      <c r="K179" s="38"/>
      <c r="L179" s="41"/>
      <c r="M179" s="192"/>
      <c r="N179" s="193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176</v>
      </c>
      <c r="AU179" s="19" t="s">
        <v>83</v>
      </c>
    </row>
    <row r="180" spans="1:65" s="14" customFormat="1" ht="11.25">
      <c r="B180" s="204"/>
      <c r="C180" s="205"/>
      <c r="D180" s="189" t="s">
        <v>198</v>
      </c>
      <c r="E180" s="206" t="s">
        <v>19</v>
      </c>
      <c r="F180" s="207" t="s">
        <v>287</v>
      </c>
      <c r="G180" s="205"/>
      <c r="H180" s="208">
        <v>9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198</v>
      </c>
      <c r="AU180" s="214" t="s">
        <v>83</v>
      </c>
      <c r="AV180" s="14" t="s">
        <v>83</v>
      </c>
      <c r="AW180" s="14" t="s">
        <v>34</v>
      </c>
      <c r="AX180" s="14" t="s">
        <v>81</v>
      </c>
      <c r="AY180" s="214" t="s">
        <v>168</v>
      </c>
    </row>
    <row r="181" spans="1:65" s="2" customFormat="1" ht="16.5" customHeight="1">
      <c r="A181" s="36"/>
      <c r="B181" s="37"/>
      <c r="C181" s="176" t="s">
        <v>288</v>
      </c>
      <c r="D181" s="176" t="s">
        <v>170</v>
      </c>
      <c r="E181" s="177" t="s">
        <v>289</v>
      </c>
      <c r="F181" s="178" t="s">
        <v>290</v>
      </c>
      <c r="G181" s="179" t="s">
        <v>190</v>
      </c>
      <c r="H181" s="180">
        <v>86</v>
      </c>
      <c r="I181" s="181"/>
      <c r="J181" s="182">
        <f>ROUND(I181*H181,2)</f>
        <v>0</v>
      </c>
      <c r="K181" s="178" t="s">
        <v>180</v>
      </c>
      <c r="L181" s="41"/>
      <c r="M181" s="183" t="s">
        <v>19</v>
      </c>
      <c r="N181" s="184" t="s">
        <v>44</v>
      </c>
      <c r="O181" s="66"/>
      <c r="P181" s="185">
        <f>O181*H181</f>
        <v>0</v>
      </c>
      <c r="Q181" s="185">
        <v>1.63</v>
      </c>
      <c r="R181" s="185">
        <f>Q181*H181</f>
        <v>140.17999999999998</v>
      </c>
      <c r="S181" s="185">
        <v>0</v>
      </c>
      <c r="T181" s="18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7" t="s">
        <v>174</v>
      </c>
      <c r="AT181" s="187" t="s">
        <v>170</v>
      </c>
      <c r="AU181" s="187" t="s">
        <v>83</v>
      </c>
      <c r="AY181" s="19" t="s">
        <v>168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9" t="s">
        <v>81</v>
      </c>
      <c r="BK181" s="188">
        <f>ROUND(I181*H181,2)</f>
        <v>0</v>
      </c>
      <c r="BL181" s="19" t="s">
        <v>174</v>
      </c>
      <c r="BM181" s="187" t="s">
        <v>291</v>
      </c>
    </row>
    <row r="182" spans="1:65" s="2" customFormat="1" ht="19.5">
      <c r="A182" s="36"/>
      <c r="B182" s="37"/>
      <c r="C182" s="38"/>
      <c r="D182" s="189" t="s">
        <v>176</v>
      </c>
      <c r="E182" s="38"/>
      <c r="F182" s="190" t="s">
        <v>292</v>
      </c>
      <c r="G182" s="38"/>
      <c r="H182" s="38"/>
      <c r="I182" s="191"/>
      <c r="J182" s="38"/>
      <c r="K182" s="38"/>
      <c r="L182" s="41"/>
      <c r="M182" s="192"/>
      <c r="N182" s="193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176</v>
      </c>
      <c r="AU182" s="19" t="s">
        <v>83</v>
      </c>
    </row>
    <row r="183" spans="1:65" s="2" customFormat="1" ht="16.5" customHeight="1">
      <c r="A183" s="36"/>
      <c r="B183" s="37"/>
      <c r="C183" s="176" t="s">
        <v>7</v>
      </c>
      <c r="D183" s="176" t="s">
        <v>170</v>
      </c>
      <c r="E183" s="177" t="s">
        <v>293</v>
      </c>
      <c r="F183" s="178" t="s">
        <v>294</v>
      </c>
      <c r="G183" s="179" t="s">
        <v>190</v>
      </c>
      <c r="H183" s="180">
        <v>13.5</v>
      </c>
      <c r="I183" s="181"/>
      <c r="J183" s="182">
        <f>ROUND(I183*H183,2)</f>
        <v>0</v>
      </c>
      <c r="K183" s="178" t="s">
        <v>180</v>
      </c>
      <c r="L183" s="41"/>
      <c r="M183" s="183" t="s">
        <v>19</v>
      </c>
      <c r="N183" s="184" t="s">
        <v>44</v>
      </c>
      <c r="O183" s="66"/>
      <c r="P183" s="185">
        <f>O183*H183</f>
        <v>0</v>
      </c>
      <c r="Q183" s="185">
        <v>1.63</v>
      </c>
      <c r="R183" s="185">
        <f>Q183*H183</f>
        <v>22.004999999999999</v>
      </c>
      <c r="S183" s="185">
        <v>0</v>
      </c>
      <c r="T183" s="18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7" t="s">
        <v>174</v>
      </c>
      <c r="AT183" s="187" t="s">
        <v>170</v>
      </c>
      <c r="AU183" s="187" t="s">
        <v>83</v>
      </c>
      <c r="AY183" s="19" t="s">
        <v>168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19" t="s">
        <v>81</v>
      </c>
      <c r="BK183" s="188">
        <f>ROUND(I183*H183,2)</f>
        <v>0</v>
      </c>
      <c r="BL183" s="19" t="s">
        <v>174</v>
      </c>
      <c r="BM183" s="187" t="s">
        <v>295</v>
      </c>
    </row>
    <row r="184" spans="1:65" s="2" customFormat="1" ht="19.5">
      <c r="A184" s="36"/>
      <c r="B184" s="37"/>
      <c r="C184" s="38"/>
      <c r="D184" s="189" t="s">
        <v>176</v>
      </c>
      <c r="E184" s="38"/>
      <c r="F184" s="190" t="s">
        <v>296</v>
      </c>
      <c r="G184" s="38"/>
      <c r="H184" s="38"/>
      <c r="I184" s="191"/>
      <c r="J184" s="38"/>
      <c r="K184" s="38"/>
      <c r="L184" s="41"/>
      <c r="M184" s="192"/>
      <c r="N184" s="193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176</v>
      </c>
      <c r="AU184" s="19" t="s">
        <v>83</v>
      </c>
    </row>
    <row r="185" spans="1:65" s="14" customFormat="1" ht="11.25">
      <c r="B185" s="204"/>
      <c r="C185" s="205"/>
      <c r="D185" s="189" t="s">
        <v>198</v>
      </c>
      <c r="E185" s="206" t="s">
        <v>19</v>
      </c>
      <c r="F185" s="207" t="s">
        <v>297</v>
      </c>
      <c r="G185" s="205"/>
      <c r="H185" s="208">
        <v>13.5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198</v>
      </c>
      <c r="AU185" s="214" t="s">
        <v>83</v>
      </c>
      <c r="AV185" s="14" t="s">
        <v>83</v>
      </c>
      <c r="AW185" s="14" t="s">
        <v>34</v>
      </c>
      <c r="AX185" s="14" t="s">
        <v>81</v>
      </c>
      <c r="AY185" s="214" t="s">
        <v>168</v>
      </c>
    </row>
    <row r="186" spans="1:65" s="2" customFormat="1" ht="16.5" customHeight="1">
      <c r="A186" s="36"/>
      <c r="B186" s="37"/>
      <c r="C186" s="176" t="s">
        <v>298</v>
      </c>
      <c r="D186" s="176" t="s">
        <v>170</v>
      </c>
      <c r="E186" s="177" t="s">
        <v>299</v>
      </c>
      <c r="F186" s="178" t="s">
        <v>300</v>
      </c>
      <c r="G186" s="179" t="s">
        <v>225</v>
      </c>
      <c r="H186" s="180">
        <v>165</v>
      </c>
      <c r="I186" s="181"/>
      <c r="J186" s="182">
        <f>ROUND(I186*H186,2)</f>
        <v>0</v>
      </c>
      <c r="K186" s="178" t="s">
        <v>180</v>
      </c>
      <c r="L186" s="41"/>
      <c r="M186" s="183" t="s">
        <v>19</v>
      </c>
      <c r="N186" s="184" t="s">
        <v>44</v>
      </c>
      <c r="O186" s="66"/>
      <c r="P186" s="185">
        <f>O186*H186</f>
        <v>0</v>
      </c>
      <c r="Q186" s="185">
        <v>1.7000000000000001E-4</v>
      </c>
      <c r="R186" s="185">
        <f>Q186*H186</f>
        <v>2.8050000000000002E-2</v>
      </c>
      <c r="S186" s="185">
        <v>0</v>
      </c>
      <c r="T186" s="18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7" t="s">
        <v>174</v>
      </c>
      <c r="AT186" s="187" t="s">
        <v>170</v>
      </c>
      <c r="AU186" s="187" t="s">
        <v>83</v>
      </c>
      <c r="AY186" s="19" t="s">
        <v>168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9" t="s">
        <v>81</v>
      </c>
      <c r="BK186" s="188">
        <f>ROUND(I186*H186,2)</f>
        <v>0</v>
      </c>
      <c r="BL186" s="19" t="s">
        <v>174</v>
      </c>
      <c r="BM186" s="187" t="s">
        <v>301</v>
      </c>
    </row>
    <row r="187" spans="1:65" s="2" customFormat="1" ht="11.25">
      <c r="A187" s="36"/>
      <c r="B187" s="37"/>
      <c r="C187" s="38"/>
      <c r="D187" s="189" t="s">
        <v>176</v>
      </c>
      <c r="E187" s="38"/>
      <c r="F187" s="190" t="s">
        <v>302</v>
      </c>
      <c r="G187" s="38"/>
      <c r="H187" s="38"/>
      <c r="I187" s="191"/>
      <c r="J187" s="38"/>
      <c r="K187" s="38"/>
      <c r="L187" s="41"/>
      <c r="M187" s="192"/>
      <c r="N187" s="193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176</v>
      </c>
      <c r="AU187" s="19" t="s">
        <v>83</v>
      </c>
    </row>
    <row r="188" spans="1:65" s="2" customFormat="1" ht="16.5" customHeight="1">
      <c r="A188" s="36"/>
      <c r="B188" s="37"/>
      <c r="C188" s="226" t="s">
        <v>303</v>
      </c>
      <c r="D188" s="226" t="s">
        <v>304</v>
      </c>
      <c r="E188" s="227" t="s">
        <v>305</v>
      </c>
      <c r="F188" s="228" t="s">
        <v>306</v>
      </c>
      <c r="G188" s="229" t="s">
        <v>225</v>
      </c>
      <c r="H188" s="230">
        <v>189.75</v>
      </c>
      <c r="I188" s="231"/>
      <c r="J188" s="232">
        <f>ROUND(I188*H188,2)</f>
        <v>0</v>
      </c>
      <c r="K188" s="228" t="s">
        <v>19</v>
      </c>
      <c r="L188" s="233"/>
      <c r="M188" s="234" t="s">
        <v>19</v>
      </c>
      <c r="N188" s="235" t="s">
        <v>44</v>
      </c>
      <c r="O188" s="66"/>
      <c r="P188" s="185">
        <f>O188*H188</f>
        <v>0</v>
      </c>
      <c r="Q188" s="185">
        <v>4.0000000000000002E-4</v>
      </c>
      <c r="R188" s="185">
        <f>Q188*H188</f>
        <v>7.5900000000000009E-2</v>
      </c>
      <c r="S188" s="185">
        <v>0</v>
      </c>
      <c r="T188" s="18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7" t="s">
        <v>222</v>
      </c>
      <c r="AT188" s="187" t="s">
        <v>304</v>
      </c>
      <c r="AU188" s="187" t="s">
        <v>83</v>
      </c>
      <c r="AY188" s="19" t="s">
        <v>168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19" t="s">
        <v>81</v>
      </c>
      <c r="BK188" s="188">
        <f>ROUND(I188*H188,2)</f>
        <v>0</v>
      </c>
      <c r="BL188" s="19" t="s">
        <v>174</v>
      </c>
      <c r="BM188" s="187" t="s">
        <v>307</v>
      </c>
    </row>
    <row r="189" spans="1:65" s="2" customFormat="1" ht="11.25">
      <c r="A189" s="36"/>
      <c r="B189" s="37"/>
      <c r="C189" s="38"/>
      <c r="D189" s="189" t="s">
        <v>176</v>
      </c>
      <c r="E189" s="38"/>
      <c r="F189" s="190" t="s">
        <v>306</v>
      </c>
      <c r="G189" s="38"/>
      <c r="H189" s="38"/>
      <c r="I189" s="191"/>
      <c r="J189" s="38"/>
      <c r="K189" s="38"/>
      <c r="L189" s="41"/>
      <c r="M189" s="192"/>
      <c r="N189" s="193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176</v>
      </c>
      <c r="AU189" s="19" t="s">
        <v>83</v>
      </c>
    </row>
    <row r="190" spans="1:65" s="14" customFormat="1" ht="11.25">
      <c r="B190" s="204"/>
      <c r="C190" s="205"/>
      <c r="D190" s="189" t="s">
        <v>198</v>
      </c>
      <c r="E190" s="206" t="s">
        <v>19</v>
      </c>
      <c r="F190" s="207" t="s">
        <v>308</v>
      </c>
      <c r="G190" s="205"/>
      <c r="H190" s="208">
        <v>189.75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198</v>
      </c>
      <c r="AU190" s="214" t="s">
        <v>83</v>
      </c>
      <c r="AV190" s="14" t="s">
        <v>83</v>
      </c>
      <c r="AW190" s="14" t="s">
        <v>34</v>
      </c>
      <c r="AX190" s="14" t="s">
        <v>81</v>
      </c>
      <c r="AY190" s="214" t="s">
        <v>168</v>
      </c>
    </row>
    <row r="191" spans="1:65" s="2" customFormat="1" ht="16.5" customHeight="1">
      <c r="A191" s="36"/>
      <c r="B191" s="37"/>
      <c r="C191" s="176" t="s">
        <v>309</v>
      </c>
      <c r="D191" s="176" t="s">
        <v>170</v>
      </c>
      <c r="E191" s="177" t="s">
        <v>258</v>
      </c>
      <c r="F191" s="178" t="s">
        <v>259</v>
      </c>
      <c r="G191" s="179" t="s">
        <v>190</v>
      </c>
      <c r="H191" s="180">
        <v>8.3209999999999997</v>
      </c>
      <c r="I191" s="181"/>
      <c r="J191" s="182">
        <f>ROUND(I191*H191,2)</f>
        <v>0</v>
      </c>
      <c r="K191" s="178" t="s">
        <v>180</v>
      </c>
      <c r="L191" s="41"/>
      <c r="M191" s="183" t="s">
        <v>19</v>
      </c>
      <c r="N191" s="184" t="s">
        <v>44</v>
      </c>
      <c r="O191" s="66"/>
      <c r="P191" s="185">
        <f>O191*H191</f>
        <v>0</v>
      </c>
      <c r="Q191" s="185">
        <v>2.5517799999999999</v>
      </c>
      <c r="R191" s="185">
        <f>Q191*H191</f>
        <v>21.233361379999998</v>
      </c>
      <c r="S191" s="185">
        <v>0</v>
      </c>
      <c r="T191" s="18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7" t="s">
        <v>174</v>
      </c>
      <c r="AT191" s="187" t="s">
        <v>170</v>
      </c>
      <c r="AU191" s="187" t="s">
        <v>83</v>
      </c>
      <c r="AY191" s="19" t="s">
        <v>168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9" t="s">
        <v>81</v>
      </c>
      <c r="BK191" s="188">
        <f>ROUND(I191*H191,2)</f>
        <v>0</v>
      </c>
      <c r="BL191" s="19" t="s">
        <v>174</v>
      </c>
      <c r="BM191" s="187" t="s">
        <v>310</v>
      </c>
    </row>
    <row r="192" spans="1:65" s="2" customFormat="1" ht="11.25">
      <c r="A192" s="36"/>
      <c r="B192" s="37"/>
      <c r="C192" s="38"/>
      <c r="D192" s="189" t="s">
        <v>176</v>
      </c>
      <c r="E192" s="38"/>
      <c r="F192" s="190" t="s">
        <v>261</v>
      </c>
      <c r="G192" s="38"/>
      <c r="H192" s="38"/>
      <c r="I192" s="191"/>
      <c r="J192" s="38"/>
      <c r="K192" s="38"/>
      <c r="L192" s="41"/>
      <c r="M192" s="192"/>
      <c r="N192" s="193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176</v>
      </c>
      <c r="AU192" s="19" t="s">
        <v>83</v>
      </c>
    </row>
    <row r="193" spans="1:65" s="13" customFormat="1" ht="11.25">
      <c r="B193" s="194"/>
      <c r="C193" s="195"/>
      <c r="D193" s="189" t="s">
        <v>198</v>
      </c>
      <c r="E193" s="196" t="s">
        <v>19</v>
      </c>
      <c r="F193" s="197" t="s">
        <v>311</v>
      </c>
      <c r="G193" s="195"/>
      <c r="H193" s="196" t="s">
        <v>19</v>
      </c>
      <c r="I193" s="198"/>
      <c r="J193" s="195"/>
      <c r="K193" s="195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198</v>
      </c>
      <c r="AU193" s="203" t="s">
        <v>83</v>
      </c>
      <c r="AV193" s="13" t="s">
        <v>81</v>
      </c>
      <c r="AW193" s="13" t="s">
        <v>34</v>
      </c>
      <c r="AX193" s="13" t="s">
        <v>73</v>
      </c>
      <c r="AY193" s="203" t="s">
        <v>168</v>
      </c>
    </row>
    <row r="194" spans="1:65" s="14" customFormat="1" ht="11.25">
      <c r="B194" s="204"/>
      <c r="C194" s="205"/>
      <c r="D194" s="189" t="s">
        <v>198</v>
      </c>
      <c r="E194" s="206" t="s">
        <v>19</v>
      </c>
      <c r="F194" s="207" t="s">
        <v>312</v>
      </c>
      <c r="G194" s="205"/>
      <c r="H194" s="208">
        <v>6.9749999999999996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198</v>
      </c>
      <c r="AU194" s="214" t="s">
        <v>83</v>
      </c>
      <c r="AV194" s="14" t="s">
        <v>83</v>
      </c>
      <c r="AW194" s="14" t="s">
        <v>34</v>
      </c>
      <c r="AX194" s="14" t="s">
        <v>73</v>
      </c>
      <c r="AY194" s="214" t="s">
        <v>168</v>
      </c>
    </row>
    <row r="195" spans="1:65" s="14" customFormat="1" ht="11.25">
      <c r="B195" s="204"/>
      <c r="C195" s="205"/>
      <c r="D195" s="189" t="s">
        <v>198</v>
      </c>
      <c r="E195" s="206" t="s">
        <v>19</v>
      </c>
      <c r="F195" s="207" t="s">
        <v>313</v>
      </c>
      <c r="G195" s="205"/>
      <c r="H195" s="208">
        <v>1.3460000000000001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198</v>
      </c>
      <c r="AU195" s="214" t="s">
        <v>83</v>
      </c>
      <c r="AV195" s="14" t="s">
        <v>83</v>
      </c>
      <c r="AW195" s="14" t="s">
        <v>34</v>
      </c>
      <c r="AX195" s="14" t="s">
        <v>73</v>
      </c>
      <c r="AY195" s="214" t="s">
        <v>168</v>
      </c>
    </row>
    <row r="196" spans="1:65" s="15" customFormat="1" ht="11.25">
      <c r="B196" s="215"/>
      <c r="C196" s="216"/>
      <c r="D196" s="189" t="s">
        <v>198</v>
      </c>
      <c r="E196" s="217" t="s">
        <v>19</v>
      </c>
      <c r="F196" s="218" t="s">
        <v>208</v>
      </c>
      <c r="G196" s="216"/>
      <c r="H196" s="219">
        <v>8.3209999999999997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198</v>
      </c>
      <c r="AU196" s="225" t="s">
        <v>83</v>
      </c>
      <c r="AV196" s="15" t="s">
        <v>174</v>
      </c>
      <c r="AW196" s="15" t="s">
        <v>34</v>
      </c>
      <c r="AX196" s="15" t="s">
        <v>81</v>
      </c>
      <c r="AY196" s="225" t="s">
        <v>168</v>
      </c>
    </row>
    <row r="197" spans="1:65" s="2" customFormat="1" ht="16.5" customHeight="1">
      <c r="A197" s="36"/>
      <c r="B197" s="37"/>
      <c r="C197" s="176" t="s">
        <v>314</v>
      </c>
      <c r="D197" s="176" t="s">
        <v>170</v>
      </c>
      <c r="E197" s="177" t="s">
        <v>315</v>
      </c>
      <c r="F197" s="178" t="s">
        <v>316</v>
      </c>
      <c r="G197" s="179" t="s">
        <v>317</v>
      </c>
      <c r="H197" s="180">
        <v>4</v>
      </c>
      <c r="I197" s="181"/>
      <c r="J197" s="182">
        <f>ROUND(I197*H197,2)</f>
        <v>0</v>
      </c>
      <c r="K197" s="178" t="s">
        <v>19</v>
      </c>
      <c r="L197" s="41"/>
      <c r="M197" s="183" t="s">
        <v>19</v>
      </c>
      <c r="N197" s="184" t="s">
        <v>44</v>
      </c>
      <c r="O197" s="66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7" t="s">
        <v>174</v>
      </c>
      <c r="AT197" s="187" t="s">
        <v>170</v>
      </c>
      <c r="AU197" s="187" t="s">
        <v>83</v>
      </c>
      <c r="AY197" s="19" t="s">
        <v>168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9" t="s">
        <v>81</v>
      </c>
      <c r="BK197" s="188">
        <f>ROUND(I197*H197,2)</f>
        <v>0</v>
      </c>
      <c r="BL197" s="19" t="s">
        <v>174</v>
      </c>
      <c r="BM197" s="187" t="s">
        <v>318</v>
      </c>
    </row>
    <row r="198" spans="1:65" s="14" customFormat="1" ht="11.25">
      <c r="B198" s="204"/>
      <c r="C198" s="205"/>
      <c r="D198" s="189" t="s">
        <v>198</v>
      </c>
      <c r="E198" s="206" t="s">
        <v>19</v>
      </c>
      <c r="F198" s="207" t="s">
        <v>319</v>
      </c>
      <c r="G198" s="205"/>
      <c r="H198" s="208">
        <v>4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198</v>
      </c>
      <c r="AU198" s="214" t="s">
        <v>83</v>
      </c>
      <c r="AV198" s="14" t="s">
        <v>83</v>
      </c>
      <c r="AW198" s="14" t="s">
        <v>34</v>
      </c>
      <c r="AX198" s="14" t="s">
        <v>81</v>
      </c>
      <c r="AY198" s="214" t="s">
        <v>168</v>
      </c>
    </row>
    <row r="199" spans="1:65" s="2" customFormat="1" ht="16.5" customHeight="1">
      <c r="A199" s="36"/>
      <c r="B199" s="37"/>
      <c r="C199" s="176" t="s">
        <v>320</v>
      </c>
      <c r="D199" s="176" t="s">
        <v>170</v>
      </c>
      <c r="E199" s="177" t="s">
        <v>321</v>
      </c>
      <c r="F199" s="178" t="s">
        <v>322</v>
      </c>
      <c r="G199" s="179" t="s">
        <v>274</v>
      </c>
      <c r="H199" s="180">
        <v>4</v>
      </c>
      <c r="I199" s="181"/>
      <c r="J199" s="182">
        <f>ROUND(I199*H199,2)</f>
        <v>0</v>
      </c>
      <c r="K199" s="178" t="s">
        <v>180</v>
      </c>
      <c r="L199" s="41"/>
      <c r="M199" s="183" t="s">
        <v>19</v>
      </c>
      <c r="N199" s="184" t="s">
        <v>44</v>
      </c>
      <c r="O199" s="66"/>
      <c r="P199" s="185">
        <f>O199*H199</f>
        <v>0</v>
      </c>
      <c r="Q199" s="185">
        <v>6.8640000000000007E-2</v>
      </c>
      <c r="R199" s="185">
        <f>Q199*H199</f>
        <v>0.27456000000000003</v>
      </c>
      <c r="S199" s="185">
        <v>0</v>
      </c>
      <c r="T199" s="18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7" t="s">
        <v>174</v>
      </c>
      <c r="AT199" s="187" t="s">
        <v>170</v>
      </c>
      <c r="AU199" s="187" t="s">
        <v>83</v>
      </c>
      <c r="AY199" s="19" t="s">
        <v>168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19" t="s">
        <v>81</v>
      </c>
      <c r="BK199" s="188">
        <f>ROUND(I199*H199,2)</f>
        <v>0</v>
      </c>
      <c r="BL199" s="19" t="s">
        <v>174</v>
      </c>
      <c r="BM199" s="187" t="s">
        <v>323</v>
      </c>
    </row>
    <row r="200" spans="1:65" s="2" customFormat="1" ht="19.5">
      <c r="A200" s="36"/>
      <c r="B200" s="37"/>
      <c r="C200" s="38"/>
      <c r="D200" s="189" t="s">
        <v>176</v>
      </c>
      <c r="E200" s="38"/>
      <c r="F200" s="190" t="s">
        <v>324</v>
      </c>
      <c r="G200" s="38"/>
      <c r="H200" s="38"/>
      <c r="I200" s="191"/>
      <c r="J200" s="38"/>
      <c r="K200" s="38"/>
      <c r="L200" s="41"/>
      <c r="M200" s="192"/>
      <c r="N200" s="193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176</v>
      </c>
      <c r="AU200" s="19" t="s">
        <v>83</v>
      </c>
    </row>
    <row r="201" spans="1:65" s="14" customFormat="1" ht="11.25">
      <c r="B201" s="204"/>
      <c r="C201" s="205"/>
      <c r="D201" s="189" t="s">
        <v>198</v>
      </c>
      <c r="E201" s="206" t="s">
        <v>19</v>
      </c>
      <c r="F201" s="207" t="s">
        <v>319</v>
      </c>
      <c r="G201" s="205"/>
      <c r="H201" s="208">
        <v>4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198</v>
      </c>
      <c r="AU201" s="214" t="s">
        <v>83</v>
      </c>
      <c r="AV201" s="14" t="s">
        <v>83</v>
      </c>
      <c r="AW201" s="14" t="s">
        <v>34</v>
      </c>
      <c r="AX201" s="14" t="s">
        <v>81</v>
      </c>
      <c r="AY201" s="214" t="s">
        <v>168</v>
      </c>
    </row>
    <row r="202" spans="1:65" s="12" customFormat="1" ht="22.9" customHeight="1">
      <c r="B202" s="160"/>
      <c r="C202" s="161"/>
      <c r="D202" s="162" t="s">
        <v>72</v>
      </c>
      <c r="E202" s="174" t="s">
        <v>183</v>
      </c>
      <c r="F202" s="174" t="s">
        <v>325</v>
      </c>
      <c r="G202" s="161"/>
      <c r="H202" s="161"/>
      <c r="I202" s="164"/>
      <c r="J202" s="175">
        <f>BK202</f>
        <v>0</v>
      </c>
      <c r="K202" s="161"/>
      <c r="L202" s="166"/>
      <c r="M202" s="167"/>
      <c r="N202" s="168"/>
      <c r="O202" s="168"/>
      <c r="P202" s="169">
        <f>SUM(P203:P297)</f>
        <v>0</v>
      </c>
      <c r="Q202" s="168"/>
      <c r="R202" s="169">
        <f>SUM(R203:R297)</f>
        <v>26.39953349</v>
      </c>
      <c r="S202" s="168"/>
      <c r="T202" s="170">
        <f>SUM(T203:T297)</f>
        <v>0</v>
      </c>
      <c r="AR202" s="171" t="s">
        <v>81</v>
      </c>
      <c r="AT202" s="172" t="s">
        <v>72</v>
      </c>
      <c r="AU202" s="172" t="s">
        <v>81</v>
      </c>
      <c r="AY202" s="171" t="s">
        <v>168</v>
      </c>
      <c r="BK202" s="173">
        <f>SUM(BK203:BK297)</f>
        <v>0</v>
      </c>
    </row>
    <row r="203" spans="1:65" s="2" customFormat="1" ht="16.5" customHeight="1">
      <c r="A203" s="36"/>
      <c r="B203" s="37"/>
      <c r="C203" s="176" t="s">
        <v>326</v>
      </c>
      <c r="D203" s="176" t="s">
        <v>170</v>
      </c>
      <c r="E203" s="177" t="s">
        <v>327</v>
      </c>
      <c r="F203" s="178" t="s">
        <v>328</v>
      </c>
      <c r="G203" s="179" t="s">
        <v>190</v>
      </c>
      <c r="H203" s="180">
        <v>2</v>
      </c>
      <c r="I203" s="181"/>
      <c r="J203" s="182">
        <f>ROUND(I203*H203,2)</f>
        <v>0</v>
      </c>
      <c r="K203" s="178" t="s">
        <v>180</v>
      </c>
      <c r="L203" s="41"/>
      <c r="M203" s="183" t="s">
        <v>19</v>
      </c>
      <c r="N203" s="184" t="s">
        <v>44</v>
      </c>
      <c r="O203" s="66"/>
      <c r="P203" s="185">
        <f>O203*H203</f>
        <v>0</v>
      </c>
      <c r="Q203" s="185">
        <v>1.94302</v>
      </c>
      <c r="R203" s="185">
        <f>Q203*H203</f>
        <v>3.8860399999999999</v>
      </c>
      <c r="S203" s="185">
        <v>0</v>
      </c>
      <c r="T203" s="18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7" t="s">
        <v>174</v>
      </c>
      <c r="AT203" s="187" t="s">
        <v>170</v>
      </c>
      <c r="AU203" s="187" t="s">
        <v>83</v>
      </c>
      <c r="AY203" s="19" t="s">
        <v>168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19" t="s">
        <v>81</v>
      </c>
      <c r="BK203" s="188">
        <f>ROUND(I203*H203,2)</f>
        <v>0</v>
      </c>
      <c r="BL203" s="19" t="s">
        <v>174</v>
      </c>
      <c r="BM203" s="187" t="s">
        <v>329</v>
      </c>
    </row>
    <row r="204" spans="1:65" s="2" customFormat="1" ht="11.25">
      <c r="A204" s="36"/>
      <c r="B204" s="37"/>
      <c r="C204" s="38"/>
      <c r="D204" s="189" t="s">
        <v>176</v>
      </c>
      <c r="E204" s="38"/>
      <c r="F204" s="190" t="s">
        <v>330</v>
      </c>
      <c r="G204" s="38"/>
      <c r="H204" s="38"/>
      <c r="I204" s="191"/>
      <c r="J204" s="38"/>
      <c r="K204" s="38"/>
      <c r="L204" s="41"/>
      <c r="M204" s="192"/>
      <c r="N204" s="193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176</v>
      </c>
      <c r="AU204" s="19" t="s">
        <v>83</v>
      </c>
    </row>
    <row r="205" spans="1:65" s="2" customFormat="1" ht="16.5" customHeight="1">
      <c r="A205" s="36"/>
      <c r="B205" s="37"/>
      <c r="C205" s="176" t="s">
        <v>331</v>
      </c>
      <c r="D205" s="176" t="s">
        <v>170</v>
      </c>
      <c r="E205" s="177" t="s">
        <v>332</v>
      </c>
      <c r="F205" s="178" t="s">
        <v>333</v>
      </c>
      <c r="G205" s="179" t="s">
        <v>248</v>
      </c>
      <c r="H205" s="180">
        <v>0.63600000000000001</v>
      </c>
      <c r="I205" s="181"/>
      <c r="J205" s="182">
        <f>ROUND(I205*H205,2)</f>
        <v>0</v>
      </c>
      <c r="K205" s="178" t="s">
        <v>180</v>
      </c>
      <c r="L205" s="41"/>
      <c r="M205" s="183" t="s">
        <v>19</v>
      </c>
      <c r="N205" s="184" t="s">
        <v>44</v>
      </c>
      <c r="O205" s="66"/>
      <c r="P205" s="185">
        <f>O205*H205</f>
        <v>0</v>
      </c>
      <c r="Q205" s="185">
        <v>1.9539999999999998E-2</v>
      </c>
      <c r="R205" s="185">
        <f>Q205*H205</f>
        <v>1.242744E-2</v>
      </c>
      <c r="S205" s="185">
        <v>0</v>
      </c>
      <c r="T205" s="18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7" t="s">
        <v>174</v>
      </c>
      <c r="AT205" s="187" t="s">
        <v>170</v>
      </c>
      <c r="AU205" s="187" t="s">
        <v>83</v>
      </c>
      <c r="AY205" s="19" t="s">
        <v>168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19" t="s">
        <v>81</v>
      </c>
      <c r="BK205" s="188">
        <f>ROUND(I205*H205,2)</f>
        <v>0</v>
      </c>
      <c r="BL205" s="19" t="s">
        <v>174</v>
      </c>
      <c r="BM205" s="187" t="s">
        <v>334</v>
      </c>
    </row>
    <row r="206" spans="1:65" s="2" customFormat="1" ht="11.25">
      <c r="A206" s="36"/>
      <c r="B206" s="37"/>
      <c r="C206" s="38"/>
      <c r="D206" s="189" t="s">
        <v>176</v>
      </c>
      <c r="E206" s="38"/>
      <c r="F206" s="190" t="s">
        <v>335</v>
      </c>
      <c r="G206" s="38"/>
      <c r="H206" s="38"/>
      <c r="I206" s="191"/>
      <c r="J206" s="38"/>
      <c r="K206" s="38"/>
      <c r="L206" s="41"/>
      <c r="M206" s="192"/>
      <c r="N206" s="193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176</v>
      </c>
      <c r="AU206" s="19" t="s">
        <v>83</v>
      </c>
    </row>
    <row r="207" spans="1:65" s="13" customFormat="1" ht="11.25">
      <c r="B207" s="194"/>
      <c r="C207" s="195"/>
      <c r="D207" s="189" t="s">
        <v>198</v>
      </c>
      <c r="E207" s="196" t="s">
        <v>19</v>
      </c>
      <c r="F207" s="197" t="s">
        <v>336</v>
      </c>
      <c r="G207" s="195"/>
      <c r="H207" s="196" t="s">
        <v>19</v>
      </c>
      <c r="I207" s="198"/>
      <c r="J207" s="195"/>
      <c r="K207" s="195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198</v>
      </c>
      <c r="AU207" s="203" t="s">
        <v>83</v>
      </c>
      <c r="AV207" s="13" t="s">
        <v>81</v>
      </c>
      <c r="AW207" s="13" t="s">
        <v>34</v>
      </c>
      <c r="AX207" s="13" t="s">
        <v>73</v>
      </c>
      <c r="AY207" s="203" t="s">
        <v>168</v>
      </c>
    </row>
    <row r="208" spans="1:65" s="14" customFormat="1" ht="11.25">
      <c r="B208" s="204"/>
      <c r="C208" s="205"/>
      <c r="D208" s="189" t="s">
        <v>198</v>
      </c>
      <c r="E208" s="206" t="s">
        <v>19</v>
      </c>
      <c r="F208" s="207" t="s">
        <v>337</v>
      </c>
      <c r="G208" s="205"/>
      <c r="H208" s="208">
        <v>5.2999999999999999E-2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198</v>
      </c>
      <c r="AU208" s="214" t="s">
        <v>83</v>
      </c>
      <c r="AV208" s="14" t="s">
        <v>83</v>
      </c>
      <c r="AW208" s="14" t="s">
        <v>34</v>
      </c>
      <c r="AX208" s="14" t="s">
        <v>73</v>
      </c>
      <c r="AY208" s="214" t="s">
        <v>168</v>
      </c>
    </row>
    <row r="209" spans="1:65" s="14" customFormat="1" ht="11.25">
      <c r="B209" s="204"/>
      <c r="C209" s="205"/>
      <c r="D209" s="189" t="s">
        <v>198</v>
      </c>
      <c r="E209" s="206" t="s">
        <v>19</v>
      </c>
      <c r="F209" s="207" t="s">
        <v>338</v>
      </c>
      <c r="G209" s="205"/>
      <c r="H209" s="208">
        <v>5.2999999999999999E-2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198</v>
      </c>
      <c r="AU209" s="214" t="s">
        <v>83</v>
      </c>
      <c r="AV209" s="14" t="s">
        <v>83</v>
      </c>
      <c r="AW209" s="14" t="s">
        <v>34</v>
      </c>
      <c r="AX209" s="14" t="s">
        <v>73</v>
      </c>
      <c r="AY209" s="214" t="s">
        <v>168</v>
      </c>
    </row>
    <row r="210" spans="1:65" s="14" customFormat="1" ht="11.25">
      <c r="B210" s="204"/>
      <c r="C210" s="205"/>
      <c r="D210" s="189" t="s">
        <v>198</v>
      </c>
      <c r="E210" s="206" t="s">
        <v>19</v>
      </c>
      <c r="F210" s="207" t="s">
        <v>339</v>
      </c>
      <c r="G210" s="205"/>
      <c r="H210" s="208">
        <v>5.2999999999999999E-2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198</v>
      </c>
      <c r="AU210" s="214" t="s">
        <v>83</v>
      </c>
      <c r="AV210" s="14" t="s">
        <v>83</v>
      </c>
      <c r="AW210" s="14" t="s">
        <v>34</v>
      </c>
      <c r="AX210" s="14" t="s">
        <v>73</v>
      </c>
      <c r="AY210" s="214" t="s">
        <v>168</v>
      </c>
    </row>
    <row r="211" spans="1:65" s="14" customFormat="1" ht="11.25">
      <c r="B211" s="204"/>
      <c r="C211" s="205"/>
      <c r="D211" s="189" t="s">
        <v>198</v>
      </c>
      <c r="E211" s="206" t="s">
        <v>19</v>
      </c>
      <c r="F211" s="207" t="s">
        <v>340</v>
      </c>
      <c r="G211" s="205"/>
      <c r="H211" s="208">
        <v>5.2999999999999999E-2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198</v>
      </c>
      <c r="AU211" s="214" t="s">
        <v>83</v>
      </c>
      <c r="AV211" s="14" t="s">
        <v>83</v>
      </c>
      <c r="AW211" s="14" t="s">
        <v>34</v>
      </c>
      <c r="AX211" s="14" t="s">
        <v>73</v>
      </c>
      <c r="AY211" s="214" t="s">
        <v>168</v>
      </c>
    </row>
    <row r="212" spans="1:65" s="16" customFormat="1" ht="11.25">
      <c r="B212" s="236"/>
      <c r="C212" s="237"/>
      <c r="D212" s="189" t="s">
        <v>198</v>
      </c>
      <c r="E212" s="238" t="s">
        <v>19</v>
      </c>
      <c r="F212" s="239" t="s">
        <v>341</v>
      </c>
      <c r="G212" s="237"/>
      <c r="H212" s="240">
        <v>0.21199999999999999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AT212" s="246" t="s">
        <v>198</v>
      </c>
      <c r="AU212" s="246" t="s">
        <v>83</v>
      </c>
      <c r="AV212" s="16" t="s">
        <v>183</v>
      </c>
      <c r="AW212" s="16" t="s">
        <v>34</v>
      </c>
      <c r="AX212" s="16" t="s">
        <v>73</v>
      </c>
      <c r="AY212" s="246" t="s">
        <v>168</v>
      </c>
    </row>
    <row r="213" spans="1:65" s="13" customFormat="1" ht="11.25">
      <c r="B213" s="194"/>
      <c r="C213" s="195"/>
      <c r="D213" s="189" t="s">
        <v>198</v>
      </c>
      <c r="E213" s="196" t="s">
        <v>19</v>
      </c>
      <c r="F213" s="197" t="s">
        <v>342</v>
      </c>
      <c r="G213" s="195"/>
      <c r="H213" s="196" t="s">
        <v>19</v>
      </c>
      <c r="I213" s="198"/>
      <c r="J213" s="195"/>
      <c r="K213" s="195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198</v>
      </c>
      <c r="AU213" s="203" t="s">
        <v>83</v>
      </c>
      <c r="AV213" s="13" t="s">
        <v>81</v>
      </c>
      <c r="AW213" s="13" t="s">
        <v>34</v>
      </c>
      <c r="AX213" s="13" t="s">
        <v>73</v>
      </c>
      <c r="AY213" s="203" t="s">
        <v>168</v>
      </c>
    </row>
    <row r="214" spans="1:65" s="14" customFormat="1" ht="11.25">
      <c r="B214" s="204"/>
      <c r="C214" s="205"/>
      <c r="D214" s="189" t="s">
        <v>198</v>
      </c>
      <c r="E214" s="206" t="s">
        <v>19</v>
      </c>
      <c r="F214" s="207" t="s">
        <v>343</v>
      </c>
      <c r="G214" s="205"/>
      <c r="H214" s="208">
        <v>0.184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198</v>
      </c>
      <c r="AU214" s="214" t="s">
        <v>83</v>
      </c>
      <c r="AV214" s="14" t="s">
        <v>83</v>
      </c>
      <c r="AW214" s="14" t="s">
        <v>34</v>
      </c>
      <c r="AX214" s="14" t="s">
        <v>73</v>
      </c>
      <c r="AY214" s="214" t="s">
        <v>168</v>
      </c>
    </row>
    <row r="215" spans="1:65" s="14" customFormat="1" ht="11.25">
      <c r="B215" s="204"/>
      <c r="C215" s="205"/>
      <c r="D215" s="189" t="s">
        <v>198</v>
      </c>
      <c r="E215" s="206" t="s">
        <v>19</v>
      </c>
      <c r="F215" s="207" t="s">
        <v>344</v>
      </c>
      <c r="G215" s="205"/>
      <c r="H215" s="208">
        <v>0.08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198</v>
      </c>
      <c r="AU215" s="214" t="s">
        <v>83</v>
      </c>
      <c r="AV215" s="14" t="s">
        <v>83</v>
      </c>
      <c r="AW215" s="14" t="s">
        <v>34</v>
      </c>
      <c r="AX215" s="14" t="s">
        <v>73</v>
      </c>
      <c r="AY215" s="214" t="s">
        <v>168</v>
      </c>
    </row>
    <row r="216" spans="1:65" s="14" customFormat="1" ht="11.25">
      <c r="B216" s="204"/>
      <c r="C216" s="205"/>
      <c r="D216" s="189" t="s">
        <v>198</v>
      </c>
      <c r="E216" s="206" t="s">
        <v>19</v>
      </c>
      <c r="F216" s="207" t="s">
        <v>345</v>
      </c>
      <c r="G216" s="205"/>
      <c r="H216" s="208">
        <v>0.08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198</v>
      </c>
      <c r="AU216" s="214" t="s">
        <v>83</v>
      </c>
      <c r="AV216" s="14" t="s">
        <v>83</v>
      </c>
      <c r="AW216" s="14" t="s">
        <v>34</v>
      </c>
      <c r="AX216" s="14" t="s">
        <v>73</v>
      </c>
      <c r="AY216" s="214" t="s">
        <v>168</v>
      </c>
    </row>
    <row r="217" spans="1:65" s="14" customFormat="1" ht="11.25">
      <c r="B217" s="204"/>
      <c r="C217" s="205"/>
      <c r="D217" s="189" t="s">
        <v>198</v>
      </c>
      <c r="E217" s="206" t="s">
        <v>19</v>
      </c>
      <c r="F217" s="207" t="s">
        <v>346</v>
      </c>
      <c r="G217" s="205"/>
      <c r="H217" s="208">
        <v>0.08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198</v>
      </c>
      <c r="AU217" s="214" t="s">
        <v>83</v>
      </c>
      <c r="AV217" s="14" t="s">
        <v>83</v>
      </c>
      <c r="AW217" s="14" t="s">
        <v>34</v>
      </c>
      <c r="AX217" s="14" t="s">
        <v>73</v>
      </c>
      <c r="AY217" s="214" t="s">
        <v>168</v>
      </c>
    </row>
    <row r="218" spans="1:65" s="16" customFormat="1" ht="11.25">
      <c r="B218" s="236"/>
      <c r="C218" s="237"/>
      <c r="D218" s="189" t="s">
        <v>198</v>
      </c>
      <c r="E218" s="238" t="s">
        <v>19</v>
      </c>
      <c r="F218" s="239" t="s">
        <v>347</v>
      </c>
      <c r="G218" s="237"/>
      <c r="H218" s="240">
        <v>0.42399999999999999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AT218" s="246" t="s">
        <v>198</v>
      </c>
      <c r="AU218" s="246" t="s">
        <v>83</v>
      </c>
      <c r="AV218" s="16" t="s">
        <v>183</v>
      </c>
      <c r="AW218" s="16" t="s">
        <v>34</v>
      </c>
      <c r="AX218" s="16" t="s">
        <v>73</v>
      </c>
      <c r="AY218" s="246" t="s">
        <v>168</v>
      </c>
    </row>
    <row r="219" spans="1:65" s="15" customFormat="1" ht="11.25">
      <c r="B219" s="215"/>
      <c r="C219" s="216"/>
      <c r="D219" s="189" t="s">
        <v>198</v>
      </c>
      <c r="E219" s="217" t="s">
        <v>19</v>
      </c>
      <c r="F219" s="218" t="s">
        <v>208</v>
      </c>
      <c r="G219" s="216"/>
      <c r="H219" s="219">
        <v>0.63600000000000001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198</v>
      </c>
      <c r="AU219" s="225" t="s">
        <v>83</v>
      </c>
      <c r="AV219" s="15" t="s">
        <v>174</v>
      </c>
      <c r="AW219" s="15" t="s">
        <v>34</v>
      </c>
      <c r="AX219" s="15" t="s">
        <v>81</v>
      </c>
      <c r="AY219" s="225" t="s">
        <v>168</v>
      </c>
    </row>
    <row r="220" spans="1:65" s="2" customFormat="1" ht="16.5" customHeight="1">
      <c r="A220" s="36"/>
      <c r="B220" s="37"/>
      <c r="C220" s="226" t="s">
        <v>348</v>
      </c>
      <c r="D220" s="226" t="s">
        <v>304</v>
      </c>
      <c r="E220" s="227" t="s">
        <v>349</v>
      </c>
      <c r="F220" s="228" t="s">
        <v>350</v>
      </c>
      <c r="G220" s="229" t="s">
        <v>248</v>
      </c>
      <c r="H220" s="230">
        <v>0.22900000000000001</v>
      </c>
      <c r="I220" s="231"/>
      <c r="J220" s="232">
        <f>ROUND(I220*H220,2)</f>
        <v>0</v>
      </c>
      <c r="K220" s="228" t="s">
        <v>180</v>
      </c>
      <c r="L220" s="233"/>
      <c r="M220" s="234" t="s">
        <v>19</v>
      </c>
      <c r="N220" s="235" t="s">
        <v>44</v>
      </c>
      <c r="O220" s="66"/>
      <c r="P220" s="185">
        <f>O220*H220</f>
        <v>0</v>
      </c>
      <c r="Q220" s="185">
        <v>1</v>
      </c>
      <c r="R220" s="185">
        <f>Q220*H220</f>
        <v>0.22900000000000001</v>
      </c>
      <c r="S220" s="185">
        <v>0</v>
      </c>
      <c r="T220" s="18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7" t="s">
        <v>222</v>
      </c>
      <c r="AT220" s="187" t="s">
        <v>304</v>
      </c>
      <c r="AU220" s="187" t="s">
        <v>83</v>
      </c>
      <c r="AY220" s="19" t="s">
        <v>168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9" t="s">
        <v>81</v>
      </c>
      <c r="BK220" s="188">
        <f>ROUND(I220*H220,2)</f>
        <v>0</v>
      </c>
      <c r="BL220" s="19" t="s">
        <v>174</v>
      </c>
      <c r="BM220" s="187" t="s">
        <v>351</v>
      </c>
    </row>
    <row r="221" spans="1:65" s="2" customFormat="1" ht="11.25">
      <c r="A221" s="36"/>
      <c r="B221" s="37"/>
      <c r="C221" s="38"/>
      <c r="D221" s="189" t="s">
        <v>176</v>
      </c>
      <c r="E221" s="38"/>
      <c r="F221" s="190" t="s">
        <v>350</v>
      </c>
      <c r="G221" s="38"/>
      <c r="H221" s="38"/>
      <c r="I221" s="191"/>
      <c r="J221" s="38"/>
      <c r="K221" s="38"/>
      <c r="L221" s="41"/>
      <c r="M221" s="192"/>
      <c r="N221" s="193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176</v>
      </c>
      <c r="AU221" s="19" t="s">
        <v>83</v>
      </c>
    </row>
    <row r="222" spans="1:65" s="2" customFormat="1" ht="19.5">
      <c r="A222" s="36"/>
      <c r="B222" s="37"/>
      <c r="C222" s="38"/>
      <c r="D222" s="189" t="s">
        <v>352</v>
      </c>
      <c r="E222" s="38"/>
      <c r="F222" s="247" t="s">
        <v>353</v>
      </c>
      <c r="G222" s="38"/>
      <c r="H222" s="38"/>
      <c r="I222" s="191"/>
      <c r="J222" s="38"/>
      <c r="K222" s="38"/>
      <c r="L222" s="41"/>
      <c r="M222" s="192"/>
      <c r="N222" s="193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352</v>
      </c>
      <c r="AU222" s="19" t="s">
        <v>83</v>
      </c>
    </row>
    <row r="223" spans="1:65" s="14" customFormat="1" ht="11.25">
      <c r="B223" s="204"/>
      <c r="C223" s="205"/>
      <c r="D223" s="189" t="s">
        <v>198</v>
      </c>
      <c r="E223" s="206" t="s">
        <v>19</v>
      </c>
      <c r="F223" s="207" t="s">
        <v>354</v>
      </c>
      <c r="G223" s="205"/>
      <c r="H223" s="208">
        <v>0.22900000000000001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198</v>
      </c>
      <c r="AU223" s="214" t="s">
        <v>83</v>
      </c>
      <c r="AV223" s="14" t="s">
        <v>83</v>
      </c>
      <c r="AW223" s="14" t="s">
        <v>34</v>
      </c>
      <c r="AX223" s="14" t="s">
        <v>81</v>
      </c>
      <c r="AY223" s="214" t="s">
        <v>168</v>
      </c>
    </row>
    <row r="224" spans="1:65" s="2" customFormat="1" ht="16.5" customHeight="1">
      <c r="A224" s="36"/>
      <c r="B224" s="37"/>
      <c r="C224" s="226" t="s">
        <v>355</v>
      </c>
      <c r="D224" s="226" t="s">
        <v>304</v>
      </c>
      <c r="E224" s="227" t="s">
        <v>356</v>
      </c>
      <c r="F224" s="228" t="s">
        <v>357</v>
      </c>
      <c r="G224" s="229" t="s">
        <v>248</v>
      </c>
      <c r="H224" s="230">
        <v>0.45800000000000002</v>
      </c>
      <c r="I224" s="231"/>
      <c r="J224" s="232">
        <f>ROUND(I224*H224,2)</f>
        <v>0</v>
      </c>
      <c r="K224" s="228" t="s">
        <v>180</v>
      </c>
      <c r="L224" s="233"/>
      <c r="M224" s="234" t="s">
        <v>19</v>
      </c>
      <c r="N224" s="235" t="s">
        <v>44</v>
      </c>
      <c r="O224" s="66"/>
      <c r="P224" s="185">
        <f>O224*H224</f>
        <v>0</v>
      </c>
      <c r="Q224" s="185">
        <v>1</v>
      </c>
      <c r="R224" s="185">
        <f>Q224*H224</f>
        <v>0.45800000000000002</v>
      </c>
      <c r="S224" s="185">
        <v>0</v>
      </c>
      <c r="T224" s="18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7" t="s">
        <v>222</v>
      </c>
      <c r="AT224" s="187" t="s">
        <v>304</v>
      </c>
      <c r="AU224" s="187" t="s">
        <v>83</v>
      </c>
      <c r="AY224" s="19" t="s">
        <v>168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19" t="s">
        <v>81</v>
      </c>
      <c r="BK224" s="188">
        <f>ROUND(I224*H224,2)</f>
        <v>0</v>
      </c>
      <c r="BL224" s="19" t="s">
        <v>174</v>
      </c>
      <c r="BM224" s="187" t="s">
        <v>358</v>
      </c>
    </row>
    <row r="225" spans="1:65" s="2" customFormat="1" ht="11.25">
      <c r="A225" s="36"/>
      <c r="B225" s="37"/>
      <c r="C225" s="38"/>
      <c r="D225" s="189" t="s">
        <v>176</v>
      </c>
      <c r="E225" s="38"/>
      <c r="F225" s="190" t="s">
        <v>357</v>
      </c>
      <c r="G225" s="38"/>
      <c r="H225" s="38"/>
      <c r="I225" s="191"/>
      <c r="J225" s="38"/>
      <c r="K225" s="38"/>
      <c r="L225" s="41"/>
      <c r="M225" s="192"/>
      <c r="N225" s="193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176</v>
      </c>
      <c r="AU225" s="19" t="s">
        <v>83</v>
      </c>
    </row>
    <row r="226" spans="1:65" s="2" customFormat="1" ht="19.5">
      <c r="A226" s="36"/>
      <c r="B226" s="37"/>
      <c r="C226" s="38"/>
      <c r="D226" s="189" t="s">
        <v>352</v>
      </c>
      <c r="E226" s="38"/>
      <c r="F226" s="247" t="s">
        <v>359</v>
      </c>
      <c r="G226" s="38"/>
      <c r="H226" s="38"/>
      <c r="I226" s="191"/>
      <c r="J226" s="38"/>
      <c r="K226" s="38"/>
      <c r="L226" s="41"/>
      <c r="M226" s="192"/>
      <c r="N226" s="193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352</v>
      </c>
      <c r="AU226" s="19" t="s">
        <v>83</v>
      </c>
    </row>
    <row r="227" spans="1:65" s="14" customFormat="1" ht="11.25">
      <c r="B227" s="204"/>
      <c r="C227" s="205"/>
      <c r="D227" s="189" t="s">
        <v>198</v>
      </c>
      <c r="E227" s="206" t="s">
        <v>19</v>
      </c>
      <c r="F227" s="207" t="s">
        <v>360</v>
      </c>
      <c r="G227" s="205"/>
      <c r="H227" s="208">
        <v>0.45800000000000002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198</v>
      </c>
      <c r="AU227" s="214" t="s">
        <v>83</v>
      </c>
      <c r="AV227" s="14" t="s">
        <v>83</v>
      </c>
      <c r="AW227" s="14" t="s">
        <v>34</v>
      </c>
      <c r="AX227" s="14" t="s">
        <v>81</v>
      </c>
      <c r="AY227" s="214" t="s">
        <v>168</v>
      </c>
    </row>
    <row r="228" spans="1:65" s="2" customFormat="1" ht="16.5" customHeight="1">
      <c r="A228" s="36"/>
      <c r="B228" s="37"/>
      <c r="C228" s="176" t="s">
        <v>361</v>
      </c>
      <c r="D228" s="176" t="s">
        <v>170</v>
      </c>
      <c r="E228" s="177" t="s">
        <v>362</v>
      </c>
      <c r="F228" s="178" t="s">
        <v>363</v>
      </c>
      <c r="G228" s="179" t="s">
        <v>225</v>
      </c>
      <c r="H228" s="180">
        <v>12.06</v>
      </c>
      <c r="I228" s="181"/>
      <c r="J228" s="182">
        <f>ROUND(I228*H228,2)</f>
        <v>0</v>
      </c>
      <c r="K228" s="178" t="s">
        <v>180</v>
      </c>
      <c r="L228" s="41"/>
      <c r="M228" s="183" t="s">
        <v>19</v>
      </c>
      <c r="N228" s="184" t="s">
        <v>44</v>
      </c>
      <c r="O228" s="66"/>
      <c r="P228" s="185">
        <f>O228*H228</f>
        <v>0</v>
      </c>
      <c r="Q228" s="185">
        <v>6.9169999999999995E-2</v>
      </c>
      <c r="R228" s="185">
        <f>Q228*H228</f>
        <v>0.83419019999999999</v>
      </c>
      <c r="S228" s="185">
        <v>0</v>
      </c>
      <c r="T228" s="18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7" t="s">
        <v>174</v>
      </c>
      <c r="AT228" s="187" t="s">
        <v>170</v>
      </c>
      <c r="AU228" s="187" t="s">
        <v>83</v>
      </c>
      <c r="AY228" s="19" t="s">
        <v>168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19" t="s">
        <v>81</v>
      </c>
      <c r="BK228" s="188">
        <f>ROUND(I228*H228,2)</f>
        <v>0</v>
      </c>
      <c r="BL228" s="19" t="s">
        <v>174</v>
      </c>
      <c r="BM228" s="187" t="s">
        <v>364</v>
      </c>
    </row>
    <row r="229" spans="1:65" s="2" customFormat="1" ht="11.25">
      <c r="A229" s="36"/>
      <c r="B229" s="37"/>
      <c r="C229" s="38"/>
      <c r="D229" s="189" t="s">
        <v>176</v>
      </c>
      <c r="E229" s="38"/>
      <c r="F229" s="190" t="s">
        <v>365</v>
      </c>
      <c r="G229" s="38"/>
      <c r="H229" s="38"/>
      <c r="I229" s="191"/>
      <c r="J229" s="38"/>
      <c r="K229" s="38"/>
      <c r="L229" s="41"/>
      <c r="M229" s="192"/>
      <c r="N229" s="193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176</v>
      </c>
      <c r="AU229" s="19" t="s">
        <v>83</v>
      </c>
    </row>
    <row r="230" spans="1:65" s="13" customFormat="1" ht="11.25">
      <c r="B230" s="194"/>
      <c r="C230" s="195"/>
      <c r="D230" s="189" t="s">
        <v>198</v>
      </c>
      <c r="E230" s="196" t="s">
        <v>19</v>
      </c>
      <c r="F230" s="197" t="s">
        <v>366</v>
      </c>
      <c r="G230" s="195"/>
      <c r="H230" s="196" t="s">
        <v>19</v>
      </c>
      <c r="I230" s="198"/>
      <c r="J230" s="195"/>
      <c r="K230" s="195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198</v>
      </c>
      <c r="AU230" s="203" t="s">
        <v>83</v>
      </c>
      <c r="AV230" s="13" t="s">
        <v>81</v>
      </c>
      <c r="AW230" s="13" t="s">
        <v>34</v>
      </c>
      <c r="AX230" s="13" t="s">
        <v>73</v>
      </c>
      <c r="AY230" s="203" t="s">
        <v>168</v>
      </c>
    </row>
    <row r="231" spans="1:65" s="14" customFormat="1" ht="11.25">
      <c r="B231" s="204"/>
      <c r="C231" s="205"/>
      <c r="D231" s="189" t="s">
        <v>198</v>
      </c>
      <c r="E231" s="206" t="s">
        <v>19</v>
      </c>
      <c r="F231" s="207" t="s">
        <v>367</v>
      </c>
      <c r="G231" s="205"/>
      <c r="H231" s="208">
        <v>12.06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198</v>
      </c>
      <c r="AU231" s="214" t="s">
        <v>83</v>
      </c>
      <c r="AV231" s="14" t="s">
        <v>83</v>
      </c>
      <c r="AW231" s="14" t="s">
        <v>34</v>
      </c>
      <c r="AX231" s="14" t="s">
        <v>81</v>
      </c>
      <c r="AY231" s="214" t="s">
        <v>168</v>
      </c>
    </row>
    <row r="232" spans="1:65" s="2" customFormat="1" ht="16.5" customHeight="1">
      <c r="A232" s="36"/>
      <c r="B232" s="37"/>
      <c r="C232" s="176" t="s">
        <v>368</v>
      </c>
      <c r="D232" s="176" t="s">
        <v>170</v>
      </c>
      <c r="E232" s="177" t="s">
        <v>369</v>
      </c>
      <c r="F232" s="178" t="s">
        <v>370</v>
      </c>
      <c r="G232" s="179" t="s">
        <v>225</v>
      </c>
      <c r="H232" s="180">
        <v>18.600000000000001</v>
      </c>
      <c r="I232" s="181"/>
      <c r="J232" s="182">
        <f>ROUND(I232*H232,2)</f>
        <v>0</v>
      </c>
      <c r="K232" s="178" t="s">
        <v>180</v>
      </c>
      <c r="L232" s="41"/>
      <c r="M232" s="183" t="s">
        <v>19</v>
      </c>
      <c r="N232" s="184" t="s">
        <v>44</v>
      </c>
      <c r="O232" s="66"/>
      <c r="P232" s="185">
        <f>O232*H232</f>
        <v>0</v>
      </c>
      <c r="Q232" s="185">
        <v>9.2609999999999998E-2</v>
      </c>
      <c r="R232" s="185">
        <f>Q232*H232</f>
        <v>1.7225460000000001</v>
      </c>
      <c r="S232" s="185">
        <v>0</v>
      </c>
      <c r="T232" s="18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7" t="s">
        <v>174</v>
      </c>
      <c r="AT232" s="187" t="s">
        <v>170</v>
      </c>
      <c r="AU232" s="187" t="s">
        <v>83</v>
      </c>
      <c r="AY232" s="19" t="s">
        <v>168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19" t="s">
        <v>81</v>
      </c>
      <c r="BK232" s="188">
        <f>ROUND(I232*H232,2)</f>
        <v>0</v>
      </c>
      <c r="BL232" s="19" t="s">
        <v>174</v>
      </c>
      <c r="BM232" s="187" t="s">
        <v>371</v>
      </c>
    </row>
    <row r="233" spans="1:65" s="2" customFormat="1" ht="19.5">
      <c r="A233" s="36"/>
      <c r="B233" s="37"/>
      <c r="C233" s="38"/>
      <c r="D233" s="189" t="s">
        <v>176</v>
      </c>
      <c r="E233" s="38"/>
      <c r="F233" s="190" t="s">
        <v>372</v>
      </c>
      <c r="G233" s="38"/>
      <c r="H233" s="38"/>
      <c r="I233" s="191"/>
      <c r="J233" s="38"/>
      <c r="K233" s="38"/>
      <c r="L233" s="41"/>
      <c r="M233" s="192"/>
      <c r="N233" s="193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176</v>
      </c>
      <c r="AU233" s="19" t="s">
        <v>83</v>
      </c>
    </row>
    <row r="234" spans="1:65" s="14" customFormat="1" ht="11.25">
      <c r="B234" s="204"/>
      <c r="C234" s="205"/>
      <c r="D234" s="189" t="s">
        <v>198</v>
      </c>
      <c r="E234" s="206" t="s">
        <v>19</v>
      </c>
      <c r="F234" s="207" t="s">
        <v>373</v>
      </c>
      <c r="G234" s="205"/>
      <c r="H234" s="208">
        <v>8.1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198</v>
      </c>
      <c r="AU234" s="214" t="s">
        <v>83</v>
      </c>
      <c r="AV234" s="14" t="s">
        <v>83</v>
      </c>
      <c r="AW234" s="14" t="s">
        <v>34</v>
      </c>
      <c r="AX234" s="14" t="s">
        <v>73</v>
      </c>
      <c r="AY234" s="214" t="s">
        <v>168</v>
      </c>
    </row>
    <row r="235" spans="1:65" s="14" customFormat="1" ht="11.25">
      <c r="B235" s="204"/>
      <c r="C235" s="205"/>
      <c r="D235" s="189" t="s">
        <v>198</v>
      </c>
      <c r="E235" s="206" t="s">
        <v>19</v>
      </c>
      <c r="F235" s="207" t="s">
        <v>374</v>
      </c>
      <c r="G235" s="205"/>
      <c r="H235" s="208">
        <v>8.1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198</v>
      </c>
      <c r="AU235" s="214" t="s">
        <v>83</v>
      </c>
      <c r="AV235" s="14" t="s">
        <v>83</v>
      </c>
      <c r="AW235" s="14" t="s">
        <v>34</v>
      </c>
      <c r="AX235" s="14" t="s">
        <v>73</v>
      </c>
      <c r="AY235" s="214" t="s">
        <v>168</v>
      </c>
    </row>
    <row r="236" spans="1:65" s="14" customFormat="1" ht="11.25">
      <c r="B236" s="204"/>
      <c r="C236" s="205"/>
      <c r="D236" s="189" t="s">
        <v>198</v>
      </c>
      <c r="E236" s="206" t="s">
        <v>19</v>
      </c>
      <c r="F236" s="207" t="s">
        <v>375</v>
      </c>
      <c r="G236" s="205"/>
      <c r="H236" s="208">
        <v>2.4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198</v>
      </c>
      <c r="AU236" s="214" t="s">
        <v>83</v>
      </c>
      <c r="AV236" s="14" t="s">
        <v>83</v>
      </c>
      <c r="AW236" s="14" t="s">
        <v>34</v>
      </c>
      <c r="AX236" s="14" t="s">
        <v>73</v>
      </c>
      <c r="AY236" s="214" t="s">
        <v>168</v>
      </c>
    </row>
    <row r="237" spans="1:65" s="15" customFormat="1" ht="11.25">
      <c r="B237" s="215"/>
      <c r="C237" s="216"/>
      <c r="D237" s="189" t="s">
        <v>198</v>
      </c>
      <c r="E237" s="217" t="s">
        <v>19</v>
      </c>
      <c r="F237" s="218" t="s">
        <v>208</v>
      </c>
      <c r="G237" s="216"/>
      <c r="H237" s="219">
        <v>18.600000000000001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198</v>
      </c>
      <c r="AU237" s="225" t="s">
        <v>83</v>
      </c>
      <c r="AV237" s="15" t="s">
        <v>174</v>
      </c>
      <c r="AW237" s="15" t="s">
        <v>34</v>
      </c>
      <c r="AX237" s="15" t="s">
        <v>81</v>
      </c>
      <c r="AY237" s="225" t="s">
        <v>168</v>
      </c>
    </row>
    <row r="238" spans="1:65" s="2" customFormat="1" ht="16.5" customHeight="1">
      <c r="A238" s="36"/>
      <c r="B238" s="37"/>
      <c r="C238" s="176" t="s">
        <v>376</v>
      </c>
      <c r="D238" s="176" t="s">
        <v>170</v>
      </c>
      <c r="E238" s="177" t="s">
        <v>377</v>
      </c>
      <c r="F238" s="178" t="s">
        <v>378</v>
      </c>
      <c r="G238" s="179" t="s">
        <v>225</v>
      </c>
      <c r="H238" s="180">
        <v>149.80500000000001</v>
      </c>
      <c r="I238" s="181"/>
      <c r="J238" s="182">
        <f>ROUND(I238*H238,2)</f>
        <v>0</v>
      </c>
      <c r="K238" s="178" t="s">
        <v>180</v>
      </c>
      <c r="L238" s="41"/>
      <c r="M238" s="183" t="s">
        <v>19</v>
      </c>
      <c r="N238" s="184" t="s">
        <v>44</v>
      </c>
      <c r="O238" s="66"/>
      <c r="P238" s="185">
        <f>O238*H238</f>
        <v>0</v>
      </c>
      <c r="Q238" s="185">
        <v>9.0990000000000001E-2</v>
      </c>
      <c r="R238" s="185">
        <f>Q238*H238</f>
        <v>13.63075695</v>
      </c>
      <c r="S238" s="185">
        <v>0</v>
      </c>
      <c r="T238" s="18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7" t="s">
        <v>174</v>
      </c>
      <c r="AT238" s="187" t="s">
        <v>170</v>
      </c>
      <c r="AU238" s="187" t="s">
        <v>83</v>
      </c>
      <c r="AY238" s="19" t="s">
        <v>168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19" t="s">
        <v>81</v>
      </c>
      <c r="BK238" s="188">
        <f>ROUND(I238*H238,2)</f>
        <v>0</v>
      </c>
      <c r="BL238" s="19" t="s">
        <v>174</v>
      </c>
      <c r="BM238" s="187" t="s">
        <v>379</v>
      </c>
    </row>
    <row r="239" spans="1:65" s="2" customFormat="1" ht="19.5">
      <c r="A239" s="36"/>
      <c r="B239" s="37"/>
      <c r="C239" s="38"/>
      <c r="D239" s="189" t="s">
        <v>176</v>
      </c>
      <c r="E239" s="38"/>
      <c r="F239" s="190" t="s">
        <v>380</v>
      </c>
      <c r="G239" s="38"/>
      <c r="H239" s="38"/>
      <c r="I239" s="191"/>
      <c r="J239" s="38"/>
      <c r="K239" s="38"/>
      <c r="L239" s="41"/>
      <c r="M239" s="192"/>
      <c r="N239" s="193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176</v>
      </c>
      <c r="AU239" s="19" t="s">
        <v>83</v>
      </c>
    </row>
    <row r="240" spans="1:65" s="14" customFormat="1" ht="11.25">
      <c r="B240" s="204"/>
      <c r="C240" s="205"/>
      <c r="D240" s="189" t="s">
        <v>198</v>
      </c>
      <c r="E240" s="206" t="s">
        <v>19</v>
      </c>
      <c r="F240" s="207" t="s">
        <v>381</v>
      </c>
      <c r="G240" s="205"/>
      <c r="H240" s="208">
        <v>5.85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198</v>
      </c>
      <c r="AU240" s="214" t="s">
        <v>83</v>
      </c>
      <c r="AV240" s="14" t="s">
        <v>83</v>
      </c>
      <c r="AW240" s="14" t="s">
        <v>34</v>
      </c>
      <c r="AX240" s="14" t="s">
        <v>73</v>
      </c>
      <c r="AY240" s="214" t="s">
        <v>168</v>
      </c>
    </row>
    <row r="241" spans="2:51" s="14" customFormat="1" ht="11.25">
      <c r="B241" s="204"/>
      <c r="C241" s="205"/>
      <c r="D241" s="189" t="s">
        <v>198</v>
      </c>
      <c r="E241" s="206" t="s">
        <v>19</v>
      </c>
      <c r="F241" s="207" t="s">
        <v>382</v>
      </c>
      <c r="G241" s="205"/>
      <c r="H241" s="208">
        <v>11.7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198</v>
      </c>
      <c r="AU241" s="214" t="s">
        <v>83</v>
      </c>
      <c r="AV241" s="14" t="s">
        <v>83</v>
      </c>
      <c r="AW241" s="14" t="s">
        <v>34</v>
      </c>
      <c r="AX241" s="14" t="s">
        <v>73</v>
      </c>
      <c r="AY241" s="214" t="s">
        <v>168</v>
      </c>
    </row>
    <row r="242" spans="2:51" s="14" customFormat="1" ht="11.25">
      <c r="B242" s="204"/>
      <c r="C242" s="205"/>
      <c r="D242" s="189" t="s">
        <v>198</v>
      </c>
      <c r="E242" s="206" t="s">
        <v>19</v>
      </c>
      <c r="F242" s="207" t="s">
        <v>383</v>
      </c>
      <c r="G242" s="205"/>
      <c r="H242" s="208">
        <v>5.85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198</v>
      </c>
      <c r="AU242" s="214" t="s">
        <v>83</v>
      </c>
      <c r="AV242" s="14" t="s">
        <v>83</v>
      </c>
      <c r="AW242" s="14" t="s">
        <v>34</v>
      </c>
      <c r="AX242" s="14" t="s">
        <v>73</v>
      </c>
      <c r="AY242" s="214" t="s">
        <v>168</v>
      </c>
    </row>
    <row r="243" spans="2:51" s="14" customFormat="1" ht="11.25">
      <c r="B243" s="204"/>
      <c r="C243" s="205"/>
      <c r="D243" s="189" t="s">
        <v>198</v>
      </c>
      <c r="E243" s="206" t="s">
        <v>19</v>
      </c>
      <c r="F243" s="207" t="s">
        <v>384</v>
      </c>
      <c r="G243" s="205"/>
      <c r="H243" s="208">
        <v>9.0449999999999999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198</v>
      </c>
      <c r="AU243" s="214" t="s">
        <v>83</v>
      </c>
      <c r="AV243" s="14" t="s">
        <v>83</v>
      </c>
      <c r="AW243" s="14" t="s">
        <v>34</v>
      </c>
      <c r="AX243" s="14" t="s">
        <v>73</v>
      </c>
      <c r="AY243" s="214" t="s">
        <v>168</v>
      </c>
    </row>
    <row r="244" spans="2:51" s="14" customFormat="1" ht="11.25">
      <c r="B244" s="204"/>
      <c r="C244" s="205"/>
      <c r="D244" s="189" t="s">
        <v>198</v>
      </c>
      <c r="E244" s="206" t="s">
        <v>19</v>
      </c>
      <c r="F244" s="207" t="s">
        <v>385</v>
      </c>
      <c r="G244" s="205"/>
      <c r="H244" s="208">
        <v>2.0099999999999998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198</v>
      </c>
      <c r="AU244" s="214" t="s">
        <v>83</v>
      </c>
      <c r="AV244" s="14" t="s">
        <v>83</v>
      </c>
      <c r="AW244" s="14" t="s">
        <v>34</v>
      </c>
      <c r="AX244" s="14" t="s">
        <v>73</v>
      </c>
      <c r="AY244" s="214" t="s">
        <v>168</v>
      </c>
    </row>
    <row r="245" spans="2:51" s="14" customFormat="1" ht="11.25">
      <c r="B245" s="204"/>
      <c r="C245" s="205"/>
      <c r="D245" s="189" t="s">
        <v>198</v>
      </c>
      <c r="E245" s="206" t="s">
        <v>19</v>
      </c>
      <c r="F245" s="207" t="s">
        <v>386</v>
      </c>
      <c r="G245" s="205"/>
      <c r="H245" s="208">
        <v>3.0150000000000001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198</v>
      </c>
      <c r="AU245" s="214" t="s">
        <v>83</v>
      </c>
      <c r="AV245" s="14" t="s">
        <v>83</v>
      </c>
      <c r="AW245" s="14" t="s">
        <v>34</v>
      </c>
      <c r="AX245" s="14" t="s">
        <v>73</v>
      </c>
      <c r="AY245" s="214" t="s">
        <v>168</v>
      </c>
    </row>
    <row r="246" spans="2:51" s="14" customFormat="1" ht="11.25">
      <c r="B246" s="204"/>
      <c r="C246" s="205"/>
      <c r="D246" s="189" t="s">
        <v>198</v>
      </c>
      <c r="E246" s="206" t="s">
        <v>19</v>
      </c>
      <c r="F246" s="207" t="s">
        <v>387</v>
      </c>
      <c r="G246" s="205"/>
      <c r="H246" s="208">
        <v>1.0049999999999999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198</v>
      </c>
      <c r="AU246" s="214" t="s">
        <v>83</v>
      </c>
      <c r="AV246" s="14" t="s">
        <v>83</v>
      </c>
      <c r="AW246" s="14" t="s">
        <v>34</v>
      </c>
      <c r="AX246" s="14" t="s">
        <v>73</v>
      </c>
      <c r="AY246" s="214" t="s">
        <v>168</v>
      </c>
    </row>
    <row r="247" spans="2:51" s="14" customFormat="1" ht="11.25">
      <c r="B247" s="204"/>
      <c r="C247" s="205"/>
      <c r="D247" s="189" t="s">
        <v>198</v>
      </c>
      <c r="E247" s="206" t="s">
        <v>19</v>
      </c>
      <c r="F247" s="207" t="s">
        <v>388</v>
      </c>
      <c r="G247" s="205"/>
      <c r="H247" s="208">
        <v>16.2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198</v>
      </c>
      <c r="AU247" s="214" t="s">
        <v>83</v>
      </c>
      <c r="AV247" s="14" t="s">
        <v>83</v>
      </c>
      <c r="AW247" s="14" t="s">
        <v>34</v>
      </c>
      <c r="AX247" s="14" t="s">
        <v>73</v>
      </c>
      <c r="AY247" s="214" t="s">
        <v>168</v>
      </c>
    </row>
    <row r="248" spans="2:51" s="14" customFormat="1" ht="11.25">
      <c r="B248" s="204"/>
      <c r="C248" s="205"/>
      <c r="D248" s="189" t="s">
        <v>198</v>
      </c>
      <c r="E248" s="206" t="s">
        <v>19</v>
      </c>
      <c r="F248" s="207" t="s">
        <v>389</v>
      </c>
      <c r="G248" s="205"/>
      <c r="H248" s="208">
        <v>7.2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198</v>
      </c>
      <c r="AU248" s="214" t="s">
        <v>83</v>
      </c>
      <c r="AV248" s="14" t="s">
        <v>83</v>
      </c>
      <c r="AW248" s="14" t="s">
        <v>34</v>
      </c>
      <c r="AX248" s="14" t="s">
        <v>73</v>
      </c>
      <c r="AY248" s="214" t="s">
        <v>168</v>
      </c>
    </row>
    <row r="249" spans="2:51" s="14" customFormat="1" ht="11.25">
      <c r="B249" s="204"/>
      <c r="C249" s="205"/>
      <c r="D249" s="189" t="s">
        <v>198</v>
      </c>
      <c r="E249" s="206" t="s">
        <v>19</v>
      </c>
      <c r="F249" s="207" t="s">
        <v>390</v>
      </c>
      <c r="G249" s="205"/>
      <c r="H249" s="208">
        <v>12.15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198</v>
      </c>
      <c r="AU249" s="214" t="s">
        <v>83</v>
      </c>
      <c r="AV249" s="14" t="s">
        <v>83</v>
      </c>
      <c r="AW249" s="14" t="s">
        <v>34</v>
      </c>
      <c r="AX249" s="14" t="s">
        <v>73</v>
      </c>
      <c r="AY249" s="214" t="s">
        <v>168</v>
      </c>
    </row>
    <row r="250" spans="2:51" s="14" customFormat="1" ht="11.25">
      <c r="B250" s="204"/>
      <c r="C250" s="205"/>
      <c r="D250" s="189" t="s">
        <v>198</v>
      </c>
      <c r="E250" s="206" t="s">
        <v>19</v>
      </c>
      <c r="F250" s="207" t="s">
        <v>391</v>
      </c>
      <c r="G250" s="205"/>
      <c r="H250" s="208">
        <v>12.12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198</v>
      </c>
      <c r="AU250" s="214" t="s">
        <v>83</v>
      </c>
      <c r="AV250" s="14" t="s">
        <v>83</v>
      </c>
      <c r="AW250" s="14" t="s">
        <v>34</v>
      </c>
      <c r="AX250" s="14" t="s">
        <v>73</v>
      </c>
      <c r="AY250" s="214" t="s">
        <v>168</v>
      </c>
    </row>
    <row r="251" spans="2:51" s="14" customFormat="1" ht="11.25">
      <c r="B251" s="204"/>
      <c r="C251" s="205"/>
      <c r="D251" s="189" t="s">
        <v>198</v>
      </c>
      <c r="E251" s="206" t="s">
        <v>19</v>
      </c>
      <c r="F251" s="207" t="s">
        <v>392</v>
      </c>
      <c r="G251" s="205"/>
      <c r="H251" s="208">
        <v>5.4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198</v>
      </c>
      <c r="AU251" s="214" t="s">
        <v>83</v>
      </c>
      <c r="AV251" s="14" t="s">
        <v>83</v>
      </c>
      <c r="AW251" s="14" t="s">
        <v>34</v>
      </c>
      <c r="AX251" s="14" t="s">
        <v>73</v>
      </c>
      <c r="AY251" s="214" t="s">
        <v>168</v>
      </c>
    </row>
    <row r="252" spans="2:51" s="14" customFormat="1" ht="11.25">
      <c r="B252" s="204"/>
      <c r="C252" s="205"/>
      <c r="D252" s="189" t="s">
        <v>198</v>
      </c>
      <c r="E252" s="206" t="s">
        <v>19</v>
      </c>
      <c r="F252" s="207" t="s">
        <v>393</v>
      </c>
      <c r="G252" s="205"/>
      <c r="H252" s="208">
        <v>6.06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198</v>
      </c>
      <c r="AU252" s="214" t="s">
        <v>83</v>
      </c>
      <c r="AV252" s="14" t="s">
        <v>83</v>
      </c>
      <c r="AW252" s="14" t="s">
        <v>34</v>
      </c>
      <c r="AX252" s="14" t="s">
        <v>73</v>
      </c>
      <c r="AY252" s="214" t="s">
        <v>168</v>
      </c>
    </row>
    <row r="253" spans="2:51" s="14" customFormat="1" ht="11.25">
      <c r="B253" s="204"/>
      <c r="C253" s="205"/>
      <c r="D253" s="189" t="s">
        <v>198</v>
      </c>
      <c r="E253" s="206" t="s">
        <v>19</v>
      </c>
      <c r="F253" s="207" t="s">
        <v>394</v>
      </c>
      <c r="G253" s="205"/>
      <c r="H253" s="208">
        <v>8.2799999999999994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198</v>
      </c>
      <c r="AU253" s="214" t="s">
        <v>83</v>
      </c>
      <c r="AV253" s="14" t="s">
        <v>83</v>
      </c>
      <c r="AW253" s="14" t="s">
        <v>34</v>
      </c>
      <c r="AX253" s="14" t="s">
        <v>73</v>
      </c>
      <c r="AY253" s="214" t="s">
        <v>168</v>
      </c>
    </row>
    <row r="254" spans="2:51" s="14" customFormat="1" ht="11.25">
      <c r="B254" s="204"/>
      <c r="C254" s="205"/>
      <c r="D254" s="189" t="s">
        <v>198</v>
      </c>
      <c r="E254" s="206" t="s">
        <v>19</v>
      </c>
      <c r="F254" s="207" t="s">
        <v>395</v>
      </c>
      <c r="G254" s="205"/>
      <c r="H254" s="208">
        <v>19.8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198</v>
      </c>
      <c r="AU254" s="214" t="s">
        <v>83</v>
      </c>
      <c r="AV254" s="14" t="s">
        <v>83</v>
      </c>
      <c r="AW254" s="14" t="s">
        <v>34</v>
      </c>
      <c r="AX254" s="14" t="s">
        <v>73</v>
      </c>
      <c r="AY254" s="214" t="s">
        <v>168</v>
      </c>
    </row>
    <row r="255" spans="2:51" s="14" customFormat="1" ht="11.25">
      <c r="B255" s="204"/>
      <c r="C255" s="205"/>
      <c r="D255" s="189" t="s">
        <v>198</v>
      </c>
      <c r="E255" s="206" t="s">
        <v>19</v>
      </c>
      <c r="F255" s="207" t="s">
        <v>396</v>
      </c>
      <c r="G255" s="205"/>
      <c r="H255" s="208">
        <v>8.2799999999999994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198</v>
      </c>
      <c r="AU255" s="214" t="s">
        <v>83</v>
      </c>
      <c r="AV255" s="14" t="s">
        <v>83</v>
      </c>
      <c r="AW255" s="14" t="s">
        <v>34</v>
      </c>
      <c r="AX255" s="14" t="s">
        <v>73</v>
      </c>
      <c r="AY255" s="214" t="s">
        <v>168</v>
      </c>
    </row>
    <row r="256" spans="2:51" s="14" customFormat="1" ht="11.25">
      <c r="B256" s="204"/>
      <c r="C256" s="205"/>
      <c r="D256" s="189" t="s">
        <v>198</v>
      </c>
      <c r="E256" s="206" t="s">
        <v>19</v>
      </c>
      <c r="F256" s="207" t="s">
        <v>397</v>
      </c>
      <c r="G256" s="205"/>
      <c r="H256" s="208">
        <v>15.84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198</v>
      </c>
      <c r="AU256" s="214" t="s">
        <v>83</v>
      </c>
      <c r="AV256" s="14" t="s">
        <v>83</v>
      </c>
      <c r="AW256" s="14" t="s">
        <v>34</v>
      </c>
      <c r="AX256" s="14" t="s">
        <v>73</v>
      </c>
      <c r="AY256" s="214" t="s">
        <v>168</v>
      </c>
    </row>
    <row r="257" spans="1:65" s="15" customFormat="1" ht="11.25">
      <c r="B257" s="215"/>
      <c r="C257" s="216"/>
      <c r="D257" s="189" t="s">
        <v>198</v>
      </c>
      <c r="E257" s="217" t="s">
        <v>19</v>
      </c>
      <c r="F257" s="218" t="s">
        <v>208</v>
      </c>
      <c r="G257" s="216"/>
      <c r="H257" s="219">
        <v>149.80500000000001</v>
      </c>
      <c r="I257" s="220"/>
      <c r="J257" s="216"/>
      <c r="K257" s="216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198</v>
      </c>
      <c r="AU257" s="225" t="s">
        <v>83</v>
      </c>
      <c r="AV257" s="15" t="s">
        <v>174</v>
      </c>
      <c r="AW257" s="15" t="s">
        <v>34</v>
      </c>
      <c r="AX257" s="15" t="s">
        <v>81</v>
      </c>
      <c r="AY257" s="225" t="s">
        <v>168</v>
      </c>
    </row>
    <row r="258" spans="1:65" s="2" customFormat="1" ht="16.5" customHeight="1">
      <c r="A258" s="36"/>
      <c r="B258" s="37"/>
      <c r="C258" s="176" t="s">
        <v>398</v>
      </c>
      <c r="D258" s="176" t="s">
        <v>170</v>
      </c>
      <c r="E258" s="177" t="s">
        <v>399</v>
      </c>
      <c r="F258" s="178" t="s">
        <v>400</v>
      </c>
      <c r="G258" s="179" t="s">
        <v>190</v>
      </c>
      <c r="H258" s="180">
        <v>0.16500000000000001</v>
      </c>
      <c r="I258" s="181"/>
      <c r="J258" s="182">
        <f>ROUND(I258*H258,2)</f>
        <v>0</v>
      </c>
      <c r="K258" s="178" t="s">
        <v>180</v>
      </c>
      <c r="L258" s="41"/>
      <c r="M258" s="183" t="s">
        <v>19</v>
      </c>
      <c r="N258" s="184" t="s">
        <v>44</v>
      </c>
      <c r="O258" s="66"/>
      <c r="P258" s="185">
        <f>O258*H258</f>
        <v>0</v>
      </c>
      <c r="Q258" s="185">
        <v>1.3271500000000001</v>
      </c>
      <c r="R258" s="185">
        <f>Q258*H258</f>
        <v>0.21897975000000003</v>
      </c>
      <c r="S258" s="185">
        <v>0</v>
      </c>
      <c r="T258" s="186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7" t="s">
        <v>174</v>
      </c>
      <c r="AT258" s="187" t="s">
        <v>170</v>
      </c>
      <c r="AU258" s="187" t="s">
        <v>83</v>
      </c>
      <c r="AY258" s="19" t="s">
        <v>168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9" t="s">
        <v>81</v>
      </c>
      <c r="BK258" s="188">
        <f>ROUND(I258*H258,2)</f>
        <v>0</v>
      </c>
      <c r="BL258" s="19" t="s">
        <v>174</v>
      </c>
      <c r="BM258" s="187" t="s">
        <v>401</v>
      </c>
    </row>
    <row r="259" spans="1:65" s="2" customFormat="1" ht="11.25">
      <c r="A259" s="36"/>
      <c r="B259" s="37"/>
      <c r="C259" s="38"/>
      <c r="D259" s="189" t="s">
        <v>176</v>
      </c>
      <c r="E259" s="38"/>
      <c r="F259" s="190" t="s">
        <v>402</v>
      </c>
      <c r="G259" s="38"/>
      <c r="H259" s="38"/>
      <c r="I259" s="191"/>
      <c r="J259" s="38"/>
      <c r="K259" s="38"/>
      <c r="L259" s="41"/>
      <c r="M259" s="192"/>
      <c r="N259" s="193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176</v>
      </c>
      <c r="AU259" s="19" t="s">
        <v>83</v>
      </c>
    </row>
    <row r="260" spans="1:65" s="14" customFormat="1" ht="11.25">
      <c r="B260" s="204"/>
      <c r="C260" s="205"/>
      <c r="D260" s="189" t="s">
        <v>198</v>
      </c>
      <c r="E260" s="206" t="s">
        <v>19</v>
      </c>
      <c r="F260" s="207" t="s">
        <v>403</v>
      </c>
      <c r="G260" s="205"/>
      <c r="H260" s="208">
        <v>0.16500000000000001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198</v>
      </c>
      <c r="AU260" s="214" t="s">
        <v>83</v>
      </c>
      <c r="AV260" s="14" t="s">
        <v>83</v>
      </c>
      <c r="AW260" s="14" t="s">
        <v>34</v>
      </c>
      <c r="AX260" s="14" t="s">
        <v>81</v>
      </c>
      <c r="AY260" s="214" t="s">
        <v>168</v>
      </c>
    </row>
    <row r="261" spans="1:65" s="2" customFormat="1" ht="16.5" customHeight="1">
      <c r="A261" s="36"/>
      <c r="B261" s="37"/>
      <c r="C261" s="176" t="s">
        <v>404</v>
      </c>
      <c r="D261" s="176" t="s">
        <v>170</v>
      </c>
      <c r="E261" s="177" t="s">
        <v>405</v>
      </c>
      <c r="F261" s="178" t="s">
        <v>406</v>
      </c>
      <c r="G261" s="179" t="s">
        <v>190</v>
      </c>
      <c r="H261" s="180">
        <v>0.72</v>
      </c>
      <c r="I261" s="181"/>
      <c r="J261" s="182">
        <f>ROUND(I261*H261,2)</f>
        <v>0</v>
      </c>
      <c r="K261" s="178" t="s">
        <v>180</v>
      </c>
      <c r="L261" s="41"/>
      <c r="M261" s="183" t="s">
        <v>19</v>
      </c>
      <c r="N261" s="184" t="s">
        <v>44</v>
      </c>
      <c r="O261" s="66"/>
      <c r="P261" s="185">
        <f>O261*H261</f>
        <v>0</v>
      </c>
      <c r="Q261" s="185">
        <v>1.3271500000000001</v>
      </c>
      <c r="R261" s="185">
        <f>Q261*H261</f>
        <v>0.95554799999999995</v>
      </c>
      <c r="S261" s="185">
        <v>0</v>
      </c>
      <c r="T261" s="18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7" t="s">
        <v>174</v>
      </c>
      <c r="AT261" s="187" t="s">
        <v>170</v>
      </c>
      <c r="AU261" s="187" t="s">
        <v>83</v>
      </c>
      <c r="AY261" s="19" t="s">
        <v>168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19" t="s">
        <v>81</v>
      </c>
      <c r="BK261" s="188">
        <f>ROUND(I261*H261,2)</f>
        <v>0</v>
      </c>
      <c r="BL261" s="19" t="s">
        <v>174</v>
      </c>
      <c r="BM261" s="187" t="s">
        <v>407</v>
      </c>
    </row>
    <row r="262" spans="1:65" s="2" customFormat="1" ht="11.25">
      <c r="A262" s="36"/>
      <c r="B262" s="37"/>
      <c r="C262" s="38"/>
      <c r="D262" s="189" t="s">
        <v>176</v>
      </c>
      <c r="E262" s="38"/>
      <c r="F262" s="190" t="s">
        <v>408</v>
      </c>
      <c r="G262" s="38"/>
      <c r="H262" s="38"/>
      <c r="I262" s="191"/>
      <c r="J262" s="38"/>
      <c r="K262" s="38"/>
      <c r="L262" s="41"/>
      <c r="M262" s="192"/>
      <c r="N262" s="193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176</v>
      </c>
      <c r="AU262" s="19" t="s">
        <v>83</v>
      </c>
    </row>
    <row r="263" spans="1:65" s="14" customFormat="1" ht="11.25">
      <c r="B263" s="204"/>
      <c r="C263" s="205"/>
      <c r="D263" s="189" t="s">
        <v>198</v>
      </c>
      <c r="E263" s="206" t="s">
        <v>19</v>
      </c>
      <c r="F263" s="207" t="s">
        <v>409</v>
      </c>
      <c r="G263" s="205"/>
      <c r="H263" s="208">
        <v>0.72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198</v>
      </c>
      <c r="AU263" s="214" t="s">
        <v>83</v>
      </c>
      <c r="AV263" s="14" t="s">
        <v>83</v>
      </c>
      <c r="AW263" s="14" t="s">
        <v>34</v>
      </c>
      <c r="AX263" s="14" t="s">
        <v>81</v>
      </c>
      <c r="AY263" s="214" t="s">
        <v>168</v>
      </c>
    </row>
    <row r="264" spans="1:65" s="2" customFormat="1" ht="16.5" customHeight="1">
      <c r="A264" s="36"/>
      <c r="B264" s="37"/>
      <c r="C264" s="176" t="s">
        <v>410</v>
      </c>
      <c r="D264" s="176" t="s">
        <v>170</v>
      </c>
      <c r="E264" s="177" t="s">
        <v>411</v>
      </c>
      <c r="F264" s="178" t="s">
        <v>412</v>
      </c>
      <c r="G264" s="179" t="s">
        <v>225</v>
      </c>
      <c r="H264" s="180">
        <v>23.254999999999999</v>
      </c>
      <c r="I264" s="181"/>
      <c r="J264" s="182">
        <f>ROUND(I264*H264,2)</f>
        <v>0</v>
      </c>
      <c r="K264" s="178" t="s">
        <v>180</v>
      </c>
      <c r="L264" s="41"/>
      <c r="M264" s="183" t="s">
        <v>19</v>
      </c>
      <c r="N264" s="184" t="s">
        <v>44</v>
      </c>
      <c r="O264" s="66"/>
      <c r="P264" s="185">
        <f>O264*H264</f>
        <v>0</v>
      </c>
      <c r="Q264" s="185">
        <v>0.10324999999999999</v>
      </c>
      <c r="R264" s="185">
        <f>Q264*H264</f>
        <v>2.4010787499999999</v>
      </c>
      <c r="S264" s="185">
        <v>0</v>
      </c>
      <c r="T264" s="18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7" t="s">
        <v>174</v>
      </c>
      <c r="AT264" s="187" t="s">
        <v>170</v>
      </c>
      <c r="AU264" s="187" t="s">
        <v>83</v>
      </c>
      <c r="AY264" s="19" t="s">
        <v>168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19" t="s">
        <v>81</v>
      </c>
      <c r="BK264" s="188">
        <f>ROUND(I264*H264,2)</f>
        <v>0</v>
      </c>
      <c r="BL264" s="19" t="s">
        <v>174</v>
      </c>
      <c r="BM264" s="187" t="s">
        <v>413</v>
      </c>
    </row>
    <row r="265" spans="1:65" s="2" customFormat="1" ht="11.25">
      <c r="A265" s="36"/>
      <c r="B265" s="37"/>
      <c r="C265" s="38"/>
      <c r="D265" s="189" t="s">
        <v>176</v>
      </c>
      <c r="E265" s="38"/>
      <c r="F265" s="190" t="s">
        <v>414</v>
      </c>
      <c r="G265" s="38"/>
      <c r="H265" s="38"/>
      <c r="I265" s="191"/>
      <c r="J265" s="38"/>
      <c r="K265" s="38"/>
      <c r="L265" s="41"/>
      <c r="M265" s="192"/>
      <c r="N265" s="193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176</v>
      </c>
      <c r="AU265" s="19" t="s">
        <v>83</v>
      </c>
    </row>
    <row r="266" spans="1:65" s="13" customFormat="1" ht="11.25">
      <c r="B266" s="194"/>
      <c r="C266" s="195"/>
      <c r="D266" s="189" t="s">
        <v>198</v>
      </c>
      <c r="E266" s="196" t="s">
        <v>19</v>
      </c>
      <c r="F266" s="197" t="s">
        <v>366</v>
      </c>
      <c r="G266" s="195"/>
      <c r="H266" s="196" t="s">
        <v>19</v>
      </c>
      <c r="I266" s="198"/>
      <c r="J266" s="195"/>
      <c r="K266" s="195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198</v>
      </c>
      <c r="AU266" s="203" t="s">
        <v>83</v>
      </c>
      <c r="AV266" s="13" t="s">
        <v>81</v>
      </c>
      <c r="AW266" s="13" t="s">
        <v>34</v>
      </c>
      <c r="AX266" s="13" t="s">
        <v>73</v>
      </c>
      <c r="AY266" s="203" t="s">
        <v>168</v>
      </c>
    </row>
    <row r="267" spans="1:65" s="14" customFormat="1" ht="11.25">
      <c r="B267" s="204"/>
      <c r="C267" s="205"/>
      <c r="D267" s="189" t="s">
        <v>198</v>
      </c>
      <c r="E267" s="206" t="s">
        <v>19</v>
      </c>
      <c r="F267" s="207" t="s">
        <v>415</v>
      </c>
      <c r="G267" s="205"/>
      <c r="H267" s="208">
        <v>30.484999999999999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198</v>
      </c>
      <c r="AU267" s="214" t="s">
        <v>83</v>
      </c>
      <c r="AV267" s="14" t="s">
        <v>83</v>
      </c>
      <c r="AW267" s="14" t="s">
        <v>34</v>
      </c>
      <c r="AX267" s="14" t="s">
        <v>73</v>
      </c>
      <c r="AY267" s="214" t="s">
        <v>168</v>
      </c>
    </row>
    <row r="268" spans="1:65" s="14" customFormat="1" ht="11.25">
      <c r="B268" s="204"/>
      <c r="C268" s="205"/>
      <c r="D268" s="189" t="s">
        <v>198</v>
      </c>
      <c r="E268" s="206" t="s">
        <v>19</v>
      </c>
      <c r="F268" s="207" t="s">
        <v>416</v>
      </c>
      <c r="G268" s="205"/>
      <c r="H268" s="208">
        <v>-7.23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198</v>
      </c>
      <c r="AU268" s="214" t="s">
        <v>83</v>
      </c>
      <c r="AV268" s="14" t="s">
        <v>83</v>
      </c>
      <c r="AW268" s="14" t="s">
        <v>34</v>
      </c>
      <c r="AX268" s="14" t="s">
        <v>73</v>
      </c>
      <c r="AY268" s="214" t="s">
        <v>168</v>
      </c>
    </row>
    <row r="269" spans="1:65" s="15" customFormat="1" ht="11.25">
      <c r="B269" s="215"/>
      <c r="C269" s="216"/>
      <c r="D269" s="189" t="s">
        <v>198</v>
      </c>
      <c r="E269" s="217" t="s">
        <v>19</v>
      </c>
      <c r="F269" s="218" t="s">
        <v>208</v>
      </c>
      <c r="G269" s="216"/>
      <c r="H269" s="219">
        <v>23.254999999999999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198</v>
      </c>
      <c r="AU269" s="225" t="s">
        <v>83</v>
      </c>
      <c r="AV269" s="15" t="s">
        <v>174</v>
      </c>
      <c r="AW269" s="15" t="s">
        <v>34</v>
      </c>
      <c r="AX269" s="15" t="s">
        <v>81</v>
      </c>
      <c r="AY269" s="225" t="s">
        <v>168</v>
      </c>
    </row>
    <row r="270" spans="1:65" s="2" customFormat="1" ht="16.5" customHeight="1">
      <c r="A270" s="36"/>
      <c r="B270" s="37"/>
      <c r="C270" s="176" t="s">
        <v>417</v>
      </c>
      <c r="D270" s="176" t="s">
        <v>170</v>
      </c>
      <c r="E270" s="177" t="s">
        <v>418</v>
      </c>
      <c r="F270" s="178" t="s">
        <v>419</v>
      </c>
      <c r="G270" s="179" t="s">
        <v>179</v>
      </c>
      <c r="H270" s="180">
        <v>271.14999999999998</v>
      </c>
      <c r="I270" s="181"/>
      <c r="J270" s="182">
        <f>ROUND(I270*H270,2)</f>
        <v>0</v>
      </c>
      <c r="K270" s="178" t="s">
        <v>180</v>
      </c>
      <c r="L270" s="41"/>
      <c r="M270" s="183" t="s">
        <v>19</v>
      </c>
      <c r="N270" s="184" t="s">
        <v>44</v>
      </c>
      <c r="O270" s="66"/>
      <c r="P270" s="185">
        <f>O270*H270</f>
        <v>0</v>
      </c>
      <c r="Q270" s="185">
        <v>2.0000000000000001E-4</v>
      </c>
      <c r="R270" s="185">
        <f>Q270*H270</f>
        <v>5.423E-2</v>
      </c>
      <c r="S270" s="185">
        <v>0</v>
      </c>
      <c r="T270" s="186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7" t="s">
        <v>174</v>
      </c>
      <c r="AT270" s="187" t="s">
        <v>170</v>
      </c>
      <c r="AU270" s="187" t="s">
        <v>83</v>
      </c>
      <c r="AY270" s="19" t="s">
        <v>168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19" t="s">
        <v>81</v>
      </c>
      <c r="BK270" s="188">
        <f>ROUND(I270*H270,2)</f>
        <v>0</v>
      </c>
      <c r="BL270" s="19" t="s">
        <v>174</v>
      </c>
      <c r="BM270" s="187" t="s">
        <v>420</v>
      </c>
    </row>
    <row r="271" spans="1:65" s="2" customFormat="1" ht="11.25">
      <c r="A271" s="36"/>
      <c r="B271" s="37"/>
      <c r="C271" s="38"/>
      <c r="D271" s="189" t="s">
        <v>176</v>
      </c>
      <c r="E271" s="38"/>
      <c r="F271" s="190" t="s">
        <v>421</v>
      </c>
      <c r="G271" s="38"/>
      <c r="H271" s="38"/>
      <c r="I271" s="191"/>
      <c r="J271" s="38"/>
      <c r="K271" s="38"/>
      <c r="L271" s="41"/>
      <c r="M271" s="192"/>
      <c r="N271" s="193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176</v>
      </c>
      <c r="AU271" s="19" t="s">
        <v>83</v>
      </c>
    </row>
    <row r="272" spans="1:65" s="13" customFormat="1" ht="11.25">
      <c r="B272" s="194"/>
      <c r="C272" s="195"/>
      <c r="D272" s="189" t="s">
        <v>198</v>
      </c>
      <c r="E272" s="196" t="s">
        <v>19</v>
      </c>
      <c r="F272" s="197" t="s">
        <v>422</v>
      </c>
      <c r="G272" s="195"/>
      <c r="H272" s="196" t="s">
        <v>19</v>
      </c>
      <c r="I272" s="198"/>
      <c r="J272" s="195"/>
      <c r="K272" s="195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198</v>
      </c>
      <c r="AU272" s="203" t="s">
        <v>83</v>
      </c>
      <c r="AV272" s="13" t="s">
        <v>81</v>
      </c>
      <c r="AW272" s="13" t="s">
        <v>34</v>
      </c>
      <c r="AX272" s="13" t="s">
        <v>73</v>
      </c>
      <c r="AY272" s="203" t="s">
        <v>168</v>
      </c>
    </row>
    <row r="273" spans="2:51" s="14" customFormat="1" ht="11.25">
      <c r="B273" s="204"/>
      <c r="C273" s="205"/>
      <c r="D273" s="189" t="s">
        <v>198</v>
      </c>
      <c r="E273" s="206" t="s">
        <v>19</v>
      </c>
      <c r="F273" s="207" t="s">
        <v>423</v>
      </c>
      <c r="G273" s="205"/>
      <c r="H273" s="208">
        <v>16.600000000000001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198</v>
      </c>
      <c r="AU273" s="214" t="s">
        <v>83</v>
      </c>
      <c r="AV273" s="14" t="s">
        <v>83</v>
      </c>
      <c r="AW273" s="14" t="s">
        <v>34</v>
      </c>
      <c r="AX273" s="14" t="s">
        <v>73</v>
      </c>
      <c r="AY273" s="214" t="s">
        <v>168</v>
      </c>
    </row>
    <row r="274" spans="2:51" s="14" customFormat="1" ht="11.25">
      <c r="B274" s="204"/>
      <c r="C274" s="205"/>
      <c r="D274" s="189" t="s">
        <v>198</v>
      </c>
      <c r="E274" s="206" t="s">
        <v>19</v>
      </c>
      <c r="F274" s="207" t="s">
        <v>424</v>
      </c>
      <c r="G274" s="205"/>
      <c r="H274" s="208">
        <v>20.2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198</v>
      </c>
      <c r="AU274" s="214" t="s">
        <v>83</v>
      </c>
      <c r="AV274" s="14" t="s">
        <v>83</v>
      </c>
      <c r="AW274" s="14" t="s">
        <v>34</v>
      </c>
      <c r="AX274" s="14" t="s">
        <v>73</v>
      </c>
      <c r="AY274" s="214" t="s">
        <v>168</v>
      </c>
    </row>
    <row r="275" spans="2:51" s="14" customFormat="1" ht="11.25">
      <c r="B275" s="204"/>
      <c r="C275" s="205"/>
      <c r="D275" s="189" t="s">
        <v>198</v>
      </c>
      <c r="E275" s="206" t="s">
        <v>19</v>
      </c>
      <c r="F275" s="207" t="s">
        <v>425</v>
      </c>
      <c r="G275" s="205"/>
      <c r="H275" s="208">
        <v>3.6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198</v>
      </c>
      <c r="AU275" s="214" t="s">
        <v>83</v>
      </c>
      <c r="AV275" s="14" t="s">
        <v>83</v>
      </c>
      <c r="AW275" s="14" t="s">
        <v>34</v>
      </c>
      <c r="AX275" s="14" t="s">
        <v>73</v>
      </c>
      <c r="AY275" s="214" t="s">
        <v>168</v>
      </c>
    </row>
    <row r="276" spans="2:51" s="14" customFormat="1" ht="11.25">
      <c r="B276" s="204"/>
      <c r="C276" s="205"/>
      <c r="D276" s="189" t="s">
        <v>198</v>
      </c>
      <c r="E276" s="206" t="s">
        <v>19</v>
      </c>
      <c r="F276" s="207" t="s">
        <v>426</v>
      </c>
      <c r="G276" s="205"/>
      <c r="H276" s="208">
        <v>15.45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198</v>
      </c>
      <c r="AU276" s="214" t="s">
        <v>83</v>
      </c>
      <c r="AV276" s="14" t="s">
        <v>83</v>
      </c>
      <c r="AW276" s="14" t="s">
        <v>34</v>
      </c>
      <c r="AX276" s="14" t="s">
        <v>73</v>
      </c>
      <c r="AY276" s="214" t="s">
        <v>168</v>
      </c>
    </row>
    <row r="277" spans="2:51" s="14" customFormat="1" ht="11.25">
      <c r="B277" s="204"/>
      <c r="C277" s="205"/>
      <c r="D277" s="189" t="s">
        <v>198</v>
      </c>
      <c r="E277" s="206" t="s">
        <v>19</v>
      </c>
      <c r="F277" s="207" t="s">
        <v>427</v>
      </c>
      <c r="G277" s="205"/>
      <c r="H277" s="208">
        <v>4.55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198</v>
      </c>
      <c r="AU277" s="214" t="s">
        <v>83</v>
      </c>
      <c r="AV277" s="14" t="s">
        <v>83</v>
      </c>
      <c r="AW277" s="14" t="s">
        <v>34</v>
      </c>
      <c r="AX277" s="14" t="s">
        <v>73</v>
      </c>
      <c r="AY277" s="214" t="s">
        <v>168</v>
      </c>
    </row>
    <row r="278" spans="2:51" s="14" customFormat="1" ht="11.25">
      <c r="B278" s="204"/>
      <c r="C278" s="205"/>
      <c r="D278" s="189" t="s">
        <v>198</v>
      </c>
      <c r="E278" s="206" t="s">
        <v>19</v>
      </c>
      <c r="F278" s="207" t="s">
        <v>428</v>
      </c>
      <c r="G278" s="205"/>
      <c r="H278" s="208">
        <v>8.5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198</v>
      </c>
      <c r="AU278" s="214" t="s">
        <v>83</v>
      </c>
      <c r="AV278" s="14" t="s">
        <v>83</v>
      </c>
      <c r="AW278" s="14" t="s">
        <v>34</v>
      </c>
      <c r="AX278" s="14" t="s">
        <v>73</v>
      </c>
      <c r="AY278" s="214" t="s">
        <v>168</v>
      </c>
    </row>
    <row r="279" spans="2:51" s="14" customFormat="1" ht="11.25">
      <c r="B279" s="204"/>
      <c r="C279" s="205"/>
      <c r="D279" s="189" t="s">
        <v>198</v>
      </c>
      <c r="E279" s="206" t="s">
        <v>19</v>
      </c>
      <c r="F279" s="207" t="s">
        <v>429</v>
      </c>
      <c r="G279" s="205"/>
      <c r="H279" s="208">
        <v>3.95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198</v>
      </c>
      <c r="AU279" s="214" t="s">
        <v>83</v>
      </c>
      <c r="AV279" s="14" t="s">
        <v>83</v>
      </c>
      <c r="AW279" s="14" t="s">
        <v>34</v>
      </c>
      <c r="AX279" s="14" t="s">
        <v>73</v>
      </c>
      <c r="AY279" s="214" t="s">
        <v>168</v>
      </c>
    </row>
    <row r="280" spans="2:51" s="14" customFormat="1" ht="11.25">
      <c r="B280" s="204"/>
      <c r="C280" s="205"/>
      <c r="D280" s="189" t="s">
        <v>198</v>
      </c>
      <c r="E280" s="206" t="s">
        <v>19</v>
      </c>
      <c r="F280" s="207" t="s">
        <v>430</v>
      </c>
      <c r="G280" s="205"/>
      <c r="H280" s="208">
        <v>28.8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198</v>
      </c>
      <c r="AU280" s="214" t="s">
        <v>83</v>
      </c>
      <c r="AV280" s="14" t="s">
        <v>83</v>
      </c>
      <c r="AW280" s="14" t="s">
        <v>34</v>
      </c>
      <c r="AX280" s="14" t="s">
        <v>73</v>
      </c>
      <c r="AY280" s="214" t="s">
        <v>168</v>
      </c>
    </row>
    <row r="281" spans="2:51" s="14" customFormat="1" ht="11.25">
      <c r="B281" s="204"/>
      <c r="C281" s="205"/>
      <c r="D281" s="189" t="s">
        <v>198</v>
      </c>
      <c r="E281" s="206" t="s">
        <v>19</v>
      </c>
      <c r="F281" s="207" t="s">
        <v>431</v>
      </c>
      <c r="G281" s="205"/>
      <c r="H281" s="208">
        <v>10.8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198</v>
      </c>
      <c r="AU281" s="214" t="s">
        <v>83</v>
      </c>
      <c r="AV281" s="14" t="s">
        <v>83</v>
      </c>
      <c r="AW281" s="14" t="s">
        <v>34</v>
      </c>
      <c r="AX281" s="14" t="s">
        <v>73</v>
      </c>
      <c r="AY281" s="214" t="s">
        <v>168</v>
      </c>
    </row>
    <row r="282" spans="2:51" s="14" customFormat="1" ht="11.25">
      <c r="B282" s="204"/>
      <c r="C282" s="205"/>
      <c r="D282" s="189" t="s">
        <v>198</v>
      </c>
      <c r="E282" s="206" t="s">
        <v>19</v>
      </c>
      <c r="F282" s="207" t="s">
        <v>432</v>
      </c>
      <c r="G282" s="205"/>
      <c r="H282" s="208">
        <v>39.6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198</v>
      </c>
      <c r="AU282" s="214" t="s">
        <v>83</v>
      </c>
      <c r="AV282" s="14" t="s">
        <v>83</v>
      </c>
      <c r="AW282" s="14" t="s">
        <v>34</v>
      </c>
      <c r="AX282" s="14" t="s">
        <v>73</v>
      </c>
      <c r="AY282" s="214" t="s">
        <v>168</v>
      </c>
    </row>
    <row r="283" spans="2:51" s="14" customFormat="1" ht="11.25">
      <c r="B283" s="204"/>
      <c r="C283" s="205"/>
      <c r="D283" s="189" t="s">
        <v>198</v>
      </c>
      <c r="E283" s="206" t="s">
        <v>19</v>
      </c>
      <c r="F283" s="207" t="s">
        <v>433</v>
      </c>
      <c r="G283" s="205"/>
      <c r="H283" s="208">
        <v>18.600000000000001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198</v>
      </c>
      <c r="AU283" s="214" t="s">
        <v>83</v>
      </c>
      <c r="AV283" s="14" t="s">
        <v>83</v>
      </c>
      <c r="AW283" s="14" t="s">
        <v>34</v>
      </c>
      <c r="AX283" s="14" t="s">
        <v>73</v>
      </c>
      <c r="AY283" s="214" t="s">
        <v>168</v>
      </c>
    </row>
    <row r="284" spans="2:51" s="14" customFormat="1" ht="11.25">
      <c r="B284" s="204"/>
      <c r="C284" s="205"/>
      <c r="D284" s="189" t="s">
        <v>198</v>
      </c>
      <c r="E284" s="206" t="s">
        <v>19</v>
      </c>
      <c r="F284" s="207" t="s">
        <v>434</v>
      </c>
      <c r="G284" s="205"/>
      <c r="H284" s="208">
        <v>29.7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198</v>
      </c>
      <c r="AU284" s="214" t="s">
        <v>83</v>
      </c>
      <c r="AV284" s="14" t="s">
        <v>83</v>
      </c>
      <c r="AW284" s="14" t="s">
        <v>34</v>
      </c>
      <c r="AX284" s="14" t="s">
        <v>73</v>
      </c>
      <c r="AY284" s="214" t="s">
        <v>168</v>
      </c>
    </row>
    <row r="285" spans="2:51" s="14" customFormat="1" ht="11.25">
      <c r="B285" s="204"/>
      <c r="C285" s="205"/>
      <c r="D285" s="189" t="s">
        <v>198</v>
      </c>
      <c r="E285" s="206" t="s">
        <v>19</v>
      </c>
      <c r="F285" s="207" t="s">
        <v>435</v>
      </c>
      <c r="G285" s="205"/>
      <c r="H285" s="208">
        <v>8.4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198</v>
      </c>
      <c r="AU285" s="214" t="s">
        <v>83</v>
      </c>
      <c r="AV285" s="14" t="s">
        <v>83</v>
      </c>
      <c r="AW285" s="14" t="s">
        <v>34</v>
      </c>
      <c r="AX285" s="14" t="s">
        <v>73</v>
      </c>
      <c r="AY285" s="214" t="s">
        <v>168</v>
      </c>
    </row>
    <row r="286" spans="2:51" s="14" customFormat="1" ht="11.25">
      <c r="B286" s="204"/>
      <c r="C286" s="205"/>
      <c r="D286" s="189" t="s">
        <v>198</v>
      </c>
      <c r="E286" s="206" t="s">
        <v>19</v>
      </c>
      <c r="F286" s="207" t="s">
        <v>436</v>
      </c>
      <c r="G286" s="205"/>
      <c r="H286" s="208">
        <v>7.2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198</v>
      </c>
      <c r="AU286" s="214" t="s">
        <v>83</v>
      </c>
      <c r="AV286" s="14" t="s">
        <v>83</v>
      </c>
      <c r="AW286" s="14" t="s">
        <v>34</v>
      </c>
      <c r="AX286" s="14" t="s">
        <v>73</v>
      </c>
      <c r="AY286" s="214" t="s">
        <v>168</v>
      </c>
    </row>
    <row r="287" spans="2:51" s="14" customFormat="1" ht="11.25">
      <c r="B287" s="204"/>
      <c r="C287" s="205"/>
      <c r="D287" s="189" t="s">
        <v>198</v>
      </c>
      <c r="E287" s="206" t="s">
        <v>19</v>
      </c>
      <c r="F287" s="207" t="s">
        <v>437</v>
      </c>
      <c r="G287" s="205"/>
      <c r="H287" s="208">
        <v>8.4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198</v>
      </c>
      <c r="AU287" s="214" t="s">
        <v>83</v>
      </c>
      <c r="AV287" s="14" t="s">
        <v>83</v>
      </c>
      <c r="AW287" s="14" t="s">
        <v>34</v>
      </c>
      <c r="AX287" s="14" t="s">
        <v>73</v>
      </c>
      <c r="AY287" s="214" t="s">
        <v>168</v>
      </c>
    </row>
    <row r="288" spans="2:51" s="14" customFormat="1" ht="11.25">
      <c r="B288" s="204"/>
      <c r="C288" s="205"/>
      <c r="D288" s="189" t="s">
        <v>198</v>
      </c>
      <c r="E288" s="206" t="s">
        <v>19</v>
      </c>
      <c r="F288" s="207" t="s">
        <v>438</v>
      </c>
      <c r="G288" s="205"/>
      <c r="H288" s="208">
        <v>6.9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198</v>
      </c>
      <c r="AU288" s="214" t="s">
        <v>83</v>
      </c>
      <c r="AV288" s="14" t="s">
        <v>83</v>
      </c>
      <c r="AW288" s="14" t="s">
        <v>34</v>
      </c>
      <c r="AX288" s="14" t="s">
        <v>73</v>
      </c>
      <c r="AY288" s="214" t="s">
        <v>168</v>
      </c>
    </row>
    <row r="289" spans="1:65" s="14" customFormat="1" ht="11.25">
      <c r="B289" s="204"/>
      <c r="C289" s="205"/>
      <c r="D289" s="189" t="s">
        <v>198</v>
      </c>
      <c r="E289" s="206" t="s">
        <v>19</v>
      </c>
      <c r="F289" s="207" t="s">
        <v>439</v>
      </c>
      <c r="G289" s="205"/>
      <c r="H289" s="208">
        <v>16.5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198</v>
      </c>
      <c r="AU289" s="214" t="s">
        <v>83</v>
      </c>
      <c r="AV289" s="14" t="s">
        <v>83</v>
      </c>
      <c r="AW289" s="14" t="s">
        <v>34</v>
      </c>
      <c r="AX289" s="14" t="s">
        <v>73</v>
      </c>
      <c r="AY289" s="214" t="s">
        <v>168</v>
      </c>
    </row>
    <row r="290" spans="1:65" s="14" customFormat="1" ht="11.25">
      <c r="B290" s="204"/>
      <c r="C290" s="205"/>
      <c r="D290" s="189" t="s">
        <v>198</v>
      </c>
      <c r="E290" s="206" t="s">
        <v>19</v>
      </c>
      <c r="F290" s="207" t="s">
        <v>440</v>
      </c>
      <c r="G290" s="205"/>
      <c r="H290" s="208">
        <v>6.9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198</v>
      </c>
      <c r="AU290" s="214" t="s">
        <v>83</v>
      </c>
      <c r="AV290" s="14" t="s">
        <v>83</v>
      </c>
      <c r="AW290" s="14" t="s">
        <v>34</v>
      </c>
      <c r="AX290" s="14" t="s">
        <v>73</v>
      </c>
      <c r="AY290" s="214" t="s">
        <v>168</v>
      </c>
    </row>
    <row r="291" spans="1:65" s="14" customFormat="1" ht="11.25">
      <c r="B291" s="204"/>
      <c r="C291" s="205"/>
      <c r="D291" s="189" t="s">
        <v>198</v>
      </c>
      <c r="E291" s="206" t="s">
        <v>19</v>
      </c>
      <c r="F291" s="207" t="s">
        <v>441</v>
      </c>
      <c r="G291" s="205"/>
      <c r="H291" s="208">
        <v>16.5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198</v>
      </c>
      <c r="AU291" s="214" t="s">
        <v>83</v>
      </c>
      <c r="AV291" s="14" t="s">
        <v>83</v>
      </c>
      <c r="AW291" s="14" t="s">
        <v>34</v>
      </c>
      <c r="AX291" s="14" t="s">
        <v>73</v>
      </c>
      <c r="AY291" s="214" t="s">
        <v>168</v>
      </c>
    </row>
    <row r="292" spans="1:65" s="15" customFormat="1" ht="11.25">
      <c r="B292" s="215"/>
      <c r="C292" s="216"/>
      <c r="D292" s="189" t="s">
        <v>198</v>
      </c>
      <c r="E292" s="217" t="s">
        <v>19</v>
      </c>
      <c r="F292" s="218" t="s">
        <v>208</v>
      </c>
      <c r="G292" s="216"/>
      <c r="H292" s="219">
        <v>271.14999999999998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198</v>
      </c>
      <c r="AU292" s="225" t="s">
        <v>83</v>
      </c>
      <c r="AV292" s="15" t="s">
        <v>174</v>
      </c>
      <c r="AW292" s="15" t="s">
        <v>34</v>
      </c>
      <c r="AX292" s="15" t="s">
        <v>81</v>
      </c>
      <c r="AY292" s="225" t="s">
        <v>168</v>
      </c>
    </row>
    <row r="293" spans="1:65" s="2" customFormat="1" ht="16.5" customHeight="1">
      <c r="A293" s="36"/>
      <c r="B293" s="37"/>
      <c r="C293" s="176" t="s">
        <v>442</v>
      </c>
      <c r="D293" s="176" t="s">
        <v>170</v>
      </c>
      <c r="E293" s="177" t="s">
        <v>443</v>
      </c>
      <c r="F293" s="178" t="s">
        <v>444</v>
      </c>
      <c r="G293" s="179" t="s">
        <v>225</v>
      </c>
      <c r="H293" s="180">
        <v>4.3949999999999996</v>
      </c>
      <c r="I293" s="181"/>
      <c r="J293" s="182">
        <f>ROUND(I293*H293,2)</f>
        <v>0</v>
      </c>
      <c r="K293" s="178" t="s">
        <v>180</v>
      </c>
      <c r="L293" s="41"/>
      <c r="M293" s="183" t="s">
        <v>19</v>
      </c>
      <c r="N293" s="184" t="s">
        <v>44</v>
      </c>
      <c r="O293" s="66"/>
      <c r="P293" s="185">
        <f>O293*H293</f>
        <v>0</v>
      </c>
      <c r="Q293" s="185">
        <v>0.45432</v>
      </c>
      <c r="R293" s="185">
        <f>Q293*H293</f>
        <v>1.9967363999999999</v>
      </c>
      <c r="S293" s="185">
        <v>0</v>
      </c>
      <c r="T293" s="186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7" t="s">
        <v>174</v>
      </c>
      <c r="AT293" s="187" t="s">
        <v>170</v>
      </c>
      <c r="AU293" s="187" t="s">
        <v>83</v>
      </c>
      <c r="AY293" s="19" t="s">
        <v>168</v>
      </c>
      <c r="BE293" s="188">
        <f>IF(N293="základní",J293,0)</f>
        <v>0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19" t="s">
        <v>81</v>
      </c>
      <c r="BK293" s="188">
        <f>ROUND(I293*H293,2)</f>
        <v>0</v>
      </c>
      <c r="BL293" s="19" t="s">
        <v>174</v>
      </c>
      <c r="BM293" s="187" t="s">
        <v>445</v>
      </c>
    </row>
    <row r="294" spans="1:65" s="2" customFormat="1" ht="11.25">
      <c r="A294" s="36"/>
      <c r="B294" s="37"/>
      <c r="C294" s="38"/>
      <c r="D294" s="189" t="s">
        <v>176</v>
      </c>
      <c r="E294" s="38"/>
      <c r="F294" s="190" t="s">
        <v>446</v>
      </c>
      <c r="G294" s="38"/>
      <c r="H294" s="38"/>
      <c r="I294" s="191"/>
      <c r="J294" s="38"/>
      <c r="K294" s="38"/>
      <c r="L294" s="41"/>
      <c r="M294" s="192"/>
      <c r="N294" s="193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176</v>
      </c>
      <c r="AU294" s="19" t="s">
        <v>83</v>
      </c>
    </row>
    <row r="295" spans="1:65" s="14" customFormat="1" ht="11.25">
      <c r="B295" s="204"/>
      <c r="C295" s="205"/>
      <c r="D295" s="189" t="s">
        <v>198</v>
      </c>
      <c r="E295" s="206" t="s">
        <v>19</v>
      </c>
      <c r="F295" s="207" t="s">
        <v>447</v>
      </c>
      <c r="G295" s="205"/>
      <c r="H295" s="208">
        <v>3.0750000000000002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198</v>
      </c>
      <c r="AU295" s="214" t="s">
        <v>83</v>
      </c>
      <c r="AV295" s="14" t="s">
        <v>83</v>
      </c>
      <c r="AW295" s="14" t="s">
        <v>34</v>
      </c>
      <c r="AX295" s="14" t="s">
        <v>73</v>
      </c>
      <c r="AY295" s="214" t="s">
        <v>168</v>
      </c>
    </row>
    <row r="296" spans="1:65" s="14" customFormat="1" ht="11.25">
      <c r="B296" s="204"/>
      <c r="C296" s="205"/>
      <c r="D296" s="189" t="s">
        <v>198</v>
      </c>
      <c r="E296" s="206" t="s">
        <v>19</v>
      </c>
      <c r="F296" s="207" t="s">
        <v>448</v>
      </c>
      <c r="G296" s="205"/>
      <c r="H296" s="208">
        <v>1.32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198</v>
      </c>
      <c r="AU296" s="214" t="s">
        <v>83</v>
      </c>
      <c r="AV296" s="14" t="s">
        <v>83</v>
      </c>
      <c r="AW296" s="14" t="s">
        <v>34</v>
      </c>
      <c r="AX296" s="14" t="s">
        <v>73</v>
      </c>
      <c r="AY296" s="214" t="s">
        <v>168</v>
      </c>
    </row>
    <row r="297" spans="1:65" s="15" customFormat="1" ht="11.25">
      <c r="B297" s="215"/>
      <c r="C297" s="216"/>
      <c r="D297" s="189" t="s">
        <v>198</v>
      </c>
      <c r="E297" s="217" t="s">
        <v>19</v>
      </c>
      <c r="F297" s="218" t="s">
        <v>208</v>
      </c>
      <c r="G297" s="216"/>
      <c r="H297" s="219">
        <v>4.3949999999999996</v>
      </c>
      <c r="I297" s="220"/>
      <c r="J297" s="216"/>
      <c r="K297" s="216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198</v>
      </c>
      <c r="AU297" s="225" t="s">
        <v>83</v>
      </c>
      <c r="AV297" s="15" t="s">
        <v>174</v>
      </c>
      <c r="AW297" s="15" t="s">
        <v>34</v>
      </c>
      <c r="AX297" s="15" t="s">
        <v>81</v>
      </c>
      <c r="AY297" s="225" t="s">
        <v>168</v>
      </c>
    </row>
    <row r="298" spans="1:65" s="12" customFormat="1" ht="22.9" customHeight="1">
      <c r="B298" s="160"/>
      <c r="C298" s="161"/>
      <c r="D298" s="162" t="s">
        <v>72</v>
      </c>
      <c r="E298" s="174" t="s">
        <v>193</v>
      </c>
      <c r="F298" s="174" t="s">
        <v>449</v>
      </c>
      <c r="G298" s="161"/>
      <c r="H298" s="161"/>
      <c r="I298" s="164"/>
      <c r="J298" s="175">
        <f>BK298</f>
        <v>0</v>
      </c>
      <c r="K298" s="161"/>
      <c r="L298" s="166"/>
      <c r="M298" s="167"/>
      <c r="N298" s="168"/>
      <c r="O298" s="168"/>
      <c r="P298" s="169">
        <f>SUM(P299:P346)</f>
        <v>0</v>
      </c>
      <c r="Q298" s="168"/>
      <c r="R298" s="169">
        <f>SUM(R299:R346)</f>
        <v>27.500130599999999</v>
      </c>
      <c r="S298" s="168"/>
      <c r="T298" s="170">
        <f>SUM(T299:T346)</f>
        <v>24.3444</v>
      </c>
      <c r="AR298" s="171" t="s">
        <v>81</v>
      </c>
      <c r="AT298" s="172" t="s">
        <v>72</v>
      </c>
      <c r="AU298" s="172" t="s">
        <v>81</v>
      </c>
      <c r="AY298" s="171" t="s">
        <v>168</v>
      </c>
      <c r="BK298" s="173">
        <f>SUM(BK299:BK346)</f>
        <v>0</v>
      </c>
    </row>
    <row r="299" spans="1:65" s="2" customFormat="1" ht="16.5" customHeight="1">
      <c r="A299" s="36"/>
      <c r="B299" s="37"/>
      <c r="C299" s="176" t="s">
        <v>450</v>
      </c>
      <c r="D299" s="176" t="s">
        <v>170</v>
      </c>
      <c r="E299" s="177" t="s">
        <v>451</v>
      </c>
      <c r="F299" s="178" t="s">
        <v>452</v>
      </c>
      <c r="G299" s="179" t="s">
        <v>225</v>
      </c>
      <c r="H299" s="180">
        <v>22.08</v>
      </c>
      <c r="I299" s="181"/>
      <c r="J299" s="182">
        <f>ROUND(I299*H299,2)</f>
        <v>0</v>
      </c>
      <c r="K299" s="178" t="s">
        <v>180</v>
      </c>
      <c r="L299" s="41"/>
      <c r="M299" s="183" t="s">
        <v>19</v>
      </c>
      <c r="N299" s="184" t="s">
        <v>44</v>
      </c>
      <c r="O299" s="66"/>
      <c r="P299" s="185">
        <f>O299*H299</f>
        <v>0</v>
      </c>
      <c r="Q299" s="185">
        <v>0</v>
      </c>
      <c r="R299" s="185">
        <f>Q299*H299</f>
        <v>0</v>
      </c>
      <c r="S299" s="185">
        <v>0.26</v>
      </c>
      <c r="T299" s="186">
        <f>S299*H299</f>
        <v>5.7408000000000001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7" t="s">
        <v>174</v>
      </c>
      <c r="AT299" s="187" t="s">
        <v>170</v>
      </c>
      <c r="AU299" s="187" t="s">
        <v>83</v>
      </c>
      <c r="AY299" s="19" t="s">
        <v>168</v>
      </c>
      <c r="BE299" s="188">
        <f>IF(N299="základní",J299,0)</f>
        <v>0</v>
      </c>
      <c r="BF299" s="188">
        <f>IF(N299="snížená",J299,0)</f>
        <v>0</v>
      </c>
      <c r="BG299" s="188">
        <f>IF(N299="zákl. přenesená",J299,0)</f>
        <v>0</v>
      </c>
      <c r="BH299" s="188">
        <f>IF(N299="sníž. přenesená",J299,0)</f>
        <v>0</v>
      </c>
      <c r="BI299" s="188">
        <f>IF(N299="nulová",J299,0)</f>
        <v>0</v>
      </c>
      <c r="BJ299" s="19" t="s">
        <v>81</v>
      </c>
      <c r="BK299" s="188">
        <f>ROUND(I299*H299,2)</f>
        <v>0</v>
      </c>
      <c r="BL299" s="19" t="s">
        <v>174</v>
      </c>
      <c r="BM299" s="187" t="s">
        <v>453</v>
      </c>
    </row>
    <row r="300" spans="1:65" s="2" customFormat="1" ht="19.5">
      <c r="A300" s="36"/>
      <c r="B300" s="37"/>
      <c r="C300" s="38"/>
      <c r="D300" s="189" t="s">
        <v>176</v>
      </c>
      <c r="E300" s="38"/>
      <c r="F300" s="190" t="s">
        <v>454</v>
      </c>
      <c r="G300" s="38"/>
      <c r="H300" s="38"/>
      <c r="I300" s="191"/>
      <c r="J300" s="38"/>
      <c r="K300" s="38"/>
      <c r="L300" s="41"/>
      <c r="M300" s="192"/>
      <c r="N300" s="193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176</v>
      </c>
      <c r="AU300" s="19" t="s">
        <v>83</v>
      </c>
    </row>
    <row r="301" spans="1:65" s="13" customFormat="1" ht="11.25">
      <c r="B301" s="194"/>
      <c r="C301" s="195"/>
      <c r="D301" s="189" t="s">
        <v>198</v>
      </c>
      <c r="E301" s="196" t="s">
        <v>19</v>
      </c>
      <c r="F301" s="197" t="s">
        <v>199</v>
      </c>
      <c r="G301" s="195"/>
      <c r="H301" s="196" t="s">
        <v>19</v>
      </c>
      <c r="I301" s="198"/>
      <c r="J301" s="195"/>
      <c r="K301" s="195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198</v>
      </c>
      <c r="AU301" s="203" t="s">
        <v>83</v>
      </c>
      <c r="AV301" s="13" t="s">
        <v>81</v>
      </c>
      <c r="AW301" s="13" t="s">
        <v>34</v>
      </c>
      <c r="AX301" s="13" t="s">
        <v>73</v>
      </c>
      <c r="AY301" s="203" t="s">
        <v>168</v>
      </c>
    </row>
    <row r="302" spans="1:65" s="14" customFormat="1" ht="11.25">
      <c r="B302" s="204"/>
      <c r="C302" s="205"/>
      <c r="D302" s="189" t="s">
        <v>198</v>
      </c>
      <c r="E302" s="206" t="s">
        <v>19</v>
      </c>
      <c r="F302" s="207" t="s">
        <v>455</v>
      </c>
      <c r="G302" s="205"/>
      <c r="H302" s="208">
        <v>22.08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198</v>
      </c>
      <c r="AU302" s="214" t="s">
        <v>83</v>
      </c>
      <c r="AV302" s="14" t="s">
        <v>83</v>
      </c>
      <c r="AW302" s="14" t="s">
        <v>34</v>
      </c>
      <c r="AX302" s="14" t="s">
        <v>81</v>
      </c>
      <c r="AY302" s="214" t="s">
        <v>168</v>
      </c>
    </row>
    <row r="303" spans="1:65" s="2" customFormat="1" ht="16.5" customHeight="1">
      <c r="A303" s="36"/>
      <c r="B303" s="37"/>
      <c r="C303" s="176" t="s">
        <v>456</v>
      </c>
      <c r="D303" s="176" t="s">
        <v>170</v>
      </c>
      <c r="E303" s="177" t="s">
        <v>457</v>
      </c>
      <c r="F303" s="178" t="s">
        <v>458</v>
      </c>
      <c r="G303" s="179" t="s">
        <v>225</v>
      </c>
      <c r="H303" s="180">
        <v>22.08</v>
      </c>
      <c r="I303" s="181"/>
      <c r="J303" s="182">
        <f>ROUND(I303*H303,2)</f>
        <v>0</v>
      </c>
      <c r="K303" s="178" t="s">
        <v>180</v>
      </c>
      <c r="L303" s="41"/>
      <c r="M303" s="183" t="s">
        <v>19</v>
      </c>
      <c r="N303" s="184" t="s">
        <v>44</v>
      </c>
      <c r="O303" s="66"/>
      <c r="P303" s="185">
        <f>O303*H303</f>
        <v>0</v>
      </c>
      <c r="Q303" s="185">
        <v>0</v>
      </c>
      <c r="R303" s="185">
        <f>Q303*H303</f>
        <v>0</v>
      </c>
      <c r="S303" s="185">
        <v>0.17</v>
      </c>
      <c r="T303" s="186">
        <f>S303*H303</f>
        <v>3.7536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7" t="s">
        <v>174</v>
      </c>
      <c r="AT303" s="187" t="s">
        <v>170</v>
      </c>
      <c r="AU303" s="187" t="s">
        <v>83</v>
      </c>
      <c r="AY303" s="19" t="s">
        <v>168</v>
      </c>
      <c r="BE303" s="188">
        <f>IF(N303="základní",J303,0)</f>
        <v>0</v>
      </c>
      <c r="BF303" s="188">
        <f>IF(N303="snížená",J303,0)</f>
        <v>0</v>
      </c>
      <c r="BG303" s="188">
        <f>IF(N303="zákl. přenesená",J303,0)</f>
        <v>0</v>
      </c>
      <c r="BH303" s="188">
        <f>IF(N303="sníž. přenesená",J303,0)</f>
        <v>0</v>
      </c>
      <c r="BI303" s="188">
        <f>IF(N303="nulová",J303,0)</f>
        <v>0</v>
      </c>
      <c r="BJ303" s="19" t="s">
        <v>81</v>
      </c>
      <c r="BK303" s="188">
        <f>ROUND(I303*H303,2)</f>
        <v>0</v>
      </c>
      <c r="BL303" s="19" t="s">
        <v>174</v>
      </c>
      <c r="BM303" s="187" t="s">
        <v>459</v>
      </c>
    </row>
    <row r="304" spans="1:65" s="2" customFormat="1" ht="19.5">
      <c r="A304" s="36"/>
      <c r="B304" s="37"/>
      <c r="C304" s="38"/>
      <c r="D304" s="189" t="s">
        <v>176</v>
      </c>
      <c r="E304" s="38"/>
      <c r="F304" s="190" t="s">
        <v>460</v>
      </c>
      <c r="G304" s="38"/>
      <c r="H304" s="38"/>
      <c r="I304" s="191"/>
      <c r="J304" s="38"/>
      <c r="K304" s="38"/>
      <c r="L304" s="41"/>
      <c r="M304" s="192"/>
      <c r="N304" s="193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176</v>
      </c>
      <c r="AU304" s="19" t="s">
        <v>83</v>
      </c>
    </row>
    <row r="305" spans="1:65" s="13" customFormat="1" ht="11.25">
      <c r="B305" s="194"/>
      <c r="C305" s="195"/>
      <c r="D305" s="189" t="s">
        <v>198</v>
      </c>
      <c r="E305" s="196" t="s">
        <v>19</v>
      </c>
      <c r="F305" s="197" t="s">
        <v>199</v>
      </c>
      <c r="G305" s="195"/>
      <c r="H305" s="196" t="s">
        <v>19</v>
      </c>
      <c r="I305" s="198"/>
      <c r="J305" s="195"/>
      <c r="K305" s="195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198</v>
      </c>
      <c r="AU305" s="203" t="s">
        <v>83</v>
      </c>
      <c r="AV305" s="13" t="s">
        <v>81</v>
      </c>
      <c r="AW305" s="13" t="s">
        <v>34</v>
      </c>
      <c r="AX305" s="13" t="s">
        <v>73</v>
      </c>
      <c r="AY305" s="203" t="s">
        <v>168</v>
      </c>
    </row>
    <row r="306" spans="1:65" s="14" customFormat="1" ht="11.25">
      <c r="B306" s="204"/>
      <c r="C306" s="205"/>
      <c r="D306" s="189" t="s">
        <v>198</v>
      </c>
      <c r="E306" s="206" t="s">
        <v>19</v>
      </c>
      <c r="F306" s="207" t="s">
        <v>455</v>
      </c>
      <c r="G306" s="205"/>
      <c r="H306" s="208">
        <v>22.08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198</v>
      </c>
      <c r="AU306" s="214" t="s">
        <v>83</v>
      </c>
      <c r="AV306" s="14" t="s">
        <v>83</v>
      </c>
      <c r="AW306" s="14" t="s">
        <v>34</v>
      </c>
      <c r="AX306" s="14" t="s">
        <v>81</v>
      </c>
      <c r="AY306" s="214" t="s">
        <v>168</v>
      </c>
    </row>
    <row r="307" spans="1:65" s="2" customFormat="1" ht="16.5" customHeight="1">
      <c r="A307" s="36"/>
      <c r="B307" s="37"/>
      <c r="C307" s="176" t="s">
        <v>461</v>
      </c>
      <c r="D307" s="176" t="s">
        <v>170</v>
      </c>
      <c r="E307" s="177" t="s">
        <v>462</v>
      </c>
      <c r="F307" s="178" t="s">
        <v>463</v>
      </c>
      <c r="G307" s="179" t="s">
        <v>225</v>
      </c>
      <c r="H307" s="180">
        <v>22.08</v>
      </c>
      <c r="I307" s="181"/>
      <c r="J307" s="182">
        <f>ROUND(I307*H307,2)</f>
        <v>0</v>
      </c>
      <c r="K307" s="178" t="s">
        <v>180</v>
      </c>
      <c r="L307" s="41"/>
      <c r="M307" s="183" t="s">
        <v>19</v>
      </c>
      <c r="N307" s="184" t="s">
        <v>44</v>
      </c>
      <c r="O307" s="66"/>
      <c r="P307" s="185">
        <f>O307*H307</f>
        <v>0</v>
      </c>
      <c r="Q307" s="185">
        <v>8.4250000000000005E-2</v>
      </c>
      <c r="R307" s="185">
        <f>Q307*H307</f>
        <v>1.8602399999999999</v>
      </c>
      <c r="S307" s="185">
        <v>0</v>
      </c>
      <c r="T307" s="186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7" t="s">
        <v>174</v>
      </c>
      <c r="AT307" s="187" t="s">
        <v>170</v>
      </c>
      <c r="AU307" s="187" t="s">
        <v>83</v>
      </c>
      <c r="AY307" s="19" t="s">
        <v>168</v>
      </c>
      <c r="BE307" s="188">
        <f>IF(N307="základní",J307,0)</f>
        <v>0</v>
      </c>
      <c r="BF307" s="188">
        <f>IF(N307="snížená",J307,0)</f>
        <v>0</v>
      </c>
      <c r="BG307" s="188">
        <f>IF(N307="zákl. přenesená",J307,0)</f>
        <v>0</v>
      </c>
      <c r="BH307" s="188">
        <f>IF(N307="sníž. přenesená",J307,0)</f>
        <v>0</v>
      </c>
      <c r="BI307" s="188">
        <f>IF(N307="nulová",J307,0)</f>
        <v>0</v>
      </c>
      <c r="BJ307" s="19" t="s">
        <v>81</v>
      </c>
      <c r="BK307" s="188">
        <f>ROUND(I307*H307,2)</f>
        <v>0</v>
      </c>
      <c r="BL307" s="19" t="s">
        <v>174</v>
      </c>
      <c r="BM307" s="187" t="s">
        <v>464</v>
      </c>
    </row>
    <row r="308" spans="1:65" s="2" customFormat="1" ht="29.25">
      <c r="A308" s="36"/>
      <c r="B308" s="37"/>
      <c r="C308" s="38"/>
      <c r="D308" s="189" t="s">
        <v>176</v>
      </c>
      <c r="E308" s="38"/>
      <c r="F308" s="190" t="s">
        <v>465</v>
      </c>
      <c r="G308" s="38"/>
      <c r="H308" s="38"/>
      <c r="I308" s="191"/>
      <c r="J308" s="38"/>
      <c r="K308" s="38"/>
      <c r="L308" s="41"/>
      <c r="M308" s="192"/>
      <c r="N308" s="193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176</v>
      </c>
      <c r="AU308" s="19" t="s">
        <v>83</v>
      </c>
    </row>
    <row r="309" spans="1:65" s="13" customFormat="1" ht="11.25">
      <c r="B309" s="194"/>
      <c r="C309" s="195"/>
      <c r="D309" s="189" t="s">
        <v>198</v>
      </c>
      <c r="E309" s="196" t="s">
        <v>19</v>
      </c>
      <c r="F309" s="197" t="s">
        <v>199</v>
      </c>
      <c r="G309" s="195"/>
      <c r="H309" s="196" t="s">
        <v>19</v>
      </c>
      <c r="I309" s="198"/>
      <c r="J309" s="195"/>
      <c r="K309" s="195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198</v>
      </c>
      <c r="AU309" s="203" t="s">
        <v>83</v>
      </c>
      <c r="AV309" s="13" t="s">
        <v>81</v>
      </c>
      <c r="AW309" s="13" t="s">
        <v>34</v>
      </c>
      <c r="AX309" s="13" t="s">
        <v>73</v>
      </c>
      <c r="AY309" s="203" t="s">
        <v>168</v>
      </c>
    </row>
    <row r="310" spans="1:65" s="14" customFormat="1" ht="11.25">
      <c r="B310" s="204"/>
      <c r="C310" s="205"/>
      <c r="D310" s="189" t="s">
        <v>198</v>
      </c>
      <c r="E310" s="206" t="s">
        <v>19</v>
      </c>
      <c r="F310" s="207" t="s">
        <v>455</v>
      </c>
      <c r="G310" s="205"/>
      <c r="H310" s="208">
        <v>22.08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198</v>
      </c>
      <c r="AU310" s="214" t="s">
        <v>83</v>
      </c>
      <c r="AV310" s="14" t="s">
        <v>83</v>
      </c>
      <c r="AW310" s="14" t="s">
        <v>34</v>
      </c>
      <c r="AX310" s="14" t="s">
        <v>81</v>
      </c>
      <c r="AY310" s="214" t="s">
        <v>168</v>
      </c>
    </row>
    <row r="311" spans="1:65" s="2" customFormat="1" ht="16.5" customHeight="1">
      <c r="A311" s="36"/>
      <c r="B311" s="37"/>
      <c r="C311" s="226" t="s">
        <v>466</v>
      </c>
      <c r="D311" s="226" t="s">
        <v>304</v>
      </c>
      <c r="E311" s="227" t="s">
        <v>467</v>
      </c>
      <c r="F311" s="228" t="s">
        <v>468</v>
      </c>
      <c r="G311" s="229" t="s">
        <v>225</v>
      </c>
      <c r="H311" s="230">
        <v>4.4160000000000004</v>
      </c>
      <c r="I311" s="231"/>
      <c r="J311" s="232">
        <f>ROUND(I311*H311,2)</f>
        <v>0</v>
      </c>
      <c r="K311" s="228" t="s">
        <v>19</v>
      </c>
      <c r="L311" s="233"/>
      <c r="M311" s="234" t="s">
        <v>19</v>
      </c>
      <c r="N311" s="235" t="s">
        <v>44</v>
      </c>
      <c r="O311" s="66"/>
      <c r="P311" s="185">
        <f>O311*H311</f>
        <v>0</v>
      </c>
      <c r="Q311" s="185">
        <v>0</v>
      </c>
      <c r="R311" s="185">
        <f>Q311*H311</f>
        <v>0</v>
      </c>
      <c r="S311" s="185">
        <v>0</v>
      </c>
      <c r="T311" s="186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7" t="s">
        <v>222</v>
      </c>
      <c r="AT311" s="187" t="s">
        <v>304</v>
      </c>
      <c r="AU311" s="187" t="s">
        <v>83</v>
      </c>
      <c r="AY311" s="19" t="s">
        <v>168</v>
      </c>
      <c r="BE311" s="188">
        <f>IF(N311="základní",J311,0)</f>
        <v>0</v>
      </c>
      <c r="BF311" s="188">
        <f>IF(N311="snížená",J311,0)</f>
        <v>0</v>
      </c>
      <c r="BG311" s="188">
        <f>IF(N311="zákl. přenesená",J311,0)</f>
        <v>0</v>
      </c>
      <c r="BH311" s="188">
        <f>IF(N311="sníž. přenesená",J311,0)</f>
        <v>0</v>
      </c>
      <c r="BI311" s="188">
        <f>IF(N311="nulová",J311,0)</f>
        <v>0</v>
      </c>
      <c r="BJ311" s="19" t="s">
        <v>81</v>
      </c>
      <c r="BK311" s="188">
        <f>ROUND(I311*H311,2)</f>
        <v>0</v>
      </c>
      <c r="BL311" s="19" t="s">
        <v>174</v>
      </c>
      <c r="BM311" s="187" t="s">
        <v>469</v>
      </c>
    </row>
    <row r="312" spans="1:65" s="2" customFormat="1" ht="11.25">
      <c r="A312" s="36"/>
      <c r="B312" s="37"/>
      <c r="C312" s="38"/>
      <c r="D312" s="189" t="s">
        <v>176</v>
      </c>
      <c r="E312" s="38"/>
      <c r="F312" s="190" t="s">
        <v>468</v>
      </c>
      <c r="G312" s="38"/>
      <c r="H312" s="38"/>
      <c r="I312" s="191"/>
      <c r="J312" s="38"/>
      <c r="K312" s="38"/>
      <c r="L312" s="41"/>
      <c r="M312" s="192"/>
      <c r="N312" s="193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176</v>
      </c>
      <c r="AU312" s="19" t="s">
        <v>83</v>
      </c>
    </row>
    <row r="313" spans="1:65" s="13" customFormat="1" ht="11.25">
      <c r="B313" s="194"/>
      <c r="C313" s="195"/>
      <c r="D313" s="189" t="s">
        <v>198</v>
      </c>
      <c r="E313" s="196" t="s">
        <v>19</v>
      </c>
      <c r="F313" s="197" t="s">
        <v>470</v>
      </c>
      <c r="G313" s="195"/>
      <c r="H313" s="196" t="s">
        <v>19</v>
      </c>
      <c r="I313" s="198"/>
      <c r="J313" s="195"/>
      <c r="K313" s="195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198</v>
      </c>
      <c r="AU313" s="203" t="s">
        <v>83</v>
      </c>
      <c r="AV313" s="13" t="s">
        <v>81</v>
      </c>
      <c r="AW313" s="13" t="s">
        <v>34</v>
      </c>
      <c r="AX313" s="13" t="s">
        <v>73</v>
      </c>
      <c r="AY313" s="203" t="s">
        <v>168</v>
      </c>
    </row>
    <row r="314" spans="1:65" s="14" customFormat="1" ht="11.25">
      <c r="B314" s="204"/>
      <c r="C314" s="205"/>
      <c r="D314" s="189" t="s">
        <v>198</v>
      </c>
      <c r="E314" s="206" t="s">
        <v>19</v>
      </c>
      <c r="F314" s="207" t="s">
        <v>471</v>
      </c>
      <c r="G314" s="205"/>
      <c r="H314" s="208">
        <v>4.4160000000000004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198</v>
      </c>
      <c r="AU314" s="214" t="s">
        <v>83</v>
      </c>
      <c r="AV314" s="14" t="s">
        <v>83</v>
      </c>
      <c r="AW314" s="14" t="s">
        <v>34</v>
      </c>
      <c r="AX314" s="14" t="s">
        <v>81</v>
      </c>
      <c r="AY314" s="214" t="s">
        <v>168</v>
      </c>
    </row>
    <row r="315" spans="1:65" s="2" customFormat="1" ht="16.5" customHeight="1">
      <c r="A315" s="36"/>
      <c r="B315" s="37"/>
      <c r="C315" s="176" t="s">
        <v>472</v>
      </c>
      <c r="D315" s="176" t="s">
        <v>170</v>
      </c>
      <c r="E315" s="177" t="s">
        <v>473</v>
      </c>
      <c r="F315" s="178" t="s">
        <v>474</v>
      </c>
      <c r="G315" s="179" t="s">
        <v>225</v>
      </c>
      <c r="H315" s="180">
        <v>22.08</v>
      </c>
      <c r="I315" s="181"/>
      <c r="J315" s="182">
        <f>ROUND(I315*H315,2)</f>
        <v>0</v>
      </c>
      <c r="K315" s="178" t="s">
        <v>180</v>
      </c>
      <c r="L315" s="41"/>
      <c r="M315" s="183" t="s">
        <v>19</v>
      </c>
      <c r="N315" s="184" t="s">
        <v>44</v>
      </c>
      <c r="O315" s="66"/>
      <c r="P315" s="185">
        <f>O315*H315</f>
        <v>0</v>
      </c>
      <c r="Q315" s="185">
        <v>0.18906999999999999</v>
      </c>
      <c r="R315" s="185">
        <f>Q315*H315</f>
        <v>4.1746655999999991</v>
      </c>
      <c r="S315" s="185">
        <v>0</v>
      </c>
      <c r="T315" s="18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7" t="s">
        <v>174</v>
      </c>
      <c r="AT315" s="187" t="s">
        <v>170</v>
      </c>
      <c r="AU315" s="187" t="s">
        <v>83</v>
      </c>
      <c r="AY315" s="19" t="s">
        <v>168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19" t="s">
        <v>81</v>
      </c>
      <c r="BK315" s="188">
        <f>ROUND(I315*H315,2)</f>
        <v>0</v>
      </c>
      <c r="BL315" s="19" t="s">
        <v>174</v>
      </c>
      <c r="BM315" s="187" t="s">
        <v>475</v>
      </c>
    </row>
    <row r="316" spans="1:65" s="2" customFormat="1" ht="11.25">
      <c r="A316" s="36"/>
      <c r="B316" s="37"/>
      <c r="C316" s="38"/>
      <c r="D316" s="189" t="s">
        <v>176</v>
      </c>
      <c r="E316" s="38"/>
      <c r="F316" s="190" t="s">
        <v>476</v>
      </c>
      <c r="G316" s="38"/>
      <c r="H316" s="38"/>
      <c r="I316" s="191"/>
      <c r="J316" s="38"/>
      <c r="K316" s="38"/>
      <c r="L316" s="41"/>
      <c r="M316" s="192"/>
      <c r="N316" s="193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176</v>
      </c>
      <c r="AU316" s="19" t="s">
        <v>83</v>
      </c>
    </row>
    <row r="317" spans="1:65" s="13" customFormat="1" ht="11.25">
      <c r="B317" s="194"/>
      <c r="C317" s="195"/>
      <c r="D317" s="189" t="s">
        <v>198</v>
      </c>
      <c r="E317" s="196" t="s">
        <v>19</v>
      </c>
      <c r="F317" s="197" t="s">
        <v>199</v>
      </c>
      <c r="G317" s="195"/>
      <c r="H317" s="196" t="s">
        <v>19</v>
      </c>
      <c r="I317" s="198"/>
      <c r="J317" s="195"/>
      <c r="K317" s="195"/>
      <c r="L317" s="199"/>
      <c r="M317" s="200"/>
      <c r="N317" s="201"/>
      <c r="O317" s="201"/>
      <c r="P317" s="201"/>
      <c r="Q317" s="201"/>
      <c r="R317" s="201"/>
      <c r="S317" s="201"/>
      <c r="T317" s="202"/>
      <c r="AT317" s="203" t="s">
        <v>198</v>
      </c>
      <c r="AU317" s="203" t="s">
        <v>83</v>
      </c>
      <c r="AV317" s="13" t="s">
        <v>81</v>
      </c>
      <c r="AW317" s="13" t="s">
        <v>34</v>
      </c>
      <c r="AX317" s="13" t="s">
        <v>73</v>
      </c>
      <c r="AY317" s="203" t="s">
        <v>168</v>
      </c>
    </row>
    <row r="318" spans="1:65" s="14" customFormat="1" ht="11.25">
      <c r="B318" s="204"/>
      <c r="C318" s="205"/>
      <c r="D318" s="189" t="s">
        <v>198</v>
      </c>
      <c r="E318" s="206" t="s">
        <v>19</v>
      </c>
      <c r="F318" s="207" t="s">
        <v>455</v>
      </c>
      <c r="G318" s="205"/>
      <c r="H318" s="208">
        <v>22.08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198</v>
      </c>
      <c r="AU318" s="214" t="s">
        <v>83</v>
      </c>
      <c r="AV318" s="14" t="s">
        <v>83</v>
      </c>
      <c r="AW318" s="14" t="s">
        <v>34</v>
      </c>
      <c r="AX318" s="14" t="s">
        <v>81</v>
      </c>
      <c r="AY318" s="214" t="s">
        <v>168</v>
      </c>
    </row>
    <row r="319" spans="1:65" s="2" customFormat="1" ht="16.5" customHeight="1">
      <c r="A319" s="36"/>
      <c r="B319" s="37"/>
      <c r="C319" s="176" t="s">
        <v>477</v>
      </c>
      <c r="D319" s="176" t="s">
        <v>170</v>
      </c>
      <c r="E319" s="177" t="s">
        <v>478</v>
      </c>
      <c r="F319" s="178" t="s">
        <v>479</v>
      </c>
      <c r="G319" s="179" t="s">
        <v>225</v>
      </c>
      <c r="H319" s="180">
        <v>22.5</v>
      </c>
      <c r="I319" s="181"/>
      <c r="J319" s="182">
        <f>ROUND(I319*H319,2)</f>
        <v>0</v>
      </c>
      <c r="K319" s="178" t="s">
        <v>180</v>
      </c>
      <c r="L319" s="41"/>
      <c r="M319" s="183" t="s">
        <v>19</v>
      </c>
      <c r="N319" s="184" t="s">
        <v>44</v>
      </c>
      <c r="O319" s="66"/>
      <c r="P319" s="185">
        <f>O319*H319</f>
        <v>0</v>
      </c>
      <c r="Q319" s="185">
        <v>0</v>
      </c>
      <c r="R319" s="185">
        <f>Q319*H319</f>
        <v>0</v>
      </c>
      <c r="S319" s="185">
        <v>0.44</v>
      </c>
      <c r="T319" s="186">
        <f>S319*H319</f>
        <v>9.9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7" t="s">
        <v>174</v>
      </c>
      <c r="AT319" s="187" t="s">
        <v>170</v>
      </c>
      <c r="AU319" s="187" t="s">
        <v>83</v>
      </c>
      <c r="AY319" s="19" t="s">
        <v>168</v>
      </c>
      <c r="BE319" s="188">
        <f>IF(N319="základní",J319,0)</f>
        <v>0</v>
      </c>
      <c r="BF319" s="188">
        <f>IF(N319="snížená",J319,0)</f>
        <v>0</v>
      </c>
      <c r="BG319" s="188">
        <f>IF(N319="zákl. přenesená",J319,0)</f>
        <v>0</v>
      </c>
      <c r="BH319" s="188">
        <f>IF(N319="sníž. přenesená",J319,0)</f>
        <v>0</v>
      </c>
      <c r="BI319" s="188">
        <f>IF(N319="nulová",J319,0)</f>
        <v>0</v>
      </c>
      <c r="BJ319" s="19" t="s">
        <v>81</v>
      </c>
      <c r="BK319" s="188">
        <f>ROUND(I319*H319,2)</f>
        <v>0</v>
      </c>
      <c r="BL319" s="19" t="s">
        <v>174</v>
      </c>
      <c r="BM319" s="187" t="s">
        <v>480</v>
      </c>
    </row>
    <row r="320" spans="1:65" s="2" customFormat="1" ht="19.5">
      <c r="A320" s="36"/>
      <c r="B320" s="37"/>
      <c r="C320" s="38"/>
      <c r="D320" s="189" t="s">
        <v>176</v>
      </c>
      <c r="E320" s="38"/>
      <c r="F320" s="190" t="s">
        <v>481</v>
      </c>
      <c r="G320" s="38"/>
      <c r="H320" s="38"/>
      <c r="I320" s="191"/>
      <c r="J320" s="38"/>
      <c r="K320" s="38"/>
      <c r="L320" s="41"/>
      <c r="M320" s="192"/>
      <c r="N320" s="193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176</v>
      </c>
      <c r="AU320" s="19" t="s">
        <v>83</v>
      </c>
    </row>
    <row r="321" spans="1:65" s="13" customFormat="1" ht="11.25">
      <c r="B321" s="194"/>
      <c r="C321" s="195"/>
      <c r="D321" s="189" t="s">
        <v>198</v>
      </c>
      <c r="E321" s="196" t="s">
        <v>19</v>
      </c>
      <c r="F321" s="197" t="s">
        <v>199</v>
      </c>
      <c r="G321" s="195"/>
      <c r="H321" s="196" t="s">
        <v>19</v>
      </c>
      <c r="I321" s="198"/>
      <c r="J321" s="195"/>
      <c r="K321" s="195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198</v>
      </c>
      <c r="AU321" s="203" t="s">
        <v>83</v>
      </c>
      <c r="AV321" s="13" t="s">
        <v>81</v>
      </c>
      <c r="AW321" s="13" t="s">
        <v>34</v>
      </c>
      <c r="AX321" s="13" t="s">
        <v>73</v>
      </c>
      <c r="AY321" s="203" t="s">
        <v>168</v>
      </c>
    </row>
    <row r="322" spans="1:65" s="14" customFormat="1" ht="11.25">
      <c r="B322" s="204"/>
      <c r="C322" s="205"/>
      <c r="D322" s="189" t="s">
        <v>198</v>
      </c>
      <c r="E322" s="206" t="s">
        <v>19</v>
      </c>
      <c r="F322" s="207" t="s">
        <v>482</v>
      </c>
      <c r="G322" s="205"/>
      <c r="H322" s="208">
        <v>22.5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198</v>
      </c>
      <c r="AU322" s="214" t="s">
        <v>83</v>
      </c>
      <c r="AV322" s="14" t="s">
        <v>83</v>
      </c>
      <c r="AW322" s="14" t="s">
        <v>34</v>
      </c>
      <c r="AX322" s="14" t="s">
        <v>81</v>
      </c>
      <c r="AY322" s="214" t="s">
        <v>168</v>
      </c>
    </row>
    <row r="323" spans="1:65" s="2" customFormat="1" ht="16.5" customHeight="1">
      <c r="A323" s="36"/>
      <c r="B323" s="37"/>
      <c r="C323" s="176" t="s">
        <v>483</v>
      </c>
      <c r="D323" s="176" t="s">
        <v>170</v>
      </c>
      <c r="E323" s="177" t="s">
        <v>484</v>
      </c>
      <c r="F323" s="178" t="s">
        <v>485</v>
      </c>
      <c r="G323" s="179" t="s">
        <v>225</v>
      </c>
      <c r="H323" s="180">
        <v>22.5</v>
      </c>
      <c r="I323" s="181"/>
      <c r="J323" s="182">
        <f>ROUND(I323*H323,2)</f>
        <v>0</v>
      </c>
      <c r="K323" s="178" t="s">
        <v>180</v>
      </c>
      <c r="L323" s="41"/>
      <c r="M323" s="183" t="s">
        <v>19</v>
      </c>
      <c r="N323" s="184" t="s">
        <v>44</v>
      </c>
      <c r="O323" s="66"/>
      <c r="P323" s="185">
        <f>O323*H323</f>
        <v>0</v>
      </c>
      <c r="Q323" s="185">
        <v>0</v>
      </c>
      <c r="R323" s="185">
        <f>Q323*H323</f>
        <v>0</v>
      </c>
      <c r="S323" s="185">
        <v>0.22</v>
      </c>
      <c r="T323" s="186">
        <f>S323*H323</f>
        <v>4.95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7" t="s">
        <v>174</v>
      </c>
      <c r="AT323" s="187" t="s">
        <v>170</v>
      </c>
      <c r="AU323" s="187" t="s">
        <v>83</v>
      </c>
      <c r="AY323" s="19" t="s">
        <v>168</v>
      </c>
      <c r="BE323" s="188">
        <f>IF(N323="základní",J323,0)</f>
        <v>0</v>
      </c>
      <c r="BF323" s="188">
        <f>IF(N323="snížená",J323,0)</f>
        <v>0</v>
      </c>
      <c r="BG323" s="188">
        <f>IF(N323="zákl. přenesená",J323,0)</f>
        <v>0</v>
      </c>
      <c r="BH323" s="188">
        <f>IF(N323="sníž. přenesená",J323,0)</f>
        <v>0</v>
      </c>
      <c r="BI323" s="188">
        <f>IF(N323="nulová",J323,0)</f>
        <v>0</v>
      </c>
      <c r="BJ323" s="19" t="s">
        <v>81</v>
      </c>
      <c r="BK323" s="188">
        <f>ROUND(I323*H323,2)</f>
        <v>0</v>
      </c>
      <c r="BL323" s="19" t="s">
        <v>174</v>
      </c>
      <c r="BM323" s="187" t="s">
        <v>486</v>
      </c>
    </row>
    <row r="324" spans="1:65" s="2" customFormat="1" ht="19.5">
      <c r="A324" s="36"/>
      <c r="B324" s="37"/>
      <c r="C324" s="38"/>
      <c r="D324" s="189" t="s">
        <v>176</v>
      </c>
      <c r="E324" s="38"/>
      <c r="F324" s="190" t="s">
        <v>487</v>
      </c>
      <c r="G324" s="38"/>
      <c r="H324" s="38"/>
      <c r="I324" s="191"/>
      <c r="J324" s="38"/>
      <c r="K324" s="38"/>
      <c r="L324" s="41"/>
      <c r="M324" s="192"/>
      <c r="N324" s="193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176</v>
      </c>
      <c r="AU324" s="19" t="s">
        <v>83</v>
      </c>
    </row>
    <row r="325" spans="1:65" s="13" customFormat="1" ht="11.25">
      <c r="B325" s="194"/>
      <c r="C325" s="195"/>
      <c r="D325" s="189" t="s">
        <v>198</v>
      </c>
      <c r="E325" s="196" t="s">
        <v>19</v>
      </c>
      <c r="F325" s="197" t="s">
        <v>199</v>
      </c>
      <c r="G325" s="195"/>
      <c r="H325" s="196" t="s">
        <v>19</v>
      </c>
      <c r="I325" s="198"/>
      <c r="J325" s="195"/>
      <c r="K325" s="195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198</v>
      </c>
      <c r="AU325" s="203" t="s">
        <v>83</v>
      </c>
      <c r="AV325" s="13" t="s">
        <v>81</v>
      </c>
      <c r="AW325" s="13" t="s">
        <v>34</v>
      </c>
      <c r="AX325" s="13" t="s">
        <v>73</v>
      </c>
      <c r="AY325" s="203" t="s">
        <v>168</v>
      </c>
    </row>
    <row r="326" spans="1:65" s="14" customFormat="1" ht="11.25">
      <c r="B326" s="204"/>
      <c r="C326" s="205"/>
      <c r="D326" s="189" t="s">
        <v>198</v>
      </c>
      <c r="E326" s="206" t="s">
        <v>19</v>
      </c>
      <c r="F326" s="207" t="s">
        <v>482</v>
      </c>
      <c r="G326" s="205"/>
      <c r="H326" s="208">
        <v>22.5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198</v>
      </c>
      <c r="AU326" s="214" t="s">
        <v>83</v>
      </c>
      <c r="AV326" s="14" t="s">
        <v>83</v>
      </c>
      <c r="AW326" s="14" t="s">
        <v>34</v>
      </c>
      <c r="AX326" s="14" t="s">
        <v>81</v>
      </c>
      <c r="AY326" s="214" t="s">
        <v>168</v>
      </c>
    </row>
    <row r="327" spans="1:65" s="2" customFormat="1" ht="16.5" customHeight="1">
      <c r="A327" s="36"/>
      <c r="B327" s="37"/>
      <c r="C327" s="176" t="s">
        <v>488</v>
      </c>
      <c r="D327" s="176" t="s">
        <v>170</v>
      </c>
      <c r="E327" s="177" t="s">
        <v>489</v>
      </c>
      <c r="F327" s="178" t="s">
        <v>490</v>
      </c>
      <c r="G327" s="179" t="s">
        <v>179</v>
      </c>
      <c r="H327" s="180">
        <v>18</v>
      </c>
      <c r="I327" s="181"/>
      <c r="J327" s="182">
        <f>ROUND(I327*H327,2)</f>
        <v>0</v>
      </c>
      <c r="K327" s="178" t="s">
        <v>180</v>
      </c>
      <c r="L327" s="41"/>
      <c r="M327" s="183" t="s">
        <v>19</v>
      </c>
      <c r="N327" s="184" t="s">
        <v>44</v>
      </c>
      <c r="O327" s="66"/>
      <c r="P327" s="185">
        <f>O327*H327</f>
        <v>0</v>
      </c>
      <c r="Q327" s="185">
        <v>0</v>
      </c>
      <c r="R327" s="185">
        <f>Q327*H327</f>
        <v>0</v>
      </c>
      <c r="S327" s="185">
        <v>0</v>
      </c>
      <c r="T327" s="186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7" t="s">
        <v>174</v>
      </c>
      <c r="AT327" s="187" t="s">
        <v>170</v>
      </c>
      <c r="AU327" s="187" t="s">
        <v>83</v>
      </c>
      <c r="AY327" s="19" t="s">
        <v>168</v>
      </c>
      <c r="BE327" s="188">
        <f>IF(N327="základní",J327,0)</f>
        <v>0</v>
      </c>
      <c r="BF327" s="188">
        <f>IF(N327="snížená",J327,0)</f>
        <v>0</v>
      </c>
      <c r="BG327" s="188">
        <f>IF(N327="zákl. přenesená",J327,0)</f>
        <v>0</v>
      </c>
      <c r="BH327" s="188">
        <f>IF(N327="sníž. přenesená",J327,0)</f>
        <v>0</v>
      </c>
      <c r="BI327" s="188">
        <f>IF(N327="nulová",J327,0)</f>
        <v>0</v>
      </c>
      <c r="BJ327" s="19" t="s">
        <v>81</v>
      </c>
      <c r="BK327" s="188">
        <f>ROUND(I327*H327,2)</f>
        <v>0</v>
      </c>
      <c r="BL327" s="19" t="s">
        <v>174</v>
      </c>
      <c r="BM327" s="187" t="s">
        <v>491</v>
      </c>
    </row>
    <row r="328" spans="1:65" s="2" customFormat="1" ht="11.25">
      <c r="A328" s="36"/>
      <c r="B328" s="37"/>
      <c r="C328" s="38"/>
      <c r="D328" s="189" t="s">
        <v>176</v>
      </c>
      <c r="E328" s="38"/>
      <c r="F328" s="190" t="s">
        <v>492</v>
      </c>
      <c r="G328" s="38"/>
      <c r="H328" s="38"/>
      <c r="I328" s="191"/>
      <c r="J328" s="38"/>
      <c r="K328" s="38"/>
      <c r="L328" s="41"/>
      <c r="M328" s="192"/>
      <c r="N328" s="193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176</v>
      </c>
      <c r="AU328" s="19" t="s">
        <v>83</v>
      </c>
    </row>
    <row r="329" spans="1:65" s="13" customFormat="1" ht="11.25">
      <c r="B329" s="194"/>
      <c r="C329" s="195"/>
      <c r="D329" s="189" t="s">
        <v>198</v>
      </c>
      <c r="E329" s="196" t="s">
        <v>19</v>
      </c>
      <c r="F329" s="197" t="s">
        <v>199</v>
      </c>
      <c r="G329" s="195"/>
      <c r="H329" s="196" t="s">
        <v>19</v>
      </c>
      <c r="I329" s="198"/>
      <c r="J329" s="195"/>
      <c r="K329" s="195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198</v>
      </c>
      <c r="AU329" s="203" t="s">
        <v>83</v>
      </c>
      <c r="AV329" s="13" t="s">
        <v>81</v>
      </c>
      <c r="AW329" s="13" t="s">
        <v>34</v>
      </c>
      <c r="AX329" s="13" t="s">
        <v>73</v>
      </c>
      <c r="AY329" s="203" t="s">
        <v>168</v>
      </c>
    </row>
    <row r="330" spans="1:65" s="14" customFormat="1" ht="11.25">
      <c r="B330" s="204"/>
      <c r="C330" s="205"/>
      <c r="D330" s="189" t="s">
        <v>198</v>
      </c>
      <c r="E330" s="206" t="s">
        <v>19</v>
      </c>
      <c r="F330" s="207" t="s">
        <v>493</v>
      </c>
      <c r="G330" s="205"/>
      <c r="H330" s="208">
        <v>18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198</v>
      </c>
      <c r="AU330" s="214" t="s">
        <v>83</v>
      </c>
      <c r="AV330" s="14" t="s">
        <v>83</v>
      </c>
      <c r="AW330" s="14" t="s">
        <v>34</v>
      </c>
      <c r="AX330" s="14" t="s">
        <v>81</v>
      </c>
      <c r="AY330" s="214" t="s">
        <v>168</v>
      </c>
    </row>
    <row r="331" spans="1:65" s="2" customFormat="1" ht="16.5" customHeight="1">
      <c r="A331" s="36"/>
      <c r="B331" s="37"/>
      <c r="C331" s="176" t="s">
        <v>494</v>
      </c>
      <c r="D331" s="176" t="s">
        <v>170</v>
      </c>
      <c r="E331" s="177" t="s">
        <v>495</v>
      </c>
      <c r="F331" s="178" t="s">
        <v>496</v>
      </c>
      <c r="G331" s="179" t="s">
        <v>225</v>
      </c>
      <c r="H331" s="180">
        <v>45</v>
      </c>
      <c r="I331" s="181"/>
      <c r="J331" s="182">
        <f>ROUND(I331*H331,2)</f>
        <v>0</v>
      </c>
      <c r="K331" s="178" t="s">
        <v>180</v>
      </c>
      <c r="L331" s="41"/>
      <c r="M331" s="183" t="s">
        <v>19</v>
      </c>
      <c r="N331" s="184" t="s">
        <v>44</v>
      </c>
      <c r="O331" s="66"/>
      <c r="P331" s="185">
        <f>O331*H331</f>
        <v>0</v>
      </c>
      <c r="Q331" s="185">
        <v>0.27994000000000002</v>
      </c>
      <c r="R331" s="185">
        <f>Q331*H331</f>
        <v>12.597300000000001</v>
      </c>
      <c r="S331" s="185">
        <v>0</v>
      </c>
      <c r="T331" s="186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7" t="s">
        <v>174</v>
      </c>
      <c r="AT331" s="187" t="s">
        <v>170</v>
      </c>
      <c r="AU331" s="187" t="s">
        <v>83</v>
      </c>
      <c r="AY331" s="19" t="s">
        <v>168</v>
      </c>
      <c r="BE331" s="188">
        <f>IF(N331="základní",J331,0)</f>
        <v>0</v>
      </c>
      <c r="BF331" s="188">
        <f>IF(N331="snížená",J331,0)</f>
        <v>0</v>
      </c>
      <c r="BG331" s="188">
        <f>IF(N331="zákl. přenesená",J331,0)</f>
        <v>0</v>
      </c>
      <c r="BH331" s="188">
        <f>IF(N331="sníž. přenesená",J331,0)</f>
        <v>0</v>
      </c>
      <c r="BI331" s="188">
        <f>IF(N331="nulová",J331,0)</f>
        <v>0</v>
      </c>
      <c r="BJ331" s="19" t="s">
        <v>81</v>
      </c>
      <c r="BK331" s="188">
        <f>ROUND(I331*H331,2)</f>
        <v>0</v>
      </c>
      <c r="BL331" s="19" t="s">
        <v>174</v>
      </c>
      <c r="BM331" s="187" t="s">
        <v>497</v>
      </c>
    </row>
    <row r="332" spans="1:65" s="2" customFormat="1" ht="11.25">
      <c r="A332" s="36"/>
      <c r="B332" s="37"/>
      <c r="C332" s="38"/>
      <c r="D332" s="189" t="s">
        <v>176</v>
      </c>
      <c r="E332" s="38"/>
      <c r="F332" s="190" t="s">
        <v>498</v>
      </c>
      <c r="G332" s="38"/>
      <c r="H332" s="38"/>
      <c r="I332" s="191"/>
      <c r="J332" s="38"/>
      <c r="K332" s="38"/>
      <c r="L332" s="41"/>
      <c r="M332" s="192"/>
      <c r="N332" s="193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176</v>
      </c>
      <c r="AU332" s="19" t="s">
        <v>83</v>
      </c>
    </row>
    <row r="333" spans="1:65" s="13" customFormat="1" ht="11.25">
      <c r="B333" s="194"/>
      <c r="C333" s="195"/>
      <c r="D333" s="189" t="s">
        <v>198</v>
      </c>
      <c r="E333" s="196" t="s">
        <v>19</v>
      </c>
      <c r="F333" s="197" t="s">
        <v>199</v>
      </c>
      <c r="G333" s="195"/>
      <c r="H333" s="196" t="s">
        <v>19</v>
      </c>
      <c r="I333" s="198"/>
      <c r="J333" s="195"/>
      <c r="K333" s="195"/>
      <c r="L333" s="199"/>
      <c r="M333" s="200"/>
      <c r="N333" s="201"/>
      <c r="O333" s="201"/>
      <c r="P333" s="201"/>
      <c r="Q333" s="201"/>
      <c r="R333" s="201"/>
      <c r="S333" s="201"/>
      <c r="T333" s="202"/>
      <c r="AT333" s="203" t="s">
        <v>198</v>
      </c>
      <c r="AU333" s="203" t="s">
        <v>83</v>
      </c>
      <c r="AV333" s="13" t="s">
        <v>81</v>
      </c>
      <c r="AW333" s="13" t="s">
        <v>34</v>
      </c>
      <c r="AX333" s="13" t="s">
        <v>73</v>
      </c>
      <c r="AY333" s="203" t="s">
        <v>168</v>
      </c>
    </row>
    <row r="334" spans="1:65" s="14" customFormat="1" ht="11.25">
      <c r="B334" s="204"/>
      <c r="C334" s="205"/>
      <c r="D334" s="189" t="s">
        <v>198</v>
      </c>
      <c r="E334" s="206" t="s">
        <v>19</v>
      </c>
      <c r="F334" s="207" t="s">
        <v>499</v>
      </c>
      <c r="G334" s="205"/>
      <c r="H334" s="208">
        <v>45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198</v>
      </c>
      <c r="AU334" s="214" t="s">
        <v>83</v>
      </c>
      <c r="AV334" s="14" t="s">
        <v>83</v>
      </c>
      <c r="AW334" s="14" t="s">
        <v>34</v>
      </c>
      <c r="AX334" s="14" t="s">
        <v>81</v>
      </c>
      <c r="AY334" s="214" t="s">
        <v>168</v>
      </c>
    </row>
    <row r="335" spans="1:65" s="2" customFormat="1" ht="21.75" customHeight="1">
      <c r="A335" s="36"/>
      <c r="B335" s="37"/>
      <c r="C335" s="176" t="s">
        <v>500</v>
      </c>
      <c r="D335" s="176" t="s">
        <v>170</v>
      </c>
      <c r="E335" s="177" t="s">
        <v>501</v>
      </c>
      <c r="F335" s="178" t="s">
        <v>502</v>
      </c>
      <c r="G335" s="179" t="s">
        <v>225</v>
      </c>
      <c r="H335" s="180">
        <v>22.5</v>
      </c>
      <c r="I335" s="181"/>
      <c r="J335" s="182">
        <f>ROUND(I335*H335,2)</f>
        <v>0</v>
      </c>
      <c r="K335" s="178" t="s">
        <v>180</v>
      </c>
      <c r="L335" s="41"/>
      <c r="M335" s="183" t="s">
        <v>19</v>
      </c>
      <c r="N335" s="184" t="s">
        <v>44</v>
      </c>
      <c r="O335" s="66"/>
      <c r="P335" s="185">
        <f>O335*H335</f>
        <v>0</v>
      </c>
      <c r="Q335" s="185">
        <v>0.26375999999999999</v>
      </c>
      <c r="R335" s="185">
        <f>Q335*H335</f>
        <v>5.9345999999999997</v>
      </c>
      <c r="S335" s="185">
        <v>0</v>
      </c>
      <c r="T335" s="186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7" t="s">
        <v>174</v>
      </c>
      <c r="AT335" s="187" t="s">
        <v>170</v>
      </c>
      <c r="AU335" s="187" t="s">
        <v>83</v>
      </c>
      <c r="AY335" s="19" t="s">
        <v>168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19" t="s">
        <v>81</v>
      </c>
      <c r="BK335" s="188">
        <f>ROUND(I335*H335,2)</f>
        <v>0</v>
      </c>
      <c r="BL335" s="19" t="s">
        <v>174</v>
      </c>
      <c r="BM335" s="187" t="s">
        <v>503</v>
      </c>
    </row>
    <row r="336" spans="1:65" s="2" customFormat="1" ht="19.5">
      <c r="A336" s="36"/>
      <c r="B336" s="37"/>
      <c r="C336" s="38"/>
      <c r="D336" s="189" t="s">
        <v>176</v>
      </c>
      <c r="E336" s="38"/>
      <c r="F336" s="190" t="s">
        <v>504</v>
      </c>
      <c r="G336" s="38"/>
      <c r="H336" s="38"/>
      <c r="I336" s="191"/>
      <c r="J336" s="38"/>
      <c r="K336" s="38"/>
      <c r="L336" s="41"/>
      <c r="M336" s="192"/>
      <c r="N336" s="193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176</v>
      </c>
      <c r="AU336" s="19" t="s">
        <v>83</v>
      </c>
    </row>
    <row r="337" spans="1:65" s="13" customFormat="1" ht="11.25">
      <c r="B337" s="194"/>
      <c r="C337" s="195"/>
      <c r="D337" s="189" t="s">
        <v>198</v>
      </c>
      <c r="E337" s="196" t="s">
        <v>19</v>
      </c>
      <c r="F337" s="197" t="s">
        <v>199</v>
      </c>
      <c r="G337" s="195"/>
      <c r="H337" s="196" t="s">
        <v>19</v>
      </c>
      <c r="I337" s="198"/>
      <c r="J337" s="195"/>
      <c r="K337" s="195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198</v>
      </c>
      <c r="AU337" s="203" t="s">
        <v>83</v>
      </c>
      <c r="AV337" s="13" t="s">
        <v>81</v>
      </c>
      <c r="AW337" s="13" t="s">
        <v>34</v>
      </c>
      <c r="AX337" s="13" t="s">
        <v>73</v>
      </c>
      <c r="AY337" s="203" t="s">
        <v>168</v>
      </c>
    </row>
    <row r="338" spans="1:65" s="14" customFormat="1" ht="11.25">
      <c r="B338" s="204"/>
      <c r="C338" s="205"/>
      <c r="D338" s="189" t="s">
        <v>198</v>
      </c>
      <c r="E338" s="206" t="s">
        <v>19</v>
      </c>
      <c r="F338" s="207" t="s">
        <v>482</v>
      </c>
      <c r="G338" s="205"/>
      <c r="H338" s="208">
        <v>22.5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198</v>
      </c>
      <c r="AU338" s="214" t="s">
        <v>83</v>
      </c>
      <c r="AV338" s="14" t="s">
        <v>83</v>
      </c>
      <c r="AW338" s="14" t="s">
        <v>34</v>
      </c>
      <c r="AX338" s="14" t="s">
        <v>81</v>
      </c>
      <c r="AY338" s="214" t="s">
        <v>168</v>
      </c>
    </row>
    <row r="339" spans="1:65" s="2" customFormat="1" ht="21.75" customHeight="1">
      <c r="A339" s="36"/>
      <c r="B339" s="37"/>
      <c r="C339" s="176" t="s">
        <v>505</v>
      </c>
      <c r="D339" s="176" t="s">
        <v>170</v>
      </c>
      <c r="E339" s="177" t="s">
        <v>506</v>
      </c>
      <c r="F339" s="178" t="s">
        <v>507</v>
      </c>
      <c r="G339" s="179" t="s">
        <v>225</v>
      </c>
      <c r="H339" s="180">
        <v>22.5</v>
      </c>
      <c r="I339" s="181"/>
      <c r="J339" s="182">
        <f>ROUND(I339*H339,2)</f>
        <v>0</v>
      </c>
      <c r="K339" s="178" t="s">
        <v>180</v>
      </c>
      <c r="L339" s="41"/>
      <c r="M339" s="183" t="s">
        <v>19</v>
      </c>
      <c r="N339" s="184" t="s">
        <v>44</v>
      </c>
      <c r="O339" s="66"/>
      <c r="P339" s="185">
        <f>O339*H339</f>
        <v>0</v>
      </c>
      <c r="Q339" s="185">
        <v>0.12966</v>
      </c>
      <c r="R339" s="185">
        <f>Q339*H339</f>
        <v>2.9173499999999999</v>
      </c>
      <c r="S339" s="185">
        <v>0</v>
      </c>
      <c r="T339" s="186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7" t="s">
        <v>174</v>
      </c>
      <c r="AT339" s="187" t="s">
        <v>170</v>
      </c>
      <c r="AU339" s="187" t="s">
        <v>83</v>
      </c>
      <c r="AY339" s="19" t="s">
        <v>168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19" t="s">
        <v>81</v>
      </c>
      <c r="BK339" s="188">
        <f>ROUND(I339*H339,2)</f>
        <v>0</v>
      </c>
      <c r="BL339" s="19" t="s">
        <v>174</v>
      </c>
      <c r="BM339" s="187" t="s">
        <v>508</v>
      </c>
    </row>
    <row r="340" spans="1:65" s="2" customFormat="1" ht="19.5">
      <c r="A340" s="36"/>
      <c r="B340" s="37"/>
      <c r="C340" s="38"/>
      <c r="D340" s="189" t="s">
        <v>176</v>
      </c>
      <c r="E340" s="38"/>
      <c r="F340" s="190" t="s">
        <v>509</v>
      </c>
      <c r="G340" s="38"/>
      <c r="H340" s="38"/>
      <c r="I340" s="191"/>
      <c r="J340" s="38"/>
      <c r="K340" s="38"/>
      <c r="L340" s="41"/>
      <c r="M340" s="192"/>
      <c r="N340" s="193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176</v>
      </c>
      <c r="AU340" s="19" t="s">
        <v>83</v>
      </c>
    </row>
    <row r="341" spans="1:65" s="13" customFormat="1" ht="11.25">
      <c r="B341" s="194"/>
      <c r="C341" s="195"/>
      <c r="D341" s="189" t="s">
        <v>198</v>
      </c>
      <c r="E341" s="196" t="s">
        <v>19</v>
      </c>
      <c r="F341" s="197" t="s">
        <v>199</v>
      </c>
      <c r="G341" s="195"/>
      <c r="H341" s="196" t="s">
        <v>19</v>
      </c>
      <c r="I341" s="198"/>
      <c r="J341" s="195"/>
      <c r="K341" s="195"/>
      <c r="L341" s="199"/>
      <c r="M341" s="200"/>
      <c r="N341" s="201"/>
      <c r="O341" s="201"/>
      <c r="P341" s="201"/>
      <c r="Q341" s="201"/>
      <c r="R341" s="201"/>
      <c r="S341" s="201"/>
      <c r="T341" s="202"/>
      <c r="AT341" s="203" t="s">
        <v>198</v>
      </c>
      <c r="AU341" s="203" t="s">
        <v>83</v>
      </c>
      <c r="AV341" s="13" t="s">
        <v>81</v>
      </c>
      <c r="AW341" s="13" t="s">
        <v>34</v>
      </c>
      <c r="AX341" s="13" t="s">
        <v>73</v>
      </c>
      <c r="AY341" s="203" t="s">
        <v>168</v>
      </c>
    </row>
    <row r="342" spans="1:65" s="14" customFormat="1" ht="11.25">
      <c r="B342" s="204"/>
      <c r="C342" s="205"/>
      <c r="D342" s="189" t="s">
        <v>198</v>
      </c>
      <c r="E342" s="206" t="s">
        <v>19</v>
      </c>
      <c r="F342" s="207" t="s">
        <v>482</v>
      </c>
      <c r="G342" s="205"/>
      <c r="H342" s="208">
        <v>22.5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198</v>
      </c>
      <c r="AU342" s="214" t="s">
        <v>83</v>
      </c>
      <c r="AV342" s="14" t="s">
        <v>83</v>
      </c>
      <c r="AW342" s="14" t="s">
        <v>34</v>
      </c>
      <c r="AX342" s="14" t="s">
        <v>81</v>
      </c>
      <c r="AY342" s="214" t="s">
        <v>168</v>
      </c>
    </row>
    <row r="343" spans="1:65" s="2" customFormat="1" ht="16.5" customHeight="1">
      <c r="A343" s="36"/>
      <c r="B343" s="37"/>
      <c r="C343" s="176" t="s">
        <v>510</v>
      </c>
      <c r="D343" s="176" t="s">
        <v>170</v>
      </c>
      <c r="E343" s="177" t="s">
        <v>511</v>
      </c>
      <c r="F343" s="178" t="s">
        <v>512</v>
      </c>
      <c r="G343" s="179" t="s">
        <v>225</v>
      </c>
      <c r="H343" s="180">
        <v>22.5</v>
      </c>
      <c r="I343" s="181"/>
      <c r="J343" s="182">
        <f>ROUND(I343*H343,2)</f>
        <v>0</v>
      </c>
      <c r="K343" s="178" t="s">
        <v>180</v>
      </c>
      <c r="L343" s="41"/>
      <c r="M343" s="183" t="s">
        <v>19</v>
      </c>
      <c r="N343" s="184" t="s">
        <v>44</v>
      </c>
      <c r="O343" s="66"/>
      <c r="P343" s="185">
        <f>O343*H343</f>
        <v>0</v>
      </c>
      <c r="Q343" s="185">
        <v>7.1000000000000002E-4</v>
      </c>
      <c r="R343" s="185">
        <f>Q343*H343</f>
        <v>1.5975E-2</v>
      </c>
      <c r="S343" s="185">
        <v>0</v>
      </c>
      <c r="T343" s="186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7" t="s">
        <v>174</v>
      </c>
      <c r="AT343" s="187" t="s">
        <v>170</v>
      </c>
      <c r="AU343" s="187" t="s">
        <v>83</v>
      </c>
      <c r="AY343" s="19" t="s">
        <v>168</v>
      </c>
      <c r="BE343" s="188">
        <f>IF(N343="základní",J343,0)</f>
        <v>0</v>
      </c>
      <c r="BF343" s="188">
        <f>IF(N343="snížená",J343,0)</f>
        <v>0</v>
      </c>
      <c r="BG343" s="188">
        <f>IF(N343="zákl. přenesená",J343,0)</f>
        <v>0</v>
      </c>
      <c r="BH343" s="188">
        <f>IF(N343="sníž. přenesená",J343,0)</f>
        <v>0</v>
      </c>
      <c r="BI343" s="188">
        <f>IF(N343="nulová",J343,0)</f>
        <v>0</v>
      </c>
      <c r="BJ343" s="19" t="s">
        <v>81</v>
      </c>
      <c r="BK343" s="188">
        <f>ROUND(I343*H343,2)</f>
        <v>0</v>
      </c>
      <c r="BL343" s="19" t="s">
        <v>174</v>
      </c>
      <c r="BM343" s="187" t="s">
        <v>513</v>
      </c>
    </row>
    <row r="344" spans="1:65" s="2" customFormat="1" ht="11.25">
      <c r="A344" s="36"/>
      <c r="B344" s="37"/>
      <c r="C344" s="38"/>
      <c r="D344" s="189" t="s">
        <v>176</v>
      </c>
      <c r="E344" s="38"/>
      <c r="F344" s="190" t="s">
        <v>514</v>
      </c>
      <c r="G344" s="38"/>
      <c r="H344" s="38"/>
      <c r="I344" s="191"/>
      <c r="J344" s="38"/>
      <c r="K344" s="38"/>
      <c r="L344" s="41"/>
      <c r="M344" s="192"/>
      <c r="N344" s="193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176</v>
      </c>
      <c r="AU344" s="19" t="s">
        <v>83</v>
      </c>
    </row>
    <row r="345" spans="1:65" s="13" customFormat="1" ht="11.25">
      <c r="B345" s="194"/>
      <c r="C345" s="195"/>
      <c r="D345" s="189" t="s">
        <v>198</v>
      </c>
      <c r="E345" s="196" t="s">
        <v>19</v>
      </c>
      <c r="F345" s="197" t="s">
        <v>199</v>
      </c>
      <c r="G345" s="195"/>
      <c r="H345" s="196" t="s">
        <v>19</v>
      </c>
      <c r="I345" s="198"/>
      <c r="J345" s="195"/>
      <c r="K345" s="195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198</v>
      </c>
      <c r="AU345" s="203" t="s">
        <v>83</v>
      </c>
      <c r="AV345" s="13" t="s">
        <v>81</v>
      </c>
      <c r="AW345" s="13" t="s">
        <v>34</v>
      </c>
      <c r="AX345" s="13" t="s">
        <v>73</v>
      </c>
      <c r="AY345" s="203" t="s">
        <v>168</v>
      </c>
    </row>
    <row r="346" spans="1:65" s="14" customFormat="1" ht="11.25">
      <c r="B346" s="204"/>
      <c r="C346" s="205"/>
      <c r="D346" s="189" t="s">
        <v>198</v>
      </c>
      <c r="E346" s="206" t="s">
        <v>19</v>
      </c>
      <c r="F346" s="207" t="s">
        <v>482</v>
      </c>
      <c r="G346" s="205"/>
      <c r="H346" s="208">
        <v>22.5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198</v>
      </c>
      <c r="AU346" s="214" t="s">
        <v>83</v>
      </c>
      <c r="AV346" s="14" t="s">
        <v>83</v>
      </c>
      <c r="AW346" s="14" t="s">
        <v>34</v>
      </c>
      <c r="AX346" s="14" t="s">
        <v>81</v>
      </c>
      <c r="AY346" s="214" t="s">
        <v>168</v>
      </c>
    </row>
    <row r="347" spans="1:65" s="12" customFormat="1" ht="22.9" customHeight="1">
      <c r="B347" s="160"/>
      <c r="C347" s="161"/>
      <c r="D347" s="162" t="s">
        <v>72</v>
      </c>
      <c r="E347" s="174" t="s">
        <v>515</v>
      </c>
      <c r="F347" s="174" t="s">
        <v>516</v>
      </c>
      <c r="G347" s="161"/>
      <c r="H347" s="161"/>
      <c r="I347" s="164"/>
      <c r="J347" s="175">
        <f>BK347</f>
        <v>0</v>
      </c>
      <c r="K347" s="161"/>
      <c r="L347" s="166"/>
      <c r="M347" s="167"/>
      <c r="N347" s="168"/>
      <c r="O347" s="168"/>
      <c r="P347" s="169">
        <f>SUM(P348:P423)</f>
        <v>0</v>
      </c>
      <c r="Q347" s="168"/>
      <c r="R347" s="169">
        <f>SUM(R348:R423)</f>
        <v>8.9818445699999998</v>
      </c>
      <c r="S347" s="168"/>
      <c r="T347" s="170">
        <f>SUM(T348:T423)</f>
        <v>0</v>
      </c>
      <c r="AR347" s="171" t="s">
        <v>81</v>
      </c>
      <c r="AT347" s="172" t="s">
        <v>72</v>
      </c>
      <c r="AU347" s="172" t="s">
        <v>81</v>
      </c>
      <c r="AY347" s="171" t="s">
        <v>168</v>
      </c>
      <c r="BK347" s="173">
        <f>SUM(BK348:BK423)</f>
        <v>0</v>
      </c>
    </row>
    <row r="348" spans="1:65" s="2" customFormat="1" ht="16.5" customHeight="1">
      <c r="A348" s="36"/>
      <c r="B348" s="37"/>
      <c r="C348" s="176" t="s">
        <v>517</v>
      </c>
      <c r="D348" s="176" t="s">
        <v>170</v>
      </c>
      <c r="E348" s="177" t="s">
        <v>518</v>
      </c>
      <c r="F348" s="178" t="s">
        <v>519</v>
      </c>
      <c r="G348" s="179" t="s">
        <v>225</v>
      </c>
      <c r="H348" s="180">
        <v>21</v>
      </c>
      <c r="I348" s="181"/>
      <c r="J348" s="182">
        <f>ROUND(I348*H348,2)</f>
        <v>0</v>
      </c>
      <c r="K348" s="178" t="s">
        <v>180</v>
      </c>
      <c r="L348" s="41"/>
      <c r="M348" s="183" t="s">
        <v>19</v>
      </c>
      <c r="N348" s="184" t="s">
        <v>44</v>
      </c>
      <c r="O348" s="66"/>
      <c r="P348" s="185">
        <f>O348*H348</f>
        <v>0</v>
      </c>
      <c r="Q348" s="185">
        <v>3.3579999999999999E-2</v>
      </c>
      <c r="R348" s="185">
        <f>Q348*H348</f>
        <v>0.70517999999999992</v>
      </c>
      <c r="S348" s="185">
        <v>0</v>
      </c>
      <c r="T348" s="186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7" t="s">
        <v>174</v>
      </c>
      <c r="AT348" s="187" t="s">
        <v>170</v>
      </c>
      <c r="AU348" s="187" t="s">
        <v>83</v>
      </c>
      <c r="AY348" s="19" t="s">
        <v>168</v>
      </c>
      <c r="BE348" s="188">
        <f>IF(N348="základní",J348,0)</f>
        <v>0</v>
      </c>
      <c r="BF348" s="188">
        <f>IF(N348="snížená",J348,0)</f>
        <v>0</v>
      </c>
      <c r="BG348" s="188">
        <f>IF(N348="zákl. přenesená",J348,0)</f>
        <v>0</v>
      </c>
      <c r="BH348" s="188">
        <f>IF(N348="sníž. přenesená",J348,0)</f>
        <v>0</v>
      </c>
      <c r="BI348" s="188">
        <f>IF(N348="nulová",J348,0)</f>
        <v>0</v>
      </c>
      <c r="BJ348" s="19" t="s">
        <v>81</v>
      </c>
      <c r="BK348" s="188">
        <f>ROUND(I348*H348,2)</f>
        <v>0</v>
      </c>
      <c r="BL348" s="19" t="s">
        <v>174</v>
      </c>
      <c r="BM348" s="187" t="s">
        <v>520</v>
      </c>
    </row>
    <row r="349" spans="1:65" s="2" customFormat="1" ht="11.25">
      <c r="A349" s="36"/>
      <c r="B349" s="37"/>
      <c r="C349" s="38"/>
      <c r="D349" s="189" t="s">
        <v>176</v>
      </c>
      <c r="E349" s="38"/>
      <c r="F349" s="190" t="s">
        <v>521</v>
      </c>
      <c r="G349" s="38"/>
      <c r="H349" s="38"/>
      <c r="I349" s="191"/>
      <c r="J349" s="38"/>
      <c r="K349" s="38"/>
      <c r="L349" s="41"/>
      <c r="M349" s="192"/>
      <c r="N349" s="193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176</v>
      </c>
      <c r="AU349" s="19" t="s">
        <v>83</v>
      </c>
    </row>
    <row r="350" spans="1:65" s="14" customFormat="1" ht="11.25">
      <c r="B350" s="204"/>
      <c r="C350" s="205"/>
      <c r="D350" s="189" t="s">
        <v>198</v>
      </c>
      <c r="E350" s="206" t="s">
        <v>19</v>
      </c>
      <c r="F350" s="207" t="s">
        <v>522</v>
      </c>
      <c r="G350" s="205"/>
      <c r="H350" s="208">
        <v>21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198</v>
      </c>
      <c r="AU350" s="214" t="s">
        <v>83</v>
      </c>
      <c r="AV350" s="14" t="s">
        <v>83</v>
      </c>
      <c r="AW350" s="14" t="s">
        <v>34</v>
      </c>
      <c r="AX350" s="14" t="s">
        <v>81</v>
      </c>
      <c r="AY350" s="214" t="s">
        <v>168</v>
      </c>
    </row>
    <row r="351" spans="1:65" s="2" customFormat="1" ht="16.5" customHeight="1">
      <c r="A351" s="36"/>
      <c r="B351" s="37"/>
      <c r="C351" s="176" t="s">
        <v>523</v>
      </c>
      <c r="D351" s="176" t="s">
        <v>170</v>
      </c>
      <c r="E351" s="177" t="s">
        <v>524</v>
      </c>
      <c r="F351" s="178" t="s">
        <v>525</v>
      </c>
      <c r="G351" s="179" t="s">
        <v>225</v>
      </c>
      <c r="H351" s="180">
        <v>70.63</v>
      </c>
      <c r="I351" s="181"/>
      <c r="J351" s="182">
        <f>ROUND(I351*H351,2)</f>
        <v>0</v>
      </c>
      <c r="K351" s="178" t="s">
        <v>180</v>
      </c>
      <c r="L351" s="41"/>
      <c r="M351" s="183" t="s">
        <v>19</v>
      </c>
      <c r="N351" s="184" t="s">
        <v>44</v>
      </c>
      <c r="O351" s="66"/>
      <c r="P351" s="185">
        <f>O351*H351</f>
        <v>0</v>
      </c>
      <c r="Q351" s="185">
        <v>1.3129999999999999E-2</v>
      </c>
      <c r="R351" s="185">
        <f>Q351*H351</f>
        <v>0.92737189999999992</v>
      </c>
      <c r="S351" s="185">
        <v>0</v>
      </c>
      <c r="T351" s="186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7" t="s">
        <v>174</v>
      </c>
      <c r="AT351" s="187" t="s">
        <v>170</v>
      </c>
      <c r="AU351" s="187" t="s">
        <v>83</v>
      </c>
      <c r="AY351" s="19" t="s">
        <v>168</v>
      </c>
      <c r="BE351" s="188">
        <f>IF(N351="základní",J351,0)</f>
        <v>0</v>
      </c>
      <c r="BF351" s="188">
        <f>IF(N351="snížená",J351,0)</f>
        <v>0</v>
      </c>
      <c r="BG351" s="188">
        <f>IF(N351="zákl. přenesená",J351,0)</f>
        <v>0</v>
      </c>
      <c r="BH351" s="188">
        <f>IF(N351="sníž. přenesená",J351,0)</f>
        <v>0</v>
      </c>
      <c r="BI351" s="188">
        <f>IF(N351="nulová",J351,0)</f>
        <v>0</v>
      </c>
      <c r="BJ351" s="19" t="s">
        <v>81</v>
      </c>
      <c r="BK351" s="188">
        <f>ROUND(I351*H351,2)</f>
        <v>0</v>
      </c>
      <c r="BL351" s="19" t="s">
        <v>174</v>
      </c>
      <c r="BM351" s="187" t="s">
        <v>526</v>
      </c>
    </row>
    <row r="352" spans="1:65" s="2" customFormat="1" ht="19.5">
      <c r="A352" s="36"/>
      <c r="B352" s="37"/>
      <c r="C352" s="38"/>
      <c r="D352" s="189" t="s">
        <v>176</v>
      </c>
      <c r="E352" s="38"/>
      <c r="F352" s="190" t="s">
        <v>527</v>
      </c>
      <c r="G352" s="38"/>
      <c r="H352" s="38"/>
      <c r="I352" s="191"/>
      <c r="J352" s="38"/>
      <c r="K352" s="38"/>
      <c r="L352" s="41"/>
      <c r="M352" s="192"/>
      <c r="N352" s="193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176</v>
      </c>
      <c r="AU352" s="19" t="s">
        <v>83</v>
      </c>
    </row>
    <row r="353" spans="1:65" s="13" customFormat="1" ht="11.25">
      <c r="B353" s="194"/>
      <c r="C353" s="195"/>
      <c r="D353" s="189" t="s">
        <v>198</v>
      </c>
      <c r="E353" s="196" t="s">
        <v>19</v>
      </c>
      <c r="F353" s="197" t="s">
        <v>366</v>
      </c>
      <c r="G353" s="195"/>
      <c r="H353" s="196" t="s">
        <v>19</v>
      </c>
      <c r="I353" s="198"/>
      <c r="J353" s="195"/>
      <c r="K353" s="195"/>
      <c r="L353" s="199"/>
      <c r="M353" s="200"/>
      <c r="N353" s="201"/>
      <c r="O353" s="201"/>
      <c r="P353" s="201"/>
      <c r="Q353" s="201"/>
      <c r="R353" s="201"/>
      <c r="S353" s="201"/>
      <c r="T353" s="202"/>
      <c r="AT353" s="203" t="s">
        <v>198</v>
      </c>
      <c r="AU353" s="203" t="s">
        <v>83</v>
      </c>
      <c r="AV353" s="13" t="s">
        <v>81</v>
      </c>
      <c r="AW353" s="13" t="s">
        <v>34</v>
      </c>
      <c r="AX353" s="13" t="s">
        <v>73</v>
      </c>
      <c r="AY353" s="203" t="s">
        <v>168</v>
      </c>
    </row>
    <row r="354" spans="1:65" s="14" customFormat="1" ht="11.25">
      <c r="B354" s="204"/>
      <c r="C354" s="205"/>
      <c r="D354" s="189" t="s">
        <v>198</v>
      </c>
      <c r="E354" s="206" t="s">
        <v>19</v>
      </c>
      <c r="F354" s="207" t="s">
        <v>528</v>
      </c>
      <c r="G354" s="205"/>
      <c r="H354" s="208">
        <v>85.09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198</v>
      </c>
      <c r="AU354" s="214" t="s">
        <v>83</v>
      </c>
      <c r="AV354" s="14" t="s">
        <v>83</v>
      </c>
      <c r="AW354" s="14" t="s">
        <v>34</v>
      </c>
      <c r="AX354" s="14" t="s">
        <v>73</v>
      </c>
      <c r="AY354" s="214" t="s">
        <v>168</v>
      </c>
    </row>
    <row r="355" spans="1:65" s="14" customFormat="1" ht="11.25">
      <c r="B355" s="204"/>
      <c r="C355" s="205"/>
      <c r="D355" s="189" t="s">
        <v>198</v>
      </c>
      <c r="E355" s="206" t="s">
        <v>19</v>
      </c>
      <c r="F355" s="207" t="s">
        <v>529</v>
      </c>
      <c r="G355" s="205"/>
      <c r="H355" s="208">
        <v>-14.46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198</v>
      </c>
      <c r="AU355" s="214" t="s">
        <v>83</v>
      </c>
      <c r="AV355" s="14" t="s">
        <v>83</v>
      </c>
      <c r="AW355" s="14" t="s">
        <v>34</v>
      </c>
      <c r="AX355" s="14" t="s">
        <v>73</v>
      </c>
      <c r="AY355" s="214" t="s">
        <v>168</v>
      </c>
    </row>
    <row r="356" spans="1:65" s="15" customFormat="1" ht="11.25">
      <c r="B356" s="215"/>
      <c r="C356" s="216"/>
      <c r="D356" s="189" t="s">
        <v>198</v>
      </c>
      <c r="E356" s="217" t="s">
        <v>19</v>
      </c>
      <c r="F356" s="218" t="s">
        <v>208</v>
      </c>
      <c r="G356" s="216"/>
      <c r="H356" s="219">
        <v>70.63</v>
      </c>
      <c r="I356" s="220"/>
      <c r="J356" s="216"/>
      <c r="K356" s="216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198</v>
      </c>
      <c r="AU356" s="225" t="s">
        <v>83</v>
      </c>
      <c r="AV356" s="15" t="s">
        <v>174</v>
      </c>
      <c r="AW356" s="15" t="s">
        <v>34</v>
      </c>
      <c r="AX356" s="15" t="s">
        <v>81</v>
      </c>
      <c r="AY356" s="225" t="s">
        <v>168</v>
      </c>
    </row>
    <row r="357" spans="1:65" s="2" customFormat="1" ht="16.5" customHeight="1">
      <c r="A357" s="36"/>
      <c r="B357" s="37"/>
      <c r="C357" s="176" t="s">
        <v>530</v>
      </c>
      <c r="D357" s="176" t="s">
        <v>170</v>
      </c>
      <c r="E357" s="177" t="s">
        <v>531</v>
      </c>
      <c r="F357" s="178" t="s">
        <v>532</v>
      </c>
      <c r="G357" s="179" t="s">
        <v>225</v>
      </c>
      <c r="H357" s="180">
        <v>227.86500000000001</v>
      </c>
      <c r="I357" s="181"/>
      <c r="J357" s="182">
        <f>ROUND(I357*H357,2)</f>
        <v>0</v>
      </c>
      <c r="K357" s="178" t="s">
        <v>180</v>
      </c>
      <c r="L357" s="41"/>
      <c r="M357" s="183" t="s">
        <v>19</v>
      </c>
      <c r="N357" s="184" t="s">
        <v>44</v>
      </c>
      <c r="O357" s="66"/>
      <c r="P357" s="185">
        <f>O357*H357</f>
        <v>0</v>
      </c>
      <c r="Q357" s="185">
        <v>1.3129999999999999E-2</v>
      </c>
      <c r="R357" s="185">
        <f>Q357*H357</f>
        <v>2.99186745</v>
      </c>
      <c r="S357" s="185">
        <v>0</v>
      </c>
      <c r="T357" s="186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7" t="s">
        <v>174</v>
      </c>
      <c r="AT357" s="187" t="s">
        <v>170</v>
      </c>
      <c r="AU357" s="187" t="s">
        <v>83</v>
      </c>
      <c r="AY357" s="19" t="s">
        <v>168</v>
      </c>
      <c r="BE357" s="188">
        <f>IF(N357="základní",J357,0)</f>
        <v>0</v>
      </c>
      <c r="BF357" s="188">
        <f>IF(N357="snížená",J357,0)</f>
        <v>0</v>
      </c>
      <c r="BG357" s="188">
        <f>IF(N357="zákl. přenesená",J357,0)</f>
        <v>0</v>
      </c>
      <c r="BH357" s="188">
        <f>IF(N357="sníž. přenesená",J357,0)</f>
        <v>0</v>
      </c>
      <c r="BI357" s="188">
        <f>IF(N357="nulová",J357,0)</f>
        <v>0</v>
      </c>
      <c r="BJ357" s="19" t="s">
        <v>81</v>
      </c>
      <c r="BK357" s="188">
        <f>ROUND(I357*H357,2)</f>
        <v>0</v>
      </c>
      <c r="BL357" s="19" t="s">
        <v>174</v>
      </c>
      <c r="BM357" s="187" t="s">
        <v>533</v>
      </c>
    </row>
    <row r="358" spans="1:65" s="2" customFormat="1" ht="19.5">
      <c r="A358" s="36"/>
      <c r="B358" s="37"/>
      <c r="C358" s="38"/>
      <c r="D358" s="189" t="s">
        <v>176</v>
      </c>
      <c r="E358" s="38"/>
      <c r="F358" s="190" t="s">
        <v>534</v>
      </c>
      <c r="G358" s="38"/>
      <c r="H358" s="38"/>
      <c r="I358" s="191"/>
      <c r="J358" s="38"/>
      <c r="K358" s="38"/>
      <c r="L358" s="41"/>
      <c r="M358" s="192"/>
      <c r="N358" s="193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176</v>
      </c>
      <c r="AU358" s="19" t="s">
        <v>83</v>
      </c>
    </row>
    <row r="359" spans="1:65" s="13" customFormat="1" ht="11.25">
      <c r="B359" s="194"/>
      <c r="C359" s="195"/>
      <c r="D359" s="189" t="s">
        <v>198</v>
      </c>
      <c r="E359" s="196" t="s">
        <v>19</v>
      </c>
      <c r="F359" s="197" t="s">
        <v>422</v>
      </c>
      <c r="G359" s="195"/>
      <c r="H359" s="196" t="s">
        <v>19</v>
      </c>
      <c r="I359" s="198"/>
      <c r="J359" s="195"/>
      <c r="K359" s="195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198</v>
      </c>
      <c r="AU359" s="203" t="s">
        <v>83</v>
      </c>
      <c r="AV359" s="13" t="s">
        <v>81</v>
      </c>
      <c r="AW359" s="13" t="s">
        <v>34</v>
      </c>
      <c r="AX359" s="13" t="s">
        <v>73</v>
      </c>
      <c r="AY359" s="203" t="s">
        <v>168</v>
      </c>
    </row>
    <row r="360" spans="1:65" s="14" customFormat="1" ht="11.25">
      <c r="B360" s="204"/>
      <c r="C360" s="205"/>
      <c r="D360" s="189" t="s">
        <v>198</v>
      </c>
      <c r="E360" s="206" t="s">
        <v>19</v>
      </c>
      <c r="F360" s="207" t="s">
        <v>535</v>
      </c>
      <c r="G360" s="205"/>
      <c r="H360" s="208">
        <v>7.8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198</v>
      </c>
      <c r="AU360" s="214" t="s">
        <v>83</v>
      </c>
      <c r="AV360" s="14" t="s">
        <v>83</v>
      </c>
      <c r="AW360" s="14" t="s">
        <v>34</v>
      </c>
      <c r="AX360" s="14" t="s">
        <v>73</v>
      </c>
      <c r="AY360" s="214" t="s">
        <v>168</v>
      </c>
    </row>
    <row r="361" spans="1:65" s="14" customFormat="1" ht="11.25">
      <c r="B361" s="204"/>
      <c r="C361" s="205"/>
      <c r="D361" s="189" t="s">
        <v>198</v>
      </c>
      <c r="E361" s="206" t="s">
        <v>19</v>
      </c>
      <c r="F361" s="207" t="s">
        <v>536</v>
      </c>
      <c r="G361" s="205"/>
      <c r="H361" s="208">
        <v>15.6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198</v>
      </c>
      <c r="AU361" s="214" t="s">
        <v>83</v>
      </c>
      <c r="AV361" s="14" t="s">
        <v>83</v>
      </c>
      <c r="AW361" s="14" t="s">
        <v>34</v>
      </c>
      <c r="AX361" s="14" t="s">
        <v>73</v>
      </c>
      <c r="AY361" s="214" t="s">
        <v>168</v>
      </c>
    </row>
    <row r="362" spans="1:65" s="14" customFormat="1" ht="11.25">
      <c r="B362" s="204"/>
      <c r="C362" s="205"/>
      <c r="D362" s="189" t="s">
        <v>198</v>
      </c>
      <c r="E362" s="206" t="s">
        <v>19</v>
      </c>
      <c r="F362" s="207" t="s">
        <v>537</v>
      </c>
      <c r="G362" s="205"/>
      <c r="H362" s="208">
        <v>11.7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198</v>
      </c>
      <c r="AU362" s="214" t="s">
        <v>83</v>
      </c>
      <c r="AV362" s="14" t="s">
        <v>83</v>
      </c>
      <c r="AW362" s="14" t="s">
        <v>34</v>
      </c>
      <c r="AX362" s="14" t="s">
        <v>73</v>
      </c>
      <c r="AY362" s="214" t="s">
        <v>168</v>
      </c>
    </row>
    <row r="363" spans="1:65" s="14" customFormat="1" ht="11.25">
      <c r="B363" s="204"/>
      <c r="C363" s="205"/>
      <c r="D363" s="189" t="s">
        <v>198</v>
      </c>
      <c r="E363" s="206" t="s">
        <v>19</v>
      </c>
      <c r="F363" s="207" t="s">
        <v>538</v>
      </c>
      <c r="G363" s="205"/>
      <c r="H363" s="208">
        <v>21.105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198</v>
      </c>
      <c r="AU363" s="214" t="s">
        <v>83</v>
      </c>
      <c r="AV363" s="14" t="s">
        <v>83</v>
      </c>
      <c r="AW363" s="14" t="s">
        <v>34</v>
      </c>
      <c r="AX363" s="14" t="s">
        <v>73</v>
      </c>
      <c r="AY363" s="214" t="s">
        <v>168</v>
      </c>
    </row>
    <row r="364" spans="1:65" s="14" customFormat="1" ht="11.25">
      <c r="B364" s="204"/>
      <c r="C364" s="205"/>
      <c r="D364" s="189" t="s">
        <v>198</v>
      </c>
      <c r="E364" s="206" t="s">
        <v>19</v>
      </c>
      <c r="F364" s="207" t="s">
        <v>539</v>
      </c>
      <c r="G364" s="205"/>
      <c r="H364" s="208">
        <v>3.0150000000000001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198</v>
      </c>
      <c r="AU364" s="214" t="s">
        <v>83</v>
      </c>
      <c r="AV364" s="14" t="s">
        <v>83</v>
      </c>
      <c r="AW364" s="14" t="s">
        <v>34</v>
      </c>
      <c r="AX364" s="14" t="s">
        <v>73</v>
      </c>
      <c r="AY364" s="214" t="s">
        <v>168</v>
      </c>
    </row>
    <row r="365" spans="1:65" s="14" customFormat="1" ht="11.25">
      <c r="B365" s="204"/>
      <c r="C365" s="205"/>
      <c r="D365" s="189" t="s">
        <v>198</v>
      </c>
      <c r="E365" s="206" t="s">
        <v>19</v>
      </c>
      <c r="F365" s="207" t="s">
        <v>540</v>
      </c>
      <c r="G365" s="205"/>
      <c r="H365" s="208">
        <v>5.0250000000000004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198</v>
      </c>
      <c r="AU365" s="214" t="s">
        <v>83</v>
      </c>
      <c r="AV365" s="14" t="s">
        <v>83</v>
      </c>
      <c r="AW365" s="14" t="s">
        <v>34</v>
      </c>
      <c r="AX365" s="14" t="s">
        <v>73</v>
      </c>
      <c r="AY365" s="214" t="s">
        <v>168</v>
      </c>
    </row>
    <row r="366" spans="1:65" s="14" customFormat="1" ht="11.25">
      <c r="B366" s="204"/>
      <c r="C366" s="205"/>
      <c r="D366" s="189" t="s">
        <v>198</v>
      </c>
      <c r="E366" s="206" t="s">
        <v>19</v>
      </c>
      <c r="F366" s="207" t="s">
        <v>541</v>
      </c>
      <c r="G366" s="205"/>
      <c r="H366" s="208">
        <v>2.0099999999999998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198</v>
      </c>
      <c r="AU366" s="214" t="s">
        <v>83</v>
      </c>
      <c r="AV366" s="14" t="s">
        <v>83</v>
      </c>
      <c r="AW366" s="14" t="s">
        <v>34</v>
      </c>
      <c r="AX366" s="14" t="s">
        <v>73</v>
      </c>
      <c r="AY366" s="214" t="s">
        <v>168</v>
      </c>
    </row>
    <row r="367" spans="1:65" s="14" customFormat="1" ht="11.25">
      <c r="B367" s="204"/>
      <c r="C367" s="205"/>
      <c r="D367" s="189" t="s">
        <v>198</v>
      </c>
      <c r="E367" s="206" t="s">
        <v>19</v>
      </c>
      <c r="F367" s="207" t="s">
        <v>542</v>
      </c>
      <c r="G367" s="205"/>
      <c r="H367" s="208">
        <v>10.8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198</v>
      </c>
      <c r="AU367" s="214" t="s">
        <v>83</v>
      </c>
      <c r="AV367" s="14" t="s">
        <v>83</v>
      </c>
      <c r="AW367" s="14" t="s">
        <v>34</v>
      </c>
      <c r="AX367" s="14" t="s">
        <v>73</v>
      </c>
      <c r="AY367" s="214" t="s">
        <v>168</v>
      </c>
    </row>
    <row r="368" spans="1:65" s="14" customFormat="1" ht="11.25">
      <c r="B368" s="204"/>
      <c r="C368" s="205"/>
      <c r="D368" s="189" t="s">
        <v>198</v>
      </c>
      <c r="E368" s="206" t="s">
        <v>19</v>
      </c>
      <c r="F368" s="207" t="s">
        <v>543</v>
      </c>
      <c r="G368" s="205"/>
      <c r="H368" s="208">
        <v>16.2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198</v>
      </c>
      <c r="AU368" s="214" t="s">
        <v>83</v>
      </c>
      <c r="AV368" s="14" t="s">
        <v>83</v>
      </c>
      <c r="AW368" s="14" t="s">
        <v>34</v>
      </c>
      <c r="AX368" s="14" t="s">
        <v>73</v>
      </c>
      <c r="AY368" s="214" t="s">
        <v>168</v>
      </c>
    </row>
    <row r="369" spans="1:65" s="14" customFormat="1" ht="11.25">
      <c r="B369" s="204"/>
      <c r="C369" s="205"/>
      <c r="D369" s="189" t="s">
        <v>198</v>
      </c>
      <c r="E369" s="206" t="s">
        <v>19</v>
      </c>
      <c r="F369" s="207" t="s">
        <v>544</v>
      </c>
      <c r="G369" s="205"/>
      <c r="H369" s="208">
        <v>21.6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198</v>
      </c>
      <c r="AU369" s="214" t="s">
        <v>83</v>
      </c>
      <c r="AV369" s="14" t="s">
        <v>83</v>
      </c>
      <c r="AW369" s="14" t="s">
        <v>34</v>
      </c>
      <c r="AX369" s="14" t="s">
        <v>73</v>
      </c>
      <c r="AY369" s="214" t="s">
        <v>168</v>
      </c>
    </row>
    <row r="370" spans="1:65" s="14" customFormat="1" ht="11.25">
      <c r="B370" s="204"/>
      <c r="C370" s="205"/>
      <c r="D370" s="189" t="s">
        <v>198</v>
      </c>
      <c r="E370" s="206" t="s">
        <v>19</v>
      </c>
      <c r="F370" s="207" t="s">
        <v>545</v>
      </c>
      <c r="G370" s="205"/>
      <c r="H370" s="208">
        <v>8.5500000000000007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198</v>
      </c>
      <c r="AU370" s="214" t="s">
        <v>83</v>
      </c>
      <c r="AV370" s="14" t="s">
        <v>83</v>
      </c>
      <c r="AW370" s="14" t="s">
        <v>34</v>
      </c>
      <c r="AX370" s="14" t="s">
        <v>73</v>
      </c>
      <c r="AY370" s="214" t="s">
        <v>168</v>
      </c>
    </row>
    <row r="371" spans="1:65" s="14" customFormat="1" ht="11.25">
      <c r="B371" s="204"/>
      <c r="C371" s="205"/>
      <c r="D371" s="189" t="s">
        <v>198</v>
      </c>
      <c r="E371" s="206" t="s">
        <v>19</v>
      </c>
      <c r="F371" s="207" t="s">
        <v>546</v>
      </c>
      <c r="G371" s="205"/>
      <c r="H371" s="208">
        <v>16.2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198</v>
      </c>
      <c r="AU371" s="214" t="s">
        <v>83</v>
      </c>
      <c r="AV371" s="14" t="s">
        <v>83</v>
      </c>
      <c r="AW371" s="14" t="s">
        <v>34</v>
      </c>
      <c r="AX371" s="14" t="s">
        <v>73</v>
      </c>
      <c r="AY371" s="214" t="s">
        <v>168</v>
      </c>
    </row>
    <row r="372" spans="1:65" s="14" customFormat="1" ht="11.25">
      <c r="B372" s="204"/>
      <c r="C372" s="205"/>
      <c r="D372" s="189" t="s">
        <v>198</v>
      </c>
      <c r="E372" s="206" t="s">
        <v>19</v>
      </c>
      <c r="F372" s="207" t="s">
        <v>547</v>
      </c>
      <c r="G372" s="205"/>
      <c r="H372" s="208">
        <v>15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198</v>
      </c>
      <c r="AU372" s="214" t="s">
        <v>83</v>
      </c>
      <c r="AV372" s="14" t="s">
        <v>83</v>
      </c>
      <c r="AW372" s="14" t="s">
        <v>34</v>
      </c>
      <c r="AX372" s="14" t="s">
        <v>73</v>
      </c>
      <c r="AY372" s="214" t="s">
        <v>168</v>
      </c>
    </row>
    <row r="373" spans="1:65" s="14" customFormat="1" ht="11.25">
      <c r="B373" s="204"/>
      <c r="C373" s="205"/>
      <c r="D373" s="189" t="s">
        <v>198</v>
      </c>
      <c r="E373" s="206" t="s">
        <v>19</v>
      </c>
      <c r="F373" s="207" t="s">
        <v>548</v>
      </c>
      <c r="G373" s="205"/>
      <c r="H373" s="208">
        <v>6.06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198</v>
      </c>
      <c r="AU373" s="214" t="s">
        <v>83</v>
      </c>
      <c r="AV373" s="14" t="s">
        <v>83</v>
      </c>
      <c r="AW373" s="14" t="s">
        <v>34</v>
      </c>
      <c r="AX373" s="14" t="s">
        <v>73</v>
      </c>
      <c r="AY373" s="214" t="s">
        <v>168</v>
      </c>
    </row>
    <row r="374" spans="1:65" s="14" customFormat="1" ht="11.25">
      <c r="B374" s="204"/>
      <c r="C374" s="205"/>
      <c r="D374" s="189" t="s">
        <v>198</v>
      </c>
      <c r="E374" s="206" t="s">
        <v>19</v>
      </c>
      <c r="F374" s="207" t="s">
        <v>549</v>
      </c>
      <c r="G374" s="205"/>
      <c r="H374" s="208">
        <v>15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198</v>
      </c>
      <c r="AU374" s="214" t="s">
        <v>83</v>
      </c>
      <c r="AV374" s="14" t="s">
        <v>83</v>
      </c>
      <c r="AW374" s="14" t="s">
        <v>34</v>
      </c>
      <c r="AX374" s="14" t="s">
        <v>73</v>
      </c>
      <c r="AY374" s="214" t="s">
        <v>168</v>
      </c>
    </row>
    <row r="375" spans="1:65" s="14" customFormat="1" ht="11.25">
      <c r="B375" s="204"/>
      <c r="C375" s="205"/>
      <c r="D375" s="189" t="s">
        <v>198</v>
      </c>
      <c r="E375" s="206" t="s">
        <v>19</v>
      </c>
      <c r="F375" s="207" t="s">
        <v>394</v>
      </c>
      <c r="G375" s="205"/>
      <c r="H375" s="208">
        <v>8.2799999999999994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198</v>
      </c>
      <c r="AU375" s="214" t="s">
        <v>83</v>
      </c>
      <c r="AV375" s="14" t="s">
        <v>83</v>
      </c>
      <c r="AW375" s="14" t="s">
        <v>34</v>
      </c>
      <c r="AX375" s="14" t="s">
        <v>73</v>
      </c>
      <c r="AY375" s="214" t="s">
        <v>168</v>
      </c>
    </row>
    <row r="376" spans="1:65" s="14" customFormat="1" ht="11.25">
      <c r="B376" s="204"/>
      <c r="C376" s="205"/>
      <c r="D376" s="189" t="s">
        <v>198</v>
      </c>
      <c r="E376" s="206" t="s">
        <v>19</v>
      </c>
      <c r="F376" s="207" t="s">
        <v>395</v>
      </c>
      <c r="G376" s="205"/>
      <c r="H376" s="208">
        <v>19.8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198</v>
      </c>
      <c r="AU376" s="214" t="s">
        <v>83</v>
      </c>
      <c r="AV376" s="14" t="s">
        <v>83</v>
      </c>
      <c r="AW376" s="14" t="s">
        <v>34</v>
      </c>
      <c r="AX376" s="14" t="s">
        <v>73</v>
      </c>
      <c r="AY376" s="214" t="s">
        <v>168</v>
      </c>
    </row>
    <row r="377" spans="1:65" s="14" customFormat="1" ht="11.25">
      <c r="B377" s="204"/>
      <c r="C377" s="205"/>
      <c r="D377" s="189" t="s">
        <v>198</v>
      </c>
      <c r="E377" s="206" t="s">
        <v>19</v>
      </c>
      <c r="F377" s="207" t="s">
        <v>396</v>
      </c>
      <c r="G377" s="205"/>
      <c r="H377" s="208">
        <v>8.2799999999999994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198</v>
      </c>
      <c r="AU377" s="214" t="s">
        <v>83</v>
      </c>
      <c r="AV377" s="14" t="s">
        <v>83</v>
      </c>
      <c r="AW377" s="14" t="s">
        <v>34</v>
      </c>
      <c r="AX377" s="14" t="s">
        <v>73</v>
      </c>
      <c r="AY377" s="214" t="s">
        <v>168</v>
      </c>
    </row>
    <row r="378" spans="1:65" s="14" customFormat="1" ht="11.25">
      <c r="B378" s="204"/>
      <c r="C378" s="205"/>
      <c r="D378" s="189" t="s">
        <v>198</v>
      </c>
      <c r="E378" s="206" t="s">
        <v>19</v>
      </c>
      <c r="F378" s="207" t="s">
        <v>397</v>
      </c>
      <c r="G378" s="205"/>
      <c r="H378" s="208">
        <v>15.84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198</v>
      </c>
      <c r="AU378" s="214" t="s">
        <v>83</v>
      </c>
      <c r="AV378" s="14" t="s">
        <v>83</v>
      </c>
      <c r="AW378" s="14" t="s">
        <v>34</v>
      </c>
      <c r="AX378" s="14" t="s">
        <v>73</v>
      </c>
      <c r="AY378" s="214" t="s">
        <v>168</v>
      </c>
    </row>
    <row r="379" spans="1:65" s="15" customFormat="1" ht="11.25">
      <c r="B379" s="215"/>
      <c r="C379" s="216"/>
      <c r="D379" s="189" t="s">
        <v>198</v>
      </c>
      <c r="E379" s="217" t="s">
        <v>19</v>
      </c>
      <c r="F379" s="218" t="s">
        <v>208</v>
      </c>
      <c r="G379" s="216"/>
      <c r="H379" s="219">
        <v>227.86500000000001</v>
      </c>
      <c r="I379" s="220"/>
      <c r="J379" s="216"/>
      <c r="K379" s="216"/>
      <c r="L379" s="221"/>
      <c r="M379" s="222"/>
      <c r="N379" s="223"/>
      <c r="O379" s="223"/>
      <c r="P379" s="223"/>
      <c r="Q379" s="223"/>
      <c r="R379" s="223"/>
      <c r="S379" s="223"/>
      <c r="T379" s="224"/>
      <c r="AT379" s="225" t="s">
        <v>198</v>
      </c>
      <c r="AU379" s="225" t="s">
        <v>83</v>
      </c>
      <c r="AV379" s="15" t="s">
        <v>174</v>
      </c>
      <c r="AW379" s="15" t="s">
        <v>34</v>
      </c>
      <c r="AX379" s="15" t="s">
        <v>81</v>
      </c>
      <c r="AY379" s="225" t="s">
        <v>168</v>
      </c>
    </row>
    <row r="380" spans="1:65" s="2" customFormat="1" ht="16.5" customHeight="1">
      <c r="A380" s="36"/>
      <c r="B380" s="37"/>
      <c r="C380" s="176" t="s">
        <v>550</v>
      </c>
      <c r="D380" s="176" t="s">
        <v>170</v>
      </c>
      <c r="E380" s="177" t="s">
        <v>551</v>
      </c>
      <c r="F380" s="178" t="s">
        <v>552</v>
      </c>
      <c r="G380" s="179" t="s">
        <v>179</v>
      </c>
      <c r="H380" s="180">
        <v>2801.02</v>
      </c>
      <c r="I380" s="181"/>
      <c r="J380" s="182">
        <f>ROUND(I380*H380,2)</f>
        <v>0</v>
      </c>
      <c r="K380" s="178" t="s">
        <v>180</v>
      </c>
      <c r="L380" s="41"/>
      <c r="M380" s="183" t="s">
        <v>19</v>
      </c>
      <c r="N380" s="184" t="s">
        <v>44</v>
      </c>
      <c r="O380" s="66"/>
      <c r="P380" s="185">
        <f>O380*H380</f>
        <v>0</v>
      </c>
      <c r="Q380" s="185">
        <v>1.5E-3</v>
      </c>
      <c r="R380" s="185">
        <f>Q380*H380</f>
        <v>4.20153</v>
      </c>
      <c r="S380" s="185">
        <v>0</v>
      </c>
      <c r="T380" s="186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7" t="s">
        <v>174</v>
      </c>
      <c r="AT380" s="187" t="s">
        <v>170</v>
      </c>
      <c r="AU380" s="187" t="s">
        <v>83</v>
      </c>
      <c r="AY380" s="19" t="s">
        <v>168</v>
      </c>
      <c r="BE380" s="188">
        <f>IF(N380="základní",J380,0)</f>
        <v>0</v>
      </c>
      <c r="BF380" s="188">
        <f>IF(N380="snížená",J380,0)</f>
        <v>0</v>
      </c>
      <c r="BG380" s="188">
        <f>IF(N380="zákl. přenesená",J380,0)</f>
        <v>0</v>
      </c>
      <c r="BH380" s="188">
        <f>IF(N380="sníž. přenesená",J380,0)</f>
        <v>0</v>
      </c>
      <c r="BI380" s="188">
        <f>IF(N380="nulová",J380,0)</f>
        <v>0</v>
      </c>
      <c r="BJ380" s="19" t="s">
        <v>81</v>
      </c>
      <c r="BK380" s="188">
        <f>ROUND(I380*H380,2)</f>
        <v>0</v>
      </c>
      <c r="BL380" s="19" t="s">
        <v>174</v>
      </c>
      <c r="BM380" s="187" t="s">
        <v>553</v>
      </c>
    </row>
    <row r="381" spans="1:65" s="2" customFormat="1" ht="11.25">
      <c r="A381" s="36"/>
      <c r="B381" s="37"/>
      <c r="C381" s="38"/>
      <c r="D381" s="189" t="s">
        <v>176</v>
      </c>
      <c r="E381" s="38"/>
      <c r="F381" s="190" t="s">
        <v>554</v>
      </c>
      <c r="G381" s="38"/>
      <c r="H381" s="38"/>
      <c r="I381" s="191"/>
      <c r="J381" s="38"/>
      <c r="K381" s="38"/>
      <c r="L381" s="41"/>
      <c r="M381" s="192"/>
      <c r="N381" s="193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176</v>
      </c>
      <c r="AU381" s="19" t="s">
        <v>83</v>
      </c>
    </row>
    <row r="382" spans="1:65" s="13" customFormat="1" ht="11.25">
      <c r="B382" s="194"/>
      <c r="C382" s="195"/>
      <c r="D382" s="189" t="s">
        <v>198</v>
      </c>
      <c r="E382" s="196" t="s">
        <v>19</v>
      </c>
      <c r="F382" s="197" t="s">
        <v>555</v>
      </c>
      <c r="G382" s="195"/>
      <c r="H382" s="196" t="s">
        <v>19</v>
      </c>
      <c r="I382" s="198"/>
      <c r="J382" s="195"/>
      <c r="K382" s="195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198</v>
      </c>
      <c r="AU382" s="203" t="s">
        <v>83</v>
      </c>
      <c r="AV382" s="13" t="s">
        <v>81</v>
      </c>
      <c r="AW382" s="13" t="s">
        <v>34</v>
      </c>
      <c r="AX382" s="13" t="s">
        <v>73</v>
      </c>
      <c r="AY382" s="203" t="s">
        <v>168</v>
      </c>
    </row>
    <row r="383" spans="1:65" s="13" customFormat="1" ht="11.25">
      <c r="B383" s="194"/>
      <c r="C383" s="195"/>
      <c r="D383" s="189" t="s">
        <v>198</v>
      </c>
      <c r="E383" s="196" t="s">
        <v>19</v>
      </c>
      <c r="F383" s="197" t="s">
        <v>556</v>
      </c>
      <c r="G383" s="195"/>
      <c r="H383" s="196" t="s">
        <v>19</v>
      </c>
      <c r="I383" s="198"/>
      <c r="J383" s="195"/>
      <c r="K383" s="195"/>
      <c r="L383" s="199"/>
      <c r="M383" s="200"/>
      <c r="N383" s="201"/>
      <c r="O383" s="201"/>
      <c r="P383" s="201"/>
      <c r="Q383" s="201"/>
      <c r="R383" s="201"/>
      <c r="S383" s="201"/>
      <c r="T383" s="202"/>
      <c r="AT383" s="203" t="s">
        <v>198</v>
      </c>
      <c r="AU383" s="203" t="s">
        <v>83</v>
      </c>
      <c r="AV383" s="13" t="s">
        <v>81</v>
      </c>
      <c r="AW383" s="13" t="s">
        <v>34</v>
      </c>
      <c r="AX383" s="13" t="s">
        <v>73</v>
      </c>
      <c r="AY383" s="203" t="s">
        <v>168</v>
      </c>
    </row>
    <row r="384" spans="1:65" s="14" customFormat="1" ht="11.25">
      <c r="B384" s="204"/>
      <c r="C384" s="205"/>
      <c r="D384" s="189" t="s">
        <v>198</v>
      </c>
      <c r="E384" s="206" t="s">
        <v>19</v>
      </c>
      <c r="F384" s="207" t="s">
        <v>557</v>
      </c>
      <c r="G384" s="205"/>
      <c r="H384" s="208">
        <v>158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198</v>
      </c>
      <c r="AU384" s="214" t="s">
        <v>83</v>
      </c>
      <c r="AV384" s="14" t="s">
        <v>83</v>
      </c>
      <c r="AW384" s="14" t="s">
        <v>34</v>
      </c>
      <c r="AX384" s="14" t="s">
        <v>73</v>
      </c>
      <c r="AY384" s="214" t="s">
        <v>168</v>
      </c>
    </row>
    <row r="385" spans="2:51" s="13" customFormat="1" ht="11.25">
      <c r="B385" s="194"/>
      <c r="C385" s="195"/>
      <c r="D385" s="189" t="s">
        <v>198</v>
      </c>
      <c r="E385" s="196" t="s">
        <v>19</v>
      </c>
      <c r="F385" s="197" t="s">
        <v>558</v>
      </c>
      <c r="G385" s="195"/>
      <c r="H385" s="196" t="s">
        <v>19</v>
      </c>
      <c r="I385" s="198"/>
      <c r="J385" s="195"/>
      <c r="K385" s="195"/>
      <c r="L385" s="199"/>
      <c r="M385" s="200"/>
      <c r="N385" s="201"/>
      <c r="O385" s="201"/>
      <c r="P385" s="201"/>
      <c r="Q385" s="201"/>
      <c r="R385" s="201"/>
      <c r="S385" s="201"/>
      <c r="T385" s="202"/>
      <c r="AT385" s="203" t="s">
        <v>198</v>
      </c>
      <c r="AU385" s="203" t="s">
        <v>83</v>
      </c>
      <c r="AV385" s="13" t="s">
        <v>81</v>
      </c>
      <c r="AW385" s="13" t="s">
        <v>34</v>
      </c>
      <c r="AX385" s="13" t="s">
        <v>73</v>
      </c>
      <c r="AY385" s="203" t="s">
        <v>168</v>
      </c>
    </row>
    <row r="386" spans="2:51" s="14" customFormat="1" ht="11.25">
      <c r="B386" s="204"/>
      <c r="C386" s="205"/>
      <c r="D386" s="189" t="s">
        <v>198</v>
      </c>
      <c r="E386" s="206" t="s">
        <v>19</v>
      </c>
      <c r="F386" s="207" t="s">
        <v>559</v>
      </c>
      <c r="G386" s="205"/>
      <c r="H386" s="208">
        <v>298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198</v>
      </c>
      <c r="AU386" s="214" t="s">
        <v>83</v>
      </c>
      <c r="AV386" s="14" t="s">
        <v>83</v>
      </c>
      <c r="AW386" s="14" t="s">
        <v>34</v>
      </c>
      <c r="AX386" s="14" t="s">
        <v>73</v>
      </c>
      <c r="AY386" s="214" t="s">
        <v>168</v>
      </c>
    </row>
    <row r="387" spans="2:51" s="14" customFormat="1" ht="11.25">
      <c r="B387" s="204"/>
      <c r="C387" s="205"/>
      <c r="D387" s="189" t="s">
        <v>198</v>
      </c>
      <c r="E387" s="206" t="s">
        <v>19</v>
      </c>
      <c r="F387" s="207" t="s">
        <v>560</v>
      </c>
      <c r="G387" s="205"/>
      <c r="H387" s="208">
        <v>470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198</v>
      </c>
      <c r="AU387" s="214" t="s">
        <v>83</v>
      </c>
      <c r="AV387" s="14" t="s">
        <v>83</v>
      </c>
      <c r="AW387" s="14" t="s">
        <v>34</v>
      </c>
      <c r="AX387" s="14" t="s">
        <v>73</v>
      </c>
      <c r="AY387" s="214" t="s">
        <v>168</v>
      </c>
    </row>
    <row r="388" spans="2:51" s="14" customFormat="1" ht="11.25">
      <c r="B388" s="204"/>
      <c r="C388" s="205"/>
      <c r="D388" s="189" t="s">
        <v>198</v>
      </c>
      <c r="E388" s="206" t="s">
        <v>19</v>
      </c>
      <c r="F388" s="207" t="s">
        <v>561</v>
      </c>
      <c r="G388" s="205"/>
      <c r="H388" s="208">
        <v>490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198</v>
      </c>
      <c r="AU388" s="214" t="s">
        <v>83</v>
      </c>
      <c r="AV388" s="14" t="s">
        <v>83</v>
      </c>
      <c r="AW388" s="14" t="s">
        <v>34</v>
      </c>
      <c r="AX388" s="14" t="s">
        <v>73</v>
      </c>
      <c r="AY388" s="214" t="s">
        <v>168</v>
      </c>
    </row>
    <row r="389" spans="2:51" s="14" customFormat="1" ht="11.25">
      <c r="B389" s="204"/>
      <c r="C389" s="205"/>
      <c r="D389" s="189" t="s">
        <v>198</v>
      </c>
      <c r="E389" s="206" t="s">
        <v>19</v>
      </c>
      <c r="F389" s="207" t="s">
        <v>562</v>
      </c>
      <c r="G389" s="205"/>
      <c r="H389" s="208">
        <v>320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198</v>
      </c>
      <c r="AU389" s="214" t="s">
        <v>83</v>
      </c>
      <c r="AV389" s="14" t="s">
        <v>83</v>
      </c>
      <c r="AW389" s="14" t="s">
        <v>34</v>
      </c>
      <c r="AX389" s="14" t="s">
        <v>73</v>
      </c>
      <c r="AY389" s="214" t="s">
        <v>168</v>
      </c>
    </row>
    <row r="390" spans="2:51" s="13" customFormat="1" ht="11.25">
      <c r="B390" s="194"/>
      <c r="C390" s="195"/>
      <c r="D390" s="189" t="s">
        <v>198</v>
      </c>
      <c r="E390" s="196" t="s">
        <v>19</v>
      </c>
      <c r="F390" s="197" t="s">
        <v>563</v>
      </c>
      <c r="G390" s="195"/>
      <c r="H390" s="196" t="s">
        <v>19</v>
      </c>
      <c r="I390" s="198"/>
      <c r="J390" s="195"/>
      <c r="K390" s="195"/>
      <c r="L390" s="199"/>
      <c r="M390" s="200"/>
      <c r="N390" s="201"/>
      <c r="O390" s="201"/>
      <c r="P390" s="201"/>
      <c r="Q390" s="201"/>
      <c r="R390" s="201"/>
      <c r="S390" s="201"/>
      <c r="T390" s="202"/>
      <c r="AT390" s="203" t="s">
        <v>198</v>
      </c>
      <c r="AU390" s="203" t="s">
        <v>83</v>
      </c>
      <c r="AV390" s="13" t="s">
        <v>81</v>
      </c>
      <c r="AW390" s="13" t="s">
        <v>34</v>
      </c>
      <c r="AX390" s="13" t="s">
        <v>73</v>
      </c>
      <c r="AY390" s="203" t="s">
        <v>168</v>
      </c>
    </row>
    <row r="391" spans="2:51" s="14" customFormat="1" ht="11.25">
      <c r="B391" s="204"/>
      <c r="C391" s="205"/>
      <c r="D391" s="189" t="s">
        <v>198</v>
      </c>
      <c r="E391" s="206" t="s">
        <v>19</v>
      </c>
      <c r="F391" s="207" t="s">
        <v>564</v>
      </c>
      <c r="G391" s="205"/>
      <c r="H391" s="208">
        <v>57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198</v>
      </c>
      <c r="AU391" s="214" t="s">
        <v>83</v>
      </c>
      <c r="AV391" s="14" t="s">
        <v>83</v>
      </c>
      <c r="AW391" s="14" t="s">
        <v>34</v>
      </c>
      <c r="AX391" s="14" t="s">
        <v>73</v>
      </c>
      <c r="AY391" s="214" t="s">
        <v>168</v>
      </c>
    </row>
    <row r="392" spans="2:51" s="13" customFormat="1" ht="11.25">
      <c r="B392" s="194"/>
      <c r="C392" s="195"/>
      <c r="D392" s="189" t="s">
        <v>198</v>
      </c>
      <c r="E392" s="196" t="s">
        <v>19</v>
      </c>
      <c r="F392" s="197" t="s">
        <v>565</v>
      </c>
      <c r="G392" s="195"/>
      <c r="H392" s="196" t="s">
        <v>19</v>
      </c>
      <c r="I392" s="198"/>
      <c r="J392" s="195"/>
      <c r="K392" s="195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198</v>
      </c>
      <c r="AU392" s="203" t="s">
        <v>83</v>
      </c>
      <c r="AV392" s="13" t="s">
        <v>81</v>
      </c>
      <c r="AW392" s="13" t="s">
        <v>34</v>
      </c>
      <c r="AX392" s="13" t="s">
        <v>73</v>
      </c>
      <c r="AY392" s="203" t="s">
        <v>168</v>
      </c>
    </row>
    <row r="393" spans="2:51" s="14" customFormat="1" ht="11.25">
      <c r="B393" s="204"/>
      <c r="C393" s="205"/>
      <c r="D393" s="189" t="s">
        <v>198</v>
      </c>
      <c r="E393" s="206" t="s">
        <v>19</v>
      </c>
      <c r="F393" s="207" t="s">
        <v>566</v>
      </c>
      <c r="G393" s="205"/>
      <c r="H393" s="208">
        <v>28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198</v>
      </c>
      <c r="AU393" s="214" t="s">
        <v>83</v>
      </c>
      <c r="AV393" s="14" t="s">
        <v>83</v>
      </c>
      <c r="AW393" s="14" t="s">
        <v>34</v>
      </c>
      <c r="AX393" s="14" t="s">
        <v>73</v>
      </c>
      <c r="AY393" s="214" t="s">
        <v>168</v>
      </c>
    </row>
    <row r="394" spans="2:51" s="14" customFormat="1" ht="11.25">
      <c r="B394" s="204"/>
      <c r="C394" s="205"/>
      <c r="D394" s="189" t="s">
        <v>198</v>
      </c>
      <c r="E394" s="206" t="s">
        <v>19</v>
      </c>
      <c r="F394" s="207" t="s">
        <v>567</v>
      </c>
      <c r="G394" s="205"/>
      <c r="H394" s="208">
        <v>33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198</v>
      </c>
      <c r="AU394" s="214" t="s">
        <v>83</v>
      </c>
      <c r="AV394" s="14" t="s">
        <v>83</v>
      </c>
      <c r="AW394" s="14" t="s">
        <v>34</v>
      </c>
      <c r="AX394" s="14" t="s">
        <v>73</v>
      </c>
      <c r="AY394" s="214" t="s">
        <v>168</v>
      </c>
    </row>
    <row r="395" spans="2:51" s="14" customFormat="1" ht="11.25">
      <c r="B395" s="204"/>
      <c r="C395" s="205"/>
      <c r="D395" s="189" t="s">
        <v>198</v>
      </c>
      <c r="E395" s="206" t="s">
        <v>19</v>
      </c>
      <c r="F395" s="207" t="s">
        <v>568</v>
      </c>
      <c r="G395" s="205"/>
      <c r="H395" s="208">
        <v>150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198</v>
      </c>
      <c r="AU395" s="214" t="s">
        <v>83</v>
      </c>
      <c r="AV395" s="14" t="s">
        <v>83</v>
      </c>
      <c r="AW395" s="14" t="s">
        <v>34</v>
      </c>
      <c r="AX395" s="14" t="s">
        <v>73</v>
      </c>
      <c r="AY395" s="214" t="s">
        <v>168</v>
      </c>
    </row>
    <row r="396" spans="2:51" s="13" customFormat="1" ht="11.25">
      <c r="B396" s="194"/>
      <c r="C396" s="195"/>
      <c r="D396" s="189" t="s">
        <v>198</v>
      </c>
      <c r="E396" s="196" t="s">
        <v>19</v>
      </c>
      <c r="F396" s="197" t="s">
        <v>569</v>
      </c>
      <c r="G396" s="195"/>
      <c r="H396" s="196" t="s">
        <v>19</v>
      </c>
      <c r="I396" s="198"/>
      <c r="J396" s="195"/>
      <c r="K396" s="195"/>
      <c r="L396" s="199"/>
      <c r="M396" s="200"/>
      <c r="N396" s="201"/>
      <c r="O396" s="201"/>
      <c r="P396" s="201"/>
      <c r="Q396" s="201"/>
      <c r="R396" s="201"/>
      <c r="S396" s="201"/>
      <c r="T396" s="202"/>
      <c r="AT396" s="203" t="s">
        <v>198</v>
      </c>
      <c r="AU396" s="203" t="s">
        <v>83</v>
      </c>
      <c r="AV396" s="13" t="s">
        <v>81</v>
      </c>
      <c r="AW396" s="13" t="s">
        <v>34</v>
      </c>
      <c r="AX396" s="13" t="s">
        <v>73</v>
      </c>
      <c r="AY396" s="203" t="s">
        <v>168</v>
      </c>
    </row>
    <row r="397" spans="2:51" s="13" customFormat="1" ht="11.25">
      <c r="B397" s="194"/>
      <c r="C397" s="195"/>
      <c r="D397" s="189" t="s">
        <v>198</v>
      </c>
      <c r="E397" s="196" t="s">
        <v>19</v>
      </c>
      <c r="F397" s="197" t="s">
        <v>366</v>
      </c>
      <c r="G397" s="195"/>
      <c r="H397" s="196" t="s">
        <v>19</v>
      </c>
      <c r="I397" s="198"/>
      <c r="J397" s="195"/>
      <c r="K397" s="195"/>
      <c r="L397" s="199"/>
      <c r="M397" s="200"/>
      <c r="N397" s="201"/>
      <c r="O397" s="201"/>
      <c r="P397" s="201"/>
      <c r="Q397" s="201"/>
      <c r="R397" s="201"/>
      <c r="S397" s="201"/>
      <c r="T397" s="202"/>
      <c r="AT397" s="203" t="s">
        <v>198</v>
      </c>
      <c r="AU397" s="203" t="s">
        <v>83</v>
      </c>
      <c r="AV397" s="13" t="s">
        <v>81</v>
      </c>
      <c r="AW397" s="13" t="s">
        <v>34</v>
      </c>
      <c r="AX397" s="13" t="s">
        <v>73</v>
      </c>
      <c r="AY397" s="203" t="s">
        <v>168</v>
      </c>
    </row>
    <row r="398" spans="2:51" s="14" customFormat="1" ht="11.25">
      <c r="B398" s="204"/>
      <c r="C398" s="205"/>
      <c r="D398" s="189" t="s">
        <v>198</v>
      </c>
      <c r="E398" s="206" t="s">
        <v>19</v>
      </c>
      <c r="F398" s="207" t="s">
        <v>570</v>
      </c>
      <c r="G398" s="205"/>
      <c r="H398" s="208">
        <v>216.77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198</v>
      </c>
      <c r="AU398" s="214" t="s">
        <v>83</v>
      </c>
      <c r="AV398" s="14" t="s">
        <v>83</v>
      </c>
      <c r="AW398" s="14" t="s">
        <v>34</v>
      </c>
      <c r="AX398" s="14" t="s">
        <v>73</v>
      </c>
      <c r="AY398" s="214" t="s">
        <v>168</v>
      </c>
    </row>
    <row r="399" spans="2:51" s="14" customFormat="1" ht="11.25">
      <c r="B399" s="204"/>
      <c r="C399" s="205"/>
      <c r="D399" s="189" t="s">
        <v>198</v>
      </c>
      <c r="E399" s="206" t="s">
        <v>19</v>
      </c>
      <c r="F399" s="207" t="s">
        <v>571</v>
      </c>
      <c r="G399" s="205"/>
      <c r="H399" s="208">
        <v>6.2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198</v>
      </c>
      <c r="AU399" s="214" t="s">
        <v>83</v>
      </c>
      <c r="AV399" s="14" t="s">
        <v>83</v>
      </c>
      <c r="AW399" s="14" t="s">
        <v>34</v>
      </c>
      <c r="AX399" s="14" t="s">
        <v>73</v>
      </c>
      <c r="AY399" s="214" t="s">
        <v>168</v>
      </c>
    </row>
    <row r="400" spans="2:51" s="14" customFormat="1" ht="11.25">
      <c r="B400" s="204"/>
      <c r="C400" s="205"/>
      <c r="D400" s="189" t="s">
        <v>198</v>
      </c>
      <c r="E400" s="206" t="s">
        <v>19</v>
      </c>
      <c r="F400" s="207" t="s">
        <v>572</v>
      </c>
      <c r="G400" s="205"/>
      <c r="H400" s="208">
        <v>6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198</v>
      </c>
      <c r="AU400" s="214" t="s">
        <v>83</v>
      </c>
      <c r="AV400" s="14" t="s">
        <v>83</v>
      </c>
      <c r="AW400" s="14" t="s">
        <v>34</v>
      </c>
      <c r="AX400" s="14" t="s">
        <v>73</v>
      </c>
      <c r="AY400" s="214" t="s">
        <v>168</v>
      </c>
    </row>
    <row r="401" spans="2:51" s="13" customFormat="1" ht="11.25">
      <c r="B401" s="194"/>
      <c r="C401" s="195"/>
      <c r="D401" s="189" t="s">
        <v>198</v>
      </c>
      <c r="E401" s="196" t="s">
        <v>19</v>
      </c>
      <c r="F401" s="197" t="s">
        <v>573</v>
      </c>
      <c r="G401" s="195"/>
      <c r="H401" s="196" t="s">
        <v>19</v>
      </c>
      <c r="I401" s="198"/>
      <c r="J401" s="195"/>
      <c r="K401" s="195"/>
      <c r="L401" s="199"/>
      <c r="M401" s="200"/>
      <c r="N401" s="201"/>
      <c r="O401" s="201"/>
      <c r="P401" s="201"/>
      <c r="Q401" s="201"/>
      <c r="R401" s="201"/>
      <c r="S401" s="201"/>
      <c r="T401" s="202"/>
      <c r="AT401" s="203" t="s">
        <v>198</v>
      </c>
      <c r="AU401" s="203" t="s">
        <v>83</v>
      </c>
      <c r="AV401" s="13" t="s">
        <v>81</v>
      </c>
      <c r="AW401" s="13" t="s">
        <v>34</v>
      </c>
      <c r="AX401" s="13" t="s">
        <v>73</v>
      </c>
      <c r="AY401" s="203" t="s">
        <v>168</v>
      </c>
    </row>
    <row r="402" spans="2:51" s="14" customFormat="1" ht="11.25">
      <c r="B402" s="204"/>
      <c r="C402" s="205"/>
      <c r="D402" s="189" t="s">
        <v>198</v>
      </c>
      <c r="E402" s="206" t="s">
        <v>19</v>
      </c>
      <c r="F402" s="207" t="s">
        <v>574</v>
      </c>
      <c r="G402" s="205"/>
      <c r="H402" s="208">
        <v>299.55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198</v>
      </c>
      <c r="AU402" s="214" t="s">
        <v>83</v>
      </c>
      <c r="AV402" s="14" t="s">
        <v>83</v>
      </c>
      <c r="AW402" s="14" t="s">
        <v>34</v>
      </c>
      <c r="AX402" s="14" t="s">
        <v>73</v>
      </c>
      <c r="AY402" s="214" t="s">
        <v>168</v>
      </c>
    </row>
    <row r="403" spans="2:51" s="14" customFormat="1" ht="11.25">
      <c r="B403" s="204"/>
      <c r="C403" s="205"/>
      <c r="D403" s="189" t="s">
        <v>198</v>
      </c>
      <c r="E403" s="206" t="s">
        <v>19</v>
      </c>
      <c r="F403" s="207" t="s">
        <v>575</v>
      </c>
      <c r="G403" s="205"/>
      <c r="H403" s="208">
        <v>92.4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198</v>
      </c>
      <c r="AU403" s="214" t="s">
        <v>83</v>
      </c>
      <c r="AV403" s="14" t="s">
        <v>83</v>
      </c>
      <c r="AW403" s="14" t="s">
        <v>34</v>
      </c>
      <c r="AX403" s="14" t="s">
        <v>73</v>
      </c>
      <c r="AY403" s="214" t="s">
        <v>168</v>
      </c>
    </row>
    <row r="404" spans="2:51" s="13" customFormat="1" ht="11.25">
      <c r="B404" s="194"/>
      <c r="C404" s="195"/>
      <c r="D404" s="189" t="s">
        <v>198</v>
      </c>
      <c r="E404" s="196" t="s">
        <v>19</v>
      </c>
      <c r="F404" s="197" t="s">
        <v>576</v>
      </c>
      <c r="G404" s="195"/>
      <c r="H404" s="196" t="s">
        <v>19</v>
      </c>
      <c r="I404" s="198"/>
      <c r="J404" s="195"/>
      <c r="K404" s="195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198</v>
      </c>
      <c r="AU404" s="203" t="s">
        <v>83</v>
      </c>
      <c r="AV404" s="13" t="s">
        <v>81</v>
      </c>
      <c r="AW404" s="13" t="s">
        <v>34</v>
      </c>
      <c r="AX404" s="13" t="s">
        <v>73</v>
      </c>
      <c r="AY404" s="203" t="s">
        <v>168</v>
      </c>
    </row>
    <row r="405" spans="2:51" s="14" customFormat="1" ht="11.25">
      <c r="B405" s="204"/>
      <c r="C405" s="205"/>
      <c r="D405" s="189" t="s">
        <v>198</v>
      </c>
      <c r="E405" s="206" t="s">
        <v>19</v>
      </c>
      <c r="F405" s="207" t="s">
        <v>577</v>
      </c>
      <c r="G405" s="205"/>
      <c r="H405" s="208">
        <v>9.8000000000000007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198</v>
      </c>
      <c r="AU405" s="214" t="s">
        <v>83</v>
      </c>
      <c r="AV405" s="14" t="s">
        <v>83</v>
      </c>
      <c r="AW405" s="14" t="s">
        <v>34</v>
      </c>
      <c r="AX405" s="14" t="s">
        <v>73</v>
      </c>
      <c r="AY405" s="214" t="s">
        <v>168</v>
      </c>
    </row>
    <row r="406" spans="2:51" s="13" customFormat="1" ht="11.25">
      <c r="B406" s="194"/>
      <c r="C406" s="195"/>
      <c r="D406" s="189" t="s">
        <v>198</v>
      </c>
      <c r="E406" s="196" t="s">
        <v>19</v>
      </c>
      <c r="F406" s="197" t="s">
        <v>578</v>
      </c>
      <c r="G406" s="195"/>
      <c r="H406" s="196" t="s">
        <v>19</v>
      </c>
      <c r="I406" s="198"/>
      <c r="J406" s="195"/>
      <c r="K406" s="195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198</v>
      </c>
      <c r="AU406" s="203" t="s">
        <v>83</v>
      </c>
      <c r="AV406" s="13" t="s">
        <v>81</v>
      </c>
      <c r="AW406" s="13" t="s">
        <v>34</v>
      </c>
      <c r="AX406" s="13" t="s">
        <v>73</v>
      </c>
      <c r="AY406" s="203" t="s">
        <v>168</v>
      </c>
    </row>
    <row r="407" spans="2:51" s="14" customFormat="1" ht="11.25">
      <c r="B407" s="204"/>
      <c r="C407" s="205"/>
      <c r="D407" s="189" t="s">
        <v>198</v>
      </c>
      <c r="E407" s="206" t="s">
        <v>19</v>
      </c>
      <c r="F407" s="207" t="s">
        <v>579</v>
      </c>
      <c r="G407" s="205"/>
      <c r="H407" s="208">
        <v>36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198</v>
      </c>
      <c r="AU407" s="214" t="s">
        <v>83</v>
      </c>
      <c r="AV407" s="14" t="s">
        <v>83</v>
      </c>
      <c r="AW407" s="14" t="s">
        <v>34</v>
      </c>
      <c r="AX407" s="14" t="s">
        <v>73</v>
      </c>
      <c r="AY407" s="214" t="s">
        <v>168</v>
      </c>
    </row>
    <row r="408" spans="2:51" s="14" customFormat="1" ht="11.25">
      <c r="B408" s="204"/>
      <c r="C408" s="205"/>
      <c r="D408" s="189" t="s">
        <v>198</v>
      </c>
      <c r="E408" s="206" t="s">
        <v>19</v>
      </c>
      <c r="F408" s="207" t="s">
        <v>580</v>
      </c>
      <c r="G408" s="205"/>
      <c r="H408" s="208">
        <v>15.4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198</v>
      </c>
      <c r="AU408" s="214" t="s">
        <v>83</v>
      </c>
      <c r="AV408" s="14" t="s">
        <v>83</v>
      </c>
      <c r="AW408" s="14" t="s">
        <v>34</v>
      </c>
      <c r="AX408" s="14" t="s">
        <v>73</v>
      </c>
      <c r="AY408" s="214" t="s">
        <v>168</v>
      </c>
    </row>
    <row r="409" spans="2:51" s="14" customFormat="1" ht="11.25">
      <c r="B409" s="204"/>
      <c r="C409" s="205"/>
      <c r="D409" s="189" t="s">
        <v>198</v>
      </c>
      <c r="E409" s="206" t="s">
        <v>19</v>
      </c>
      <c r="F409" s="207" t="s">
        <v>581</v>
      </c>
      <c r="G409" s="205"/>
      <c r="H409" s="208">
        <v>13.6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198</v>
      </c>
      <c r="AU409" s="214" t="s">
        <v>83</v>
      </c>
      <c r="AV409" s="14" t="s">
        <v>83</v>
      </c>
      <c r="AW409" s="14" t="s">
        <v>34</v>
      </c>
      <c r="AX409" s="14" t="s">
        <v>73</v>
      </c>
      <c r="AY409" s="214" t="s">
        <v>168</v>
      </c>
    </row>
    <row r="410" spans="2:51" s="14" customFormat="1" ht="11.25">
      <c r="B410" s="204"/>
      <c r="C410" s="205"/>
      <c r="D410" s="189" t="s">
        <v>198</v>
      </c>
      <c r="E410" s="206" t="s">
        <v>19</v>
      </c>
      <c r="F410" s="207" t="s">
        <v>582</v>
      </c>
      <c r="G410" s="205"/>
      <c r="H410" s="208">
        <v>15.6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198</v>
      </c>
      <c r="AU410" s="214" t="s">
        <v>83</v>
      </c>
      <c r="AV410" s="14" t="s">
        <v>83</v>
      </c>
      <c r="AW410" s="14" t="s">
        <v>34</v>
      </c>
      <c r="AX410" s="14" t="s">
        <v>73</v>
      </c>
      <c r="AY410" s="214" t="s">
        <v>168</v>
      </c>
    </row>
    <row r="411" spans="2:51" s="13" customFormat="1" ht="11.25">
      <c r="B411" s="194"/>
      <c r="C411" s="195"/>
      <c r="D411" s="189" t="s">
        <v>198</v>
      </c>
      <c r="E411" s="196" t="s">
        <v>19</v>
      </c>
      <c r="F411" s="197" t="s">
        <v>583</v>
      </c>
      <c r="G411" s="195"/>
      <c r="H411" s="196" t="s">
        <v>19</v>
      </c>
      <c r="I411" s="198"/>
      <c r="J411" s="195"/>
      <c r="K411" s="195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198</v>
      </c>
      <c r="AU411" s="203" t="s">
        <v>83</v>
      </c>
      <c r="AV411" s="13" t="s">
        <v>81</v>
      </c>
      <c r="AW411" s="13" t="s">
        <v>34</v>
      </c>
      <c r="AX411" s="13" t="s">
        <v>73</v>
      </c>
      <c r="AY411" s="203" t="s">
        <v>168</v>
      </c>
    </row>
    <row r="412" spans="2:51" s="14" customFormat="1" ht="11.25">
      <c r="B412" s="204"/>
      <c r="C412" s="205"/>
      <c r="D412" s="189" t="s">
        <v>198</v>
      </c>
      <c r="E412" s="206" t="s">
        <v>19</v>
      </c>
      <c r="F412" s="207" t="s">
        <v>584</v>
      </c>
      <c r="G412" s="205"/>
      <c r="H412" s="208">
        <v>23.2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198</v>
      </c>
      <c r="AU412" s="214" t="s">
        <v>83</v>
      </c>
      <c r="AV412" s="14" t="s">
        <v>83</v>
      </c>
      <c r="AW412" s="14" t="s">
        <v>34</v>
      </c>
      <c r="AX412" s="14" t="s">
        <v>73</v>
      </c>
      <c r="AY412" s="214" t="s">
        <v>168</v>
      </c>
    </row>
    <row r="413" spans="2:51" s="14" customFormat="1" ht="11.25">
      <c r="B413" s="204"/>
      <c r="C413" s="205"/>
      <c r="D413" s="189" t="s">
        <v>198</v>
      </c>
      <c r="E413" s="206" t="s">
        <v>19</v>
      </c>
      <c r="F413" s="207" t="s">
        <v>585</v>
      </c>
      <c r="G413" s="205"/>
      <c r="H413" s="208">
        <v>12.6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198</v>
      </c>
      <c r="AU413" s="214" t="s">
        <v>83</v>
      </c>
      <c r="AV413" s="14" t="s">
        <v>83</v>
      </c>
      <c r="AW413" s="14" t="s">
        <v>34</v>
      </c>
      <c r="AX413" s="14" t="s">
        <v>73</v>
      </c>
      <c r="AY413" s="214" t="s">
        <v>168</v>
      </c>
    </row>
    <row r="414" spans="2:51" s="14" customFormat="1" ht="11.25">
      <c r="B414" s="204"/>
      <c r="C414" s="205"/>
      <c r="D414" s="189" t="s">
        <v>198</v>
      </c>
      <c r="E414" s="206" t="s">
        <v>19</v>
      </c>
      <c r="F414" s="207" t="s">
        <v>586</v>
      </c>
      <c r="G414" s="205"/>
      <c r="H414" s="208">
        <v>6.2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198</v>
      </c>
      <c r="AU414" s="214" t="s">
        <v>83</v>
      </c>
      <c r="AV414" s="14" t="s">
        <v>83</v>
      </c>
      <c r="AW414" s="14" t="s">
        <v>34</v>
      </c>
      <c r="AX414" s="14" t="s">
        <v>73</v>
      </c>
      <c r="AY414" s="214" t="s">
        <v>168</v>
      </c>
    </row>
    <row r="415" spans="2:51" s="14" customFormat="1" ht="11.25">
      <c r="B415" s="204"/>
      <c r="C415" s="205"/>
      <c r="D415" s="189" t="s">
        <v>198</v>
      </c>
      <c r="E415" s="206" t="s">
        <v>19</v>
      </c>
      <c r="F415" s="207" t="s">
        <v>587</v>
      </c>
      <c r="G415" s="205"/>
      <c r="H415" s="208">
        <v>21.56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198</v>
      </c>
      <c r="AU415" s="214" t="s">
        <v>83</v>
      </c>
      <c r="AV415" s="14" t="s">
        <v>83</v>
      </c>
      <c r="AW415" s="14" t="s">
        <v>34</v>
      </c>
      <c r="AX415" s="14" t="s">
        <v>73</v>
      </c>
      <c r="AY415" s="214" t="s">
        <v>168</v>
      </c>
    </row>
    <row r="416" spans="2:51" s="14" customFormat="1" ht="11.25">
      <c r="B416" s="204"/>
      <c r="C416" s="205"/>
      <c r="D416" s="189" t="s">
        <v>198</v>
      </c>
      <c r="E416" s="206" t="s">
        <v>19</v>
      </c>
      <c r="F416" s="207" t="s">
        <v>588</v>
      </c>
      <c r="G416" s="205"/>
      <c r="H416" s="208">
        <v>17.399999999999999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198</v>
      </c>
      <c r="AU416" s="214" t="s">
        <v>83</v>
      </c>
      <c r="AV416" s="14" t="s">
        <v>83</v>
      </c>
      <c r="AW416" s="14" t="s">
        <v>34</v>
      </c>
      <c r="AX416" s="14" t="s">
        <v>73</v>
      </c>
      <c r="AY416" s="214" t="s">
        <v>168</v>
      </c>
    </row>
    <row r="417" spans="1:65" s="14" customFormat="1" ht="11.25">
      <c r="B417" s="204"/>
      <c r="C417" s="205"/>
      <c r="D417" s="189" t="s">
        <v>198</v>
      </c>
      <c r="E417" s="206" t="s">
        <v>19</v>
      </c>
      <c r="F417" s="207" t="s">
        <v>589</v>
      </c>
      <c r="G417" s="205"/>
      <c r="H417" s="208">
        <v>4.74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198</v>
      </c>
      <c r="AU417" s="214" t="s">
        <v>83</v>
      </c>
      <c r="AV417" s="14" t="s">
        <v>83</v>
      </c>
      <c r="AW417" s="14" t="s">
        <v>34</v>
      </c>
      <c r="AX417" s="14" t="s">
        <v>73</v>
      </c>
      <c r="AY417" s="214" t="s">
        <v>168</v>
      </c>
    </row>
    <row r="418" spans="1:65" s="15" customFormat="1" ht="11.25">
      <c r="B418" s="215"/>
      <c r="C418" s="216"/>
      <c r="D418" s="189" t="s">
        <v>198</v>
      </c>
      <c r="E418" s="217" t="s">
        <v>19</v>
      </c>
      <c r="F418" s="218" t="s">
        <v>208</v>
      </c>
      <c r="G418" s="216"/>
      <c r="H418" s="219">
        <v>2801.02</v>
      </c>
      <c r="I418" s="220"/>
      <c r="J418" s="216"/>
      <c r="K418" s="216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198</v>
      </c>
      <c r="AU418" s="225" t="s">
        <v>83</v>
      </c>
      <c r="AV418" s="15" t="s">
        <v>174</v>
      </c>
      <c r="AW418" s="15" t="s">
        <v>34</v>
      </c>
      <c r="AX418" s="15" t="s">
        <v>81</v>
      </c>
      <c r="AY418" s="225" t="s">
        <v>168</v>
      </c>
    </row>
    <row r="419" spans="1:65" s="2" customFormat="1" ht="16.5" customHeight="1">
      <c r="A419" s="36"/>
      <c r="B419" s="37"/>
      <c r="C419" s="176" t="s">
        <v>590</v>
      </c>
      <c r="D419" s="176" t="s">
        <v>170</v>
      </c>
      <c r="E419" s="177" t="s">
        <v>591</v>
      </c>
      <c r="F419" s="178" t="s">
        <v>592</v>
      </c>
      <c r="G419" s="179" t="s">
        <v>225</v>
      </c>
      <c r="H419" s="180">
        <v>371.73200000000003</v>
      </c>
      <c r="I419" s="181"/>
      <c r="J419" s="182">
        <f>ROUND(I419*H419,2)</f>
        <v>0</v>
      </c>
      <c r="K419" s="178" t="s">
        <v>180</v>
      </c>
      <c r="L419" s="41"/>
      <c r="M419" s="183" t="s">
        <v>19</v>
      </c>
      <c r="N419" s="184" t="s">
        <v>44</v>
      </c>
      <c r="O419" s="66"/>
      <c r="P419" s="185">
        <f>O419*H419</f>
        <v>0</v>
      </c>
      <c r="Q419" s="185">
        <v>2.5999999999999998E-4</v>
      </c>
      <c r="R419" s="185">
        <f>Q419*H419</f>
        <v>9.6650319999999998E-2</v>
      </c>
      <c r="S419" s="185">
        <v>0</v>
      </c>
      <c r="T419" s="186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7" t="s">
        <v>174</v>
      </c>
      <c r="AT419" s="187" t="s">
        <v>170</v>
      </c>
      <c r="AU419" s="187" t="s">
        <v>83</v>
      </c>
      <c r="AY419" s="19" t="s">
        <v>168</v>
      </c>
      <c r="BE419" s="188">
        <f>IF(N419="základní",J419,0)</f>
        <v>0</v>
      </c>
      <c r="BF419" s="188">
        <f>IF(N419="snížená",J419,0)</f>
        <v>0</v>
      </c>
      <c r="BG419" s="188">
        <f>IF(N419="zákl. přenesená",J419,0)</f>
        <v>0</v>
      </c>
      <c r="BH419" s="188">
        <f>IF(N419="sníž. přenesená",J419,0)</f>
        <v>0</v>
      </c>
      <c r="BI419" s="188">
        <f>IF(N419="nulová",J419,0)</f>
        <v>0</v>
      </c>
      <c r="BJ419" s="19" t="s">
        <v>81</v>
      </c>
      <c r="BK419" s="188">
        <f>ROUND(I419*H419,2)</f>
        <v>0</v>
      </c>
      <c r="BL419" s="19" t="s">
        <v>174</v>
      </c>
      <c r="BM419" s="187" t="s">
        <v>593</v>
      </c>
    </row>
    <row r="420" spans="1:65" s="2" customFormat="1" ht="11.25">
      <c r="A420" s="36"/>
      <c r="B420" s="37"/>
      <c r="C420" s="38"/>
      <c r="D420" s="189" t="s">
        <v>176</v>
      </c>
      <c r="E420" s="38"/>
      <c r="F420" s="190" t="s">
        <v>594</v>
      </c>
      <c r="G420" s="38"/>
      <c r="H420" s="38"/>
      <c r="I420" s="191"/>
      <c r="J420" s="38"/>
      <c r="K420" s="38"/>
      <c r="L420" s="41"/>
      <c r="M420" s="192"/>
      <c r="N420" s="193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176</v>
      </c>
      <c r="AU420" s="19" t="s">
        <v>83</v>
      </c>
    </row>
    <row r="421" spans="1:65" s="14" customFormat="1" ht="11.25">
      <c r="B421" s="204"/>
      <c r="C421" s="205"/>
      <c r="D421" s="189" t="s">
        <v>198</v>
      </c>
      <c r="E421" s="206" t="s">
        <v>19</v>
      </c>
      <c r="F421" s="207" t="s">
        <v>595</v>
      </c>
      <c r="G421" s="205"/>
      <c r="H421" s="208">
        <v>371.73200000000003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198</v>
      </c>
      <c r="AU421" s="214" t="s">
        <v>83</v>
      </c>
      <c r="AV421" s="14" t="s">
        <v>83</v>
      </c>
      <c r="AW421" s="14" t="s">
        <v>34</v>
      </c>
      <c r="AX421" s="14" t="s">
        <v>81</v>
      </c>
      <c r="AY421" s="214" t="s">
        <v>168</v>
      </c>
    </row>
    <row r="422" spans="1:65" s="2" customFormat="1" ht="16.5" customHeight="1">
      <c r="A422" s="36"/>
      <c r="B422" s="37"/>
      <c r="C422" s="176" t="s">
        <v>596</v>
      </c>
      <c r="D422" s="176" t="s">
        <v>170</v>
      </c>
      <c r="E422" s="177" t="s">
        <v>597</v>
      </c>
      <c r="F422" s="178" t="s">
        <v>598</v>
      </c>
      <c r="G422" s="179" t="s">
        <v>225</v>
      </c>
      <c r="H422" s="180">
        <v>227.86500000000001</v>
      </c>
      <c r="I422" s="181"/>
      <c r="J422" s="182">
        <f>ROUND(I422*H422,2)</f>
        <v>0</v>
      </c>
      <c r="K422" s="178" t="s">
        <v>180</v>
      </c>
      <c r="L422" s="41"/>
      <c r="M422" s="183" t="s">
        <v>19</v>
      </c>
      <c r="N422" s="184" t="s">
        <v>44</v>
      </c>
      <c r="O422" s="66"/>
      <c r="P422" s="185">
        <f>O422*H422</f>
        <v>0</v>
      </c>
      <c r="Q422" s="185">
        <v>2.5999999999999998E-4</v>
      </c>
      <c r="R422" s="185">
        <f>Q422*H422</f>
        <v>5.9244899999999996E-2</v>
      </c>
      <c r="S422" s="185">
        <v>0</v>
      </c>
      <c r="T422" s="186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7" t="s">
        <v>174</v>
      </c>
      <c r="AT422" s="187" t="s">
        <v>170</v>
      </c>
      <c r="AU422" s="187" t="s">
        <v>83</v>
      </c>
      <c r="AY422" s="19" t="s">
        <v>168</v>
      </c>
      <c r="BE422" s="188">
        <f>IF(N422="základní",J422,0)</f>
        <v>0</v>
      </c>
      <c r="BF422" s="188">
        <f>IF(N422="snížená",J422,0)</f>
        <v>0</v>
      </c>
      <c r="BG422" s="188">
        <f>IF(N422="zákl. přenesená",J422,0)</f>
        <v>0</v>
      </c>
      <c r="BH422" s="188">
        <f>IF(N422="sníž. přenesená",J422,0)</f>
        <v>0</v>
      </c>
      <c r="BI422" s="188">
        <f>IF(N422="nulová",J422,0)</f>
        <v>0</v>
      </c>
      <c r="BJ422" s="19" t="s">
        <v>81</v>
      </c>
      <c r="BK422" s="188">
        <f>ROUND(I422*H422,2)</f>
        <v>0</v>
      </c>
      <c r="BL422" s="19" t="s">
        <v>174</v>
      </c>
      <c r="BM422" s="187" t="s">
        <v>599</v>
      </c>
    </row>
    <row r="423" spans="1:65" s="2" customFormat="1" ht="11.25">
      <c r="A423" s="36"/>
      <c r="B423" s="37"/>
      <c r="C423" s="38"/>
      <c r="D423" s="189" t="s">
        <v>176</v>
      </c>
      <c r="E423" s="38"/>
      <c r="F423" s="190" t="s">
        <v>600</v>
      </c>
      <c r="G423" s="38"/>
      <c r="H423" s="38"/>
      <c r="I423" s="191"/>
      <c r="J423" s="38"/>
      <c r="K423" s="38"/>
      <c r="L423" s="41"/>
      <c r="M423" s="192"/>
      <c r="N423" s="193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176</v>
      </c>
      <c r="AU423" s="19" t="s">
        <v>83</v>
      </c>
    </row>
    <row r="424" spans="1:65" s="12" customFormat="1" ht="22.9" customHeight="1">
      <c r="B424" s="160"/>
      <c r="C424" s="161"/>
      <c r="D424" s="162" t="s">
        <v>72</v>
      </c>
      <c r="E424" s="174" t="s">
        <v>601</v>
      </c>
      <c r="F424" s="174" t="s">
        <v>602</v>
      </c>
      <c r="G424" s="161"/>
      <c r="H424" s="161"/>
      <c r="I424" s="164"/>
      <c r="J424" s="175">
        <f>BK424</f>
        <v>0</v>
      </c>
      <c r="K424" s="161"/>
      <c r="L424" s="166"/>
      <c r="M424" s="167"/>
      <c r="N424" s="168"/>
      <c r="O424" s="168"/>
      <c r="P424" s="169">
        <f>SUM(P425:P793)</f>
        <v>0</v>
      </c>
      <c r="Q424" s="168"/>
      <c r="R424" s="169">
        <f>SUM(R425:R793)</f>
        <v>51.013155829999988</v>
      </c>
      <c r="S424" s="168"/>
      <c r="T424" s="170">
        <f>SUM(T425:T793)</f>
        <v>0</v>
      </c>
      <c r="AR424" s="171" t="s">
        <v>81</v>
      </c>
      <c r="AT424" s="172" t="s">
        <v>72</v>
      </c>
      <c r="AU424" s="172" t="s">
        <v>81</v>
      </c>
      <c r="AY424" s="171" t="s">
        <v>168</v>
      </c>
      <c r="BK424" s="173">
        <f>SUM(BK425:BK793)</f>
        <v>0</v>
      </c>
    </row>
    <row r="425" spans="1:65" s="2" customFormat="1" ht="16.5" customHeight="1">
      <c r="A425" s="36"/>
      <c r="B425" s="37"/>
      <c r="C425" s="176" t="s">
        <v>603</v>
      </c>
      <c r="D425" s="176" t="s">
        <v>170</v>
      </c>
      <c r="E425" s="177" t="s">
        <v>604</v>
      </c>
      <c r="F425" s="178" t="s">
        <v>605</v>
      </c>
      <c r="G425" s="179" t="s">
        <v>173</v>
      </c>
      <c r="H425" s="180">
        <v>1</v>
      </c>
      <c r="I425" s="181"/>
      <c r="J425" s="182">
        <f>ROUND(I425*H425,2)</f>
        <v>0</v>
      </c>
      <c r="K425" s="178" t="s">
        <v>19</v>
      </c>
      <c r="L425" s="41"/>
      <c r="M425" s="183" t="s">
        <v>19</v>
      </c>
      <c r="N425" s="184" t="s">
        <v>44</v>
      </c>
      <c r="O425" s="66"/>
      <c r="P425" s="185">
        <f>O425*H425</f>
        <v>0</v>
      </c>
      <c r="Q425" s="185">
        <v>0</v>
      </c>
      <c r="R425" s="185">
        <f>Q425*H425</f>
        <v>0</v>
      </c>
      <c r="S425" s="185">
        <v>0</v>
      </c>
      <c r="T425" s="186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7" t="s">
        <v>174</v>
      </c>
      <c r="AT425" s="187" t="s">
        <v>170</v>
      </c>
      <c r="AU425" s="187" t="s">
        <v>83</v>
      </c>
      <c r="AY425" s="19" t="s">
        <v>168</v>
      </c>
      <c r="BE425" s="188">
        <f>IF(N425="základní",J425,0)</f>
        <v>0</v>
      </c>
      <c r="BF425" s="188">
        <f>IF(N425="snížená",J425,0)</f>
        <v>0</v>
      </c>
      <c r="BG425" s="188">
        <f>IF(N425="zákl. přenesená",J425,0)</f>
        <v>0</v>
      </c>
      <c r="BH425" s="188">
        <f>IF(N425="sníž. přenesená",J425,0)</f>
        <v>0</v>
      </c>
      <c r="BI425" s="188">
        <f>IF(N425="nulová",J425,0)</f>
        <v>0</v>
      </c>
      <c r="BJ425" s="19" t="s">
        <v>81</v>
      </c>
      <c r="BK425" s="188">
        <f>ROUND(I425*H425,2)</f>
        <v>0</v>
      </c>
      <c r="BL425" s="19" t="s">
        <v>174</v>
      </c>
      <c r="BM425" s="187" t="s">
        <v>606</v>
      </c>
    </row>
    <row r="426" spans="1:65" s="2" customFormat="1" ht="11.25">
      <c r="A426" s="36"/>
      <c r="B426" s="37"/>
      <c r="C426" s="38"/>
      <c r="D426" s="189" t="s">
        <v>176</v>
      </c>
      <c r="E426" s="38"/>
      <c r="F426" s="190" t="s">
        <v>605</v>
      </c>
      <c r="G426" s="38"/>
      <c r="H426" s="38"/>
      <c r="I426" s="191"/>
      <c r="J426" s="38"/>
      <c r="K426" s="38"/>
      <c r="L426" s="41"/>
      <c r="M426" s="192"/>
      <c r="N426" s="193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176</v>
      </c>
      <c r="AU426" s="19" t="s">
        <v>83</v>
      </c>
    </row>
    <row r="427" spans="1:65" s="2" customFormat="1" ht="16.5" customHeight="1">
      <c r="A427" s="36"/>
      <c r="B427" s="37"/>
      <c r="C427" s="176" t="s">
        <v>607</v>
      </c>
      <c r="D427" s="176" t="s">
        <v>170</v>
      </c>
      <c r="E427" s="177" t="s">
        <v>608</v>
      </c>
      <c r="F427" s="178" t="s">
        <v>609</v>
      </c>
      <c r="G427" s="179" t="s">
        <v>225</v>
      </c>
      <c r="H427" s="180">
        <v>1589.3779999999999</v>
      </c>
      <c r="I427" s="181"/>
      <c r="J427" s="182">
        <f>ROUND(I427*H427,2)</f>
        <v>0</v>
      </c>
      <c r="K427" s="178" t="s">
        <v>19</v>
      </c>
      <c r="L427" s="41"/>
      <c r="M427" s="183" t="s">
        <v>19</v>
      </c>
      <c r="N427" s="184" t="s">
        <v>44</v>
      </c>
      <c r="O427" s="66"/>
      <c r="P427" s="185">
        <f>O427*H427</f>
        <v>0</v>
      </c>
      <c r="Q427" s="185">
        <v>2.5999999999999998E-4</v>
      </c>
      <c r="R427" s="185">
        <f>Q427*H427</f>
        <v>0.41323827999999996</v>
      </c>
      <c r="S427" s="185">
        <v>0</v>
      </c>
      <c r="T427" s="186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7" t="s">
        <v>174</v>
      </c>
      <c r="AT427" s="187" t="s">
        <v>170</v>
      </c>
      <c r="AU427" s="187" t="s">
        <v>83</v>
      </c>
      <c r="AY427" s="19" t="s">
        <v>168</v>
      </c>
      <c r="BE427" s="188">
        <f>IF(N427="základní",J427,0)</f>
        <v>0</v>
      </c>
      <c r="BF427" s="188">
        <f>IF(N427="snížená",J427,0)</f>
        <v>0</v>
      </c>
      <c r="BG427" s="188">
        <f>IF(N427="zákl. přenesená",J427,0)</f>
        <v>0</v>
      </c>
      <c r="BH427" s="188">
        <f>IF(N427="sníž. přenesená",J427,0)</f>
        <v>0</v>
      </c>
      <c r="BI427" s="188">
        <f>IF(N427="nulová",J427,0)</f>
        <v>0</v>
      </c>
      <c r="BJ427" s="19" t="s">
        <v>81</v>
      </c>
      <c r="BK427" s="188">
        <f>ROUND(I427*H427,2)</f>
        <v>0</v>
      </c>
      <c r="BL427" s="19" t="s">
        <v>174</v>
      </c>
      <c r="BM427" s="187" t="s">
        <v>610</v>
      </c>
    </row>
    <row r="428" spans="1:65" s="2" customFormat="1" ht="11.25">
      <c r="A428" s="36"/>
      <c r="B428" s="37"/>
      <c r="C428" s="38"/>
      <c r="D428" s="189" t="s">
        <v>176</v>
      </c>
      <c r="E428" s="38"/>
      <c r="F428" s="190" t="s">
        <v>609</v>
      </c>
      <c r="G428" s="38"/>
      <c r="H428" s="38"/>
      <c r="I428" s="191"/>
      <c r="J428" s="38"/>
      <c r="K428" s="38"/>
      <c r="L428" s="41"/>
      <c r="M428" s="192"/>
      <c r="N428" s="193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176</v>
      </c>
      <c r="AU428" s="19" t="s">
        <v>83</v>
      </c>
    </row>
    <row r="429" spans="1:65" s="13" customFormat="1" ht="11.25">
      <c r="B429" s="194"/>
      <c r="C429" s="195"/>
      <c r="D429" s="189" t="s">
        <v>198</v>
      </c>
      <c r="E429" s="196" t="s">
        <v>19</v>
      </c>
      <c r="F429" s="197" t="s">
        <v>611</v>
      </c>
      <c r="G429" s="195"/>
      <c r="H429" s="196" t="s">
        <v>19</v>
      </c>
      <c r="I429" s="198"/>
      <c r="J429" s="195"/>
      <c r="K429" s="195"/>
      <c r="L429" s="199"/>
      <c r="M429" s="200"/>
      <c r="N429" s="201"/>
      <c r="O429" s="201"/>
      <c r="P429" s="201"/>
      <c r="Q429" s="201"/>
      <c r="R429" s="201"/>
      <c r="S429" s="201"/>
      <c r="T429" s="202"/>
      <c r="AT429" s="203" t="s">
        <v>198</v>
      </c>
      <c r="AU429" s="203" t="s">
        <v>83</v>
      </c>
      <c r="AV429" s="13" t="s">
        <v>81</v>
      </c>
      <c r="AW429" s="13" t="s">
        <v>34</v>
      </c>
      <c r="AX429" s="13" t="s">
        <v>73</v>
      </c>
      <c r="AY429" s="203" t="s">
        <v>168</v>
      </c>
    </row>
    <row r="430" spans="1:65" s="14" customFormat="1" ht="11.25">
      <c r="B430" s="204"/>
      <c r="C430" s="205"/>
      <c r="D430" s="189" t="s">
        <v>198</v>
      </c>
      <c r="E430" s="206" t="s">
        <v>19</v>
      </c>
      <c r="F430" s="207" t="s">
        <v>612</v>
      </c>
      <c r="G430" s="205"/>
      <c r="H430" s="208">
        <v>1018.553</v>
      </c>
      <c r="I430" s="209"/>
      <c r="J430" s="205"/>
      <c r="K430" s="205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198</v>
      </c>
      <c r="AU430" s="214" t="s">
        <v>83</v>
      </c>
      <c r="AV430" s="14" t="s">
        <v>83</v>
      </c>
      <c r="AW430" s="14" t="s">
        <v>34</v>
      </c>
      <c r="AX430" s="14" t="s">
        <v>73</v>
      </c>
      <c r="AY430" s="214" t="s">
        <v>168</v>
      </c>
    </row>
    <row r="431" spans="1:65" s="14" customFormat="1" ht="11.25">
      <c r="B431" s="204"/>
      <c r="C431" s="205"/>
      <c r="D431" s="189" t="s">
        <v>198</v>
      </c>
      <c r="E431" s="206" t="s">
        <v>19</v>
      </c>
      <c r="F431" s="207" t="s">
        <v>613</v>
      </c>
      <c r="G431" s="205"/>
      <c r="H431" s="208">
        <v>551.58000000000004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198</v>
      </c>
      <c r="AU431" s="214" t="s">
        <v>83</v>
      </c>
      <c r="AV431" s="14" t="s">
        <v>83</v>
      </c>
      <c r="AW431" s="14" t="s">
        <v>34</v>
      </c>
      <c r="AX431" s="14" t="s">
        <v>73</v>
      </c>
      <c r="AY431" s="214" t="s">
        <v>168</v>
      </c>
    </row>
    <row r="432" spans="1:65" s="14" customFormat="1" ht="11.25">
      <c r="B432" s="204"/>
      <c r="C432" s="205"/>
      <c r="D432" s="189" t="s">
        <v>198</v>
      </c>
      <c r="E432" s="206" t="s">
        <v>19</v>
      </c>
      <c r="F432" s="207" t="s">
        <v>614</v>
      </c>
      <c r="G432" s="205"/>
      <c r="H432" s="208">
        <v>9.9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198</v>
      </c>
      <c r="AU432" s="214" t="s">
        <v>83</v>
      </c>
      <c r="AV432" s="14" t="s">
        <v>83</v>
      </c>
      <c r="AW432" s="14" t="s">
        <v>34</v>
      </c>
      <c r="AX432" s="14" t="s">
        <v>73</v>
      </c>
      <c r="AY432" s="214" t="s">
        <v>168</v>
      </c>
    </row>
    <row r="433" spans="1:65" s="14" customFormat="1" ht="11.25">
      <c r="B433" s="204"/>
      <c r="C433" s="205"/>
      <c r="D433" s="189" t="s">
        <v>198</v>
      </c>
      <c r="E433" s="206" t="s">
        <v>19</v>
      </c>
      <c r="F433" s="207" t="s">
        <v>615</v>
      </c>
      <c r="G433" s="205"/>
      <c r="H433" s="208">
        <v>9.3450000000000006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198</v>
      </c>
      <c r="AU433" s="214" t="s">
        <v>83</v>
      </c>
      <c r="AV433" s="14" t="s">
        <v>83</v>
      </c>
      <c r="AW433" s="14" t="s">
        <v>34</v>
      </c>
      <c r="AX433" s="14" t="s">
        <v>73</v>
      </c>
      <c r="AY433" s="214" t="s">
        <v>168</v>
      </c>
    </row>
    <row r="434" spans="1:65" s="15" customFormat="1" ht="11.25">
      <c r="B434" s="215"/>
      <c r="C434" s="216"/>
      <c r="D434" s="189" t="s">
        <v>198</v>
      </c>
      <c r="E434" s="217" t="s">
        <v>19</v>
      </c>
      <c r="F434" s="218" t="s">
        <v>208</v>
      </c>
      <c r="G434" s="216"/>
      <c r="H434" s="219">
        <v>1589.3779999999999</v>
      </c>
      <c r="I434" s="220"/>
      <c r="J434" s="216"/>
      <c r="K434" s="216"/>
      <c r="L434" s="221"/>
      <c r="M434" s="222"/>
      <c r="N434" s="223"/>
      <c r="O434" s="223"/>
      <c r="P434" s="223"/>
      <c r="Q434" s="223"/>
      <c r="R434" s="223"/>
      <c r="S434" s="223"/>
      <c r="T434" s="224"/>
      <c r="AT434" s="225" t="s">
        <v>198</v>
      </c>
      <c r="AU434" s="225" t="s">
        <v>83</v>
      </c>
      <c r="AV434" s="15" t="s">
        <v>174</v>
      </c>
      <c r="AW434" s="15" t="s">
        <v>34</v>
      </c>
      <c r="AX434" s="15" t="s">
        <v>81</v>
      </c>
      <c r="AY434" s="225" t="s">
        <v>168</v>
      </c>
    </row>
    <row r="435" spans="1:65" s="2" customFormat="1" ht="16.5" customHeight="1">
      <c r="A435" s="36"/>
      <c r="B435" s="37"/>
      <c r="C435" s="176" t="s">
        <v>616</v>
      </c>
      <c r="D435" s="176" t="s">
        <v>170</v>
      </c>
      <c r="E435" s="177" t="s">
        <v>617</v>
      </c>
      <c r="F435" s="178" t="s">
        <v>618</v>
      </c>
      <c r="G435" s="179" t="s">
        <v>225</v>
      </c>
      <c r="H435" s="180">
        <v>34.479999999999997</v>
      </c>
      <c r="I435" s="181"/>
      <c r="J435" s="182">
        <f>ROUND(I435*H435,2)</f>
        <v>0</v>
      </c>
      <c r="K435" s="178" t="s">
        <v>19</v>
      </c>
      <c r="L435" s="41"/>
      <c r="M435" s="183" t="s">
        <v>19</v>
      </c>
      <c r="N435" s="184" t="s">
        <v>44</v>
      </c>
      <c r="O435" s="66"/>
      <c r="P435" s="185">
        <f>O435*H435</f>
        <v>0</v>
      </c>
      <c r="Q435" s="185">
        <v>2.5999999999999998E-4</v>
      </c>
      <c r="R435" s="185">
        <f>Q435*H435</f>
        <v>8.9647999999999985E-3</v>
      </c>
      <c r="S435" s="185">
        <v>0</v>
      </c>
      <c r="T435" s="186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7" t="s">
        <v>174</v>
      </c>
      <c r="AT435" s="187" t="s">
        <v>170</v>
      </c>
      <c r="AU435" s="187" t="s">
        <v>83</v>
      </c>
      <c r="AY435" s="19" t="s">
        <v>168</v>
      </c>
      <c r="BE435" s="188">
        <f>IF(N435="základní",J435,0)</f>
        <v>0</v>
      </c>
      <c r="BF435" s="188">
        <f>IF(N435="snížená",J435,0)</f>
        <v>0</v>
      </c>
      <c r="BG435" s="188">
        <f>IF(N435="zákl. přenesená",J435,0)</f>
        <v>0</v>
      </c>
      <c r="BH435" s="188">
        <f>IF(N435="sníž. přenesená",J435,0)</f>
        <v>0</v>
      </c>
      <c r="BI435" s="188">
        <f>IF(N435="nulová",J435,0)</f>
        <v>0</v>
      </c>
      <c r="BJ435" s="19" t="s">
        <v>81</v>
      </c>
      <c r="BK435" s="188">
        <f>ROUND(I435*H435,2)</f>
        <v>0</v>
      </c>
      <c r="BL435" s="19" t="s">
        <v>174</v>
      </c>
      <c r="BM435" s="187" t="s">
        <v>619</v>
      </c>
    </row>
    <row r="436" spans="1:65" s="2" customFormat="1" ht="11.25">
      <c r="A436" s="36"/>
      <c r="B436" s="37"/>
      <c r="C436" s="38"/>
      <c r="D436" s="189" t="s">
        <v>176</v>
      </c>
      <c r="E436" s="38"/>
      <c r="F436" s="190" t="s">
        <v>618</v>
      </c>
      <c r="G436" s="38"/>
      <c r="H436" s="38"/>
      <c r="I436" s="191"/>
      <c r="J436" s="38"/>
      <c r="K436" s="38"/>
      <c r="L436" s="41"/>
      <c r="M436" s="192"/>
      <c r="N436" s="193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176</v>
      </c>
      <c r="AU436" s="19" t="s">
        <v>83</v>
      </c>
    </row>
    <row r="437" spans="1:65" s="13" customFormat="1" ht="11.25">
      <c r="B437" s="194"/>
      <c r="C437" s="195"/>
      <c r="D437" s="189" t="s">
        <v>198</v>
      </c>
      <c r="E437" s="196" t="s">
        <v>19</v>
      </c>
      <c r="F437" s="197" t="s">
        <v>611</v>
      </c>
      <c r="G437" s="195"/>
      <c r="H437" s="196" t="s">
        <v>19</v>
      </c>
      <c r="I437" s="198"/>
      <c r="J437" s="195"/>
      <c r="K437" s="195"/>
      <c r="L437" s="199"/>
      <c r="M437" s="200"/>
      <c r="N437" s="201"/>
      <c r="O437" s="201"/>
      <c r="P437" s="201"/>
      <c r="Q437" s="201"/>
      <c r="R437" s="201"/>
      <c r="S437" s="201"/>
      <c r="T437" s="202"/>
      <c r="AT437" s="203" t="s">
        <v>198</v>
      </c>
      <c r="AU437" s="203" t="s">
        <v>83</v>
      </c>
      <c r="AV437" s="13" t="s">
        <v>81</v>
      </c>
      <c r="AW437" s="13" t="s">
        <v>34</v>
      </c>
      <c r="AX437" s="13" t="s">
        <v>73</v>
      </c>
      <c r="AY437" s="203" t="s">
        <v>168</v>
      </c>
    </row>
    <row r="438" spans="1:65" s="14" customFormat="1" ht="11.25">
      <c r="B438" s="204"/>
      <c r="C438" s="205"/>
      <c r="D438" s="189" t="s">
        <v>198</v>
      </c>
      <c r="E438" s="206" t="s">
        <v>19</v>
      </c>
      <c r="F438" s="207" t="s">
        <v>620</v>
      </c>
      <c r="G438" s="205"/>
      <c r="H438" s="208">
        <v>34.479999999999997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198</v>
      </c>
      <c r="AU438" s="214" t="s">
        <v>83</v>
      </c>
      <c r="AV438" s="14" t="s">
        <v>83</v>
      </c>
      <c r="AW438" s="14" t="s">
        <v>34</v>
      </c>
      <c r="AX438" s="14" t="s">
        <v>81</v>
      </c>
      <c r="AY438" s="214" t="s">
        <v>168</v>
      </c>
    </row>
    <row r="439" spans="1:65" s="2" customFormat="1" ht="16.5" customHeight="1">
      <c r="A439" s="36"/>
      <c r="B439" s="37"/>
      <c r="C439" s="176" t="s">
        <v>621</v>
      </c>
      <c r="D439" s="176" t="s">
        <v>170</v>
      </c>
      <c r="E439" s="177" t="s">
        <v>622</v>
      </c>
      <c r="F439" s="178" t="s">
        <v>623</v>
      </c>
      <c r="G439" s="179" t="s">
        <v>225</v>
      </c>
      <c r="H439" s="180">
        <v>1861.443</v>
      </c>
      <c r="I439" s="181"/>
      <c r="J439" s="182">
        <f>ROUND(I439*H439,2)</f>
        <v>0</v>
      </c>
      <c r="K439" s="178" t="s">
        <v>180</v>
      </c>
      <c r="L439" s="41"/>
      <c r="M439" s="183" t="s">
        <v>19</v>
      </c>
      <c r="N439" s="184" t="s">
        <v>44</v>
      </c>
      <c r="O439" s="66"/>
      <c r="P439" s="185">
        <f>O439*H439</f>
        <v>0</v>
      </c>
      <c r="Q439" s="185">
        <v>0</v>
      </c>
      <c r="R439" s="185">
        <f>Q439*H439</f>
        <v>0</v>
      </c>
      <c r="S439" s="185">
        <v>0</v>
      </c>
      <c r="T439" s="186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87" t="s">
        <v>174</v>
      </c>
      <c r="AT439" s="187" t="s">
        <v>170</v>
      </c>
      <c r="AU439" s="187" t="s">
        <v>83</v>
      </c>
      <c r="AY439" s="19" t="s">
        <v>168</v>
      </c>
      <c r="BE439" s="188">
        <f>IF(N439="základní",J439,0)</f>
        <v>0</v>
      </c>
      <c r="BF439" s="188">
        <f>IF(N439="snížená",J439,0)</f>
        <v>0</v>
      </c>
      <c r="BG439" s="188">
        <f>IF(N439="zákl. přenesená",J439,0)</f>
        <v>0</v>
      </c>
      <c r="BH439" s="188">
        <f>IF(N439="sníž. přenesená",J439,0)</f>
        <v>0</v>
      </c>
      <c r="BI439" s="188">
        <f>IF(N439="nulová",J439,0)</f>
        <v>0</v>
      </c>
      <c r="BJ439" s="19" t="s">
        <v>81</v>
      </c>
      <c r="BK439" s="188">
        <f>ROUND(I439*H439,2)</f>
        <v>0</v>
      </c>
      <c r="BL439" s="19" t="s">
        <v>174</v>
      </c>
      <c r="BM439" s="187" t="s">
        <v>624</v>
      </c>
    </row>
    <row r="440" spans="1:65" s="2" customFormat="1" ht="11.25">
      <c r="A440" s="36"/>
      <c r="B440" s="37"/>
      <c r="C440" s="38"/>
      <c r="D440" s="189" t="s">
        <v>176</v>
      </c>
      <c r="E440" s="38"/>
      <c r="F440" s="190" t="s">
        <v>625</v>
      </c>
      <c r="G440" s="38"/>
      <c r="H440" s="38"/>
      <c r="I440" s="191"/>
      <c r="J440" s="38"/>
      <c r="K440" s="38"/>
      <c r="L440" s="41"/>
      <c r="M440" s="192"/>
      <c r="N440" s="193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176</v>
      </c>
      <c r="AU440" s="19" t="s">
        <v>83</v>
      </c>
    </row>
    <row r="441" spans="1:65" s="14" customFormat="1" ht="11.25">
      <c r="B441" s="204"/>
      <c r="C441" s="205"/>
      <c r="D441" s="189" t="s">
        <v>198</v>
      </c>
      <c r="E441" s="206" t="s">
        <v>19</v>
      </c>
      <c r="F441" s="207" t="s">
        <v>626</v>
      </c>
      <c r="G441" s="205"/>
      <c r="H441" s="208">
        <v>72.09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198</v>
      </c>
      <c r="AU441" s="214" t="s">
        <v>83</v>
      </c>
      <c r="AV441" s="14" t="s">
        <v>83</v>
      </c>
      <c r="AW441" s="14" t="s">
        <v>34</v>
      </c>
      <c r="AX441" s="14" t="s">
        <v>73</v>
      </c>
      <c r="AY441" s="214" t="s">
        <v>168</v>
      </c>
    </row>
    <row r="442" spans="1:65" s="14" customFormat="1" ht="11.25">
      <c r="B442" s="204"/>
      <c r="C442" s="205"/>
      <c r="D442" s="189" t="s">
        <v>198</v>
      </c>
      <c r="E442" s="206" t="s">
        <v>19</v>
      </c>
      <c r="F442" s="207" t="s">
        <v>627</v>
      </c>
      <c r="G442" s="205"/>
      <c r="H442" s="208">
        <v>47.045000000000002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198</v>
      </c>
      <c r="AU442" s="214" t="s">
        <v>83</v>
      </c>
      <c r="AV442" s="14" t="s">
        <v>83</v>
      </c>
      <c r="AW442" s="14" t="s">
        <v>34</v>
      </c>
      <c r="AX442" s="14" t="s">
        <v>73</v>
      </c>
      <c r="AY442" s="214" t="s">
        <v>168</v>
      </c>
    </row>
    <row r="443" spans="1:65" s="14" customFormat="1" ht="11.25">
      <c r="B443" s="204"/>
      <c r="C443" s="205"/>
      <c r="D443" s="189" t="s">
        <v>198</v>
      </c>
      <c r="E443" s="206" t="s">
        <v>19</v>
      </c>
      <c r="F443" s="207" t="s">
        <v>615</v>
      </c>
      <c r="G443" s="205"/>
      <c r="H443" s="208">
        <v>9.3450000000000006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198</v>
      </c>
      <c r="AU443" s="214" t="s">
        <v>83</v>
      </c>
      <c r="AV443" s="14" t="s">
        <v>83</v>
      </c>
      <c r="AW443" s="14" t="s">
        <v>34</v>
      </c>
      <c r="AX443" s="14" t="s">
        <v>73</v>
      </c>
      <c r="AY443" s="214" t="s">
        <v>168</v>
      </c>
    </row>
    <row r="444" spans="1:65" s="14" customFormat="1" ht="11.25">
      <c r="B444" s="204"/>
      <c r="C444" s="205"/>
      <c r="D444" s="189" t="s">
        <v>198</v>
      </c>
      <c r="E444" s="206" t="s">
        <v>19</v>
      </c>
      <c r="F444" s="207" t="s">
        <v>628</v>
      </c>
      <c r="G444" s="205"/>
      <c r="H444" s="208">
        <v>100.95</v>
      </c>
      <c r="I444" s="209"/>
      <c r="J444" s="205"/>
      <c r="K444" s="205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198</v>
      </c>
      <c r="AU444" s="214" t="s">
        <v>83</v>
      </c>
      <c r="AV444" s="14" t="s">
        <v>83</v>
      </c>
      <c r="AW444" s="14" t="s">
        <v>34</v>
      </c>
      <c r="AX444" s="14" t="s">
        <v>73</v>
      </c>
      <c r="AY444" s="214" t="s">
        <v>168</v>
      </c>
    </row>
    <row r="445" spans="1:65" s="14" customFormat="1" ht="11.25">
      <c r="B445" s="204"/>
      <c r="C445" s="205"/>
      <c r="D445" s="189" t="s">
        <v>198</v>
      </c>
      <c r="E445" s="206" t="s">
        <v>19</v>
      </c>
      <c r="F445" s="207" t="s">
        <v>612</v>
      </c>
      <c r="G445" s="205"/>
      <c r="H445" s="208">
        <v>1018.553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198</v>
      </c>
      <c r="AU445" s="214" t="s">
        <v>83</v>
      </c>
      <c r="AV445" s="14" t="s">
        <v>83</v>
      </c>
      <c r="AW445" s="14" t="s">
        <v>34</v>
      </c>
      <c r="AX445" s="14" t="s">
        <v>73</v>
      </c>
      <c r="AY445" s="214" t="s">
        <v>168</v>
      </c>
    </row>
    <row r="446" spans="1:65" s="14" customFormat="1" ht="11.25">
      <c r="B446" s="204"/>
      <c r="C446" s="205"/>
      <c r="D446" s="189" t="s">
        <v>198</v>
      </c>
      <c r="E446" s="206" t="s">
        <v>19</v>
      </c>
      <c r="F446" s="207" t="s">
        <v>613</v>
      </c>
      <c r="G446" s="205"/>
      <c r="H446" s="208">
        <v>551.58000000000004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198</v>
      </c>
      <c r="AU446" s="214" t="s">
        <v>83</v>
      </c>
      <c r="AV446" s="14" t="s">
        <v>83</v>
      </c>
      <c r="AW446" s="14" t="s">
        <v>34</v>
      </c>
      <c r="AX446" s="14" t="s">
        <v>73</v>
      </c>
      <c r="AY446" s="214" t="s">
        <v>168</v>
      </c>
    </row>
    <row r="447" spans="1:65" s="14" customFormat="1" ht="11.25">
      <c r="B447" s="204"/>
      <c r="C447" s="205"/>
      <c r="D447" s="189" t="s">
        <v>198</v>
      </c>
      <c r="E447" s="206" t="s">
        <v>19</v>
      </c>
      <c r="F447" s="207" t="s">
        <v>620</v>
      </c>
      <c r="G447" s="205"/>
      <c r="H447" s="208">
        <v>34.479999999999997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198</v>
      </c>
      <c r="AU447" s="214" t="s">
        <v>83</v>
      </c>
      <c r="AV447" s="14" t="s">
        <v>83</v>
      </c>
      <c r="AW447" s="14" t="s">
        <v>34</v>
      </c>
      <c r="AX447" s="14" t="s">
        <v>73</v>
      </c>
      <c r="AY447" s="214" t="s">
        <v>168</v>
      </c>
    </row>
    <row r="448" spans="1:65" s="14" customFormat="1" ht="11.25">
      <c r="B448" s="204"/>
      <c r="C448" s="205"/>
      <c r="D448" s="189" t="s">
        <v>198</v>
      </c>
      <c r="E448" s="206" t="s">
        <v>19</v>
      </c>
      <c r="F448" s="207" t="s">
        <v>614</v>
      </c>
      <c r="G448" s="205"/>
      <c r="H448" s="208">
        <v>9.9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198</v>
      </c>
      <c r="AU448" s="214" t="s">
        <v>83</v>
      </c>
      <c r="AV448" s="14" t="s">
        <v>83</v>
      </c>
      <c r="AW448" s="14" t="s">
        <v>34</v>
      </c>
      <c r="AX448" s="14" t="s">
        <v>73</v>
      </c>
      <c r="AY448" s="214" t="s">
        <v>168</v>
      </c>
    </row>
    <row r="449" spans="1:65" s="14" customFormat="1" ht="11.25">
      <c r="B449" s="204"/>
      <c r="C449" s="205"/>
      <c r="D449" s="189" t="s">
        <v>198</v>
      </c>
      <c r="E449" s="206" t="s">
        <v>19</v>
      </c>
      <c r="F449" s="207" t="s">
        <v>629</v>
      </c>
      <c r="G449" s="205"/>
      <c r="H449" s="208">
        <v>17.5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198</v>
      </c>
      <c r="AU449" s="214" t="s">
        <v>83</v>
      </c>
      <c r="AV449" s="14" t="s">
        <v>83</v>
      </c>
      <c r="AW449" s="14" t="s">
        <v>34</v>
      </c>
      <c r="AX449" s="14" t="s">
        <v>73</v>
      </c>
      <c r="AY449" s="214" t="s">
        <v>168</v>
      </c>
    </row>
    <row r="450" spans="1:65" s="15" customFormat="1" ht="11.25">
      <c r="B450" s="215"/>
      <c r="C450" s="216"/>
      <c r="D450" s="189" t="s">
        <v>198</v>
      </c>
      <c r="E450" s="217" t="s">
        <v>19</v>
      </c>
      <c r="F450" s="218" t="s">
        <v>208</v>
      </c>
      <c r="G450" s="216"/>
      <c r="H450" s="219">
        <v>1861.443</v>
      </c>
      <c r="I450" s="220"/>
      <c r="J450" s="216"/>
      <c r="K450" s="216"/>
      <c r="L450" s="221"/>
      <c r="M450" s="222"/>
      <c r="N450" s="223"/>
      <c r="O450" s="223"/>
      <c r="P450" s="223"/>
      <c r="Q450" s="223"/>
      <c r="R450" s="223"/>
      <c r="S450" s="223"/>
      <c r="T450" s="224"/>
      <c r="AT450" s="225" t="s">
        <v>198</v>
      </c>
      <c r="AU450" s="225" t="s">
        <v>83</v>
      </c>
      <c r="AV450" s="15" t="s">
        <v>174</v>
      </c>
      <c r="AW450" s="15" t="s">
        <v>34</v>
      </c>
      <c r="AX450" s="15" t="s">
        <v>81</v>
      </c>
      <c r="AY450" s="225" t="s">
        <v>168</v>
      </c>
    </row>
    <row r="451" spans="1:65" s="2" customFormat="1" ht="16.5" customHeight="1">
      <c r="A451" s="36"/>
      <c r="B451" s="37"/>
      <c r="C451" s="176" t="s">
        <v>515</v>
      </c>
      <c r="D451" s="176" t="s">
        <v>170</v>
      </c>
      <c r="E451" s="177" t="s">
        <v>630</v>
      </c>
      <c r="F451" s="178" t="s">
        <v>631</v>
      </c>
      <c r="G451" s="179" t="s">
        <v>225</v>
      </c>
      <c r="H451" s="180">
        <v>611.553</v>
      </c>
      <c r="I451" s="181"/>
      <c r="J451" s="182">
        <f>ROUND(I451*H451,2)</f>
        <v>0</v>
      </c>
      <c r="K451" s="178" t="s">
        <v>180</v>
      </c>
      <c r="L451" s="41"/>
      <c r="M451" s="183" t="s">
        <v>19</v>
      </c>
      <c r="N451" s="184" t="s">
        <v>44</v>
      </c>
      <c r="O451" s="66"/>
      <c r="P451" s="185">
        <f>O451*H451</f>
        <v>0</v>
      </c>
      <c r="Q451" s="185">
        <v>0</v>
      </c>
      <c r="R451" s="185">
        <f>Q451*H451</f>
        <v>0</v>
      </c>
      <c r="S451" s="185">
        <v>0</v>
      </c>
      <c r="T451" s="186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7" t="s">
        <v>174</v>
      </c>
      <c r="AT451" s="187" t="s">
        <v>170</v>
      </c>
      <c r="AU451" s="187" t="s">
        <v>83</v>
      </c>
      <c r="AY451" s="19" t="s">
        <v>168</v>
      </c>
      <c r="BE451" s="188">
        <f>IF(N451="základní",J451,0)</f>
        <v>0</v>
      </c>
      <c r="BF451" s="188">
        <f>IF(N451="snížená",J451,0)</f>
        <v>0</v>
      </c>
      <c r="BG451" s="188">
        <f>IF(N451="zákl. přenesená",J451,0)</f>
        <v>0</v>
      </c>
      <c r="BH451" s="188">
        <f>IF(N451="sníž. přenesená",J451,0)</f>
        <v>0</v>
      </c>
      <c r="BI451" s="188">
        <f>IF(N451="nulová",J451,0)</f>
        <v>0</v>
      </c>
      <c r="BJ451" s="19" t="s">
        <v>81</v>
      </c>
      <c r="BK451" s="188">
        <f>ROUND(I451*H451,2)</f>
        <v>0</v>
      </c>
      <c r="BL451" s="19" t="s">
        <v>174</v>
      </c>
      <c r="BM451" s="187" t="s">
        <v>632</v>
      </c>
    </row>
    <row r="452" spans="1:65" s="2" customFormat="1" ht="11.25">
      <c r="A452" s="36"/>
      <c r="B452" s="37"/>
      <c r="C452" s="38"/>
      <c r="D452" s="189" t="s">
        <v>176</v>
      </c>
      <c r="E452" s="38"/>
      <c r="F452" s="190" t="s">
        <v>633</v>
      </c>
      <c r="G452" s="38"/>
      <c r="H452" s="38"/>
      <c r="I452" s="191"/>
      <c r="J452" s="38"/>
      <c r="K452" s="38"/>
      <c r="L452" s="41"/>
      <c r="M452" s="192"/>
      <c r="N452" s="193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176</v>
      </c>
      <c r="AU452" s="19" t="s">
        <v>83</v>
      </c>
    </row>
    <row r="453" spans="1:65" s="14" customFormat="1" ht="11.25">
      <c r="B453" s="204"/>
      <c r="C453" s="205"/>
      <c r="D453" s="189" t="s">
        <v>198</v>
      </c>
      <c r="E453" s="206" t="s">
        <v>19</v>
      </c>
      <c r="F453" s="207" t="s">
        <v>634</v>
      </c>
      <c r="G453" s="205"/>
      <c r="H453" s="208">
        <v>231.75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198</v>
      </c>
      <c r="AU453" s="214" t="s">
        <v>83</v>
      </c>
      <c r="AV453" s="14" t="s">
        <v>83</v>
      </c>
      <c r="AW453" s="14" t="s">
        <v>34</v>
      </c>
      <c r="AX453" s="14" t="s">
        <v>73</v>
      </c>
      <c r="AY453" s="214" t="s">
        <v>168</v>
      </c>
    </row>
    <row r="454" spans="1:65" s="14" customFormat="1" ht="11.25">
      <c r="B454" s="204"/>
      <c r="C454" s="205"/>
      <c r="D454" s="189" t="s">
        <v>198</v>
      </c>
      <c r="E454" s="206" t="s">
        <v>19</v>
      </c>
      <c r="F454" s="207" t="s">
        <v>635</v>
      </c>
      <c r="G454" s="205"/>
      <c r="H454" s="208">
        <v>52.2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198</v>
      </c>
      <c r="AU454" s="214" t="s">
        <v>83</v>
      </c>
      <c r="AV454" s="14" t="s">
        <v>83</v>
      </c>
      <c r="AW454" s="14" t="s">
        <v>34</v>
      </c>
      <c r="AX454" s="14" t="s">
        <v>73</v>
      </c>
      <c r="AY454" s="214" t="s">
        <v>168</v>
      </c>
    </row>
    <row r="455" spans="1:65" s="14" customFormat="1" ht="11.25">
      <c r="B455" s="204"/>
      <c r="C455" s="205"/>
      <c r="D455" s="189" t="s">
        <v>198</v>
      </c>
      <c r="E455" s="206" t="s">
        <v>19</v>
      </c>
      <c r="F455" s="207" t="s">
        <v>636</v>
      </c>
      <c r="G455" s="205"/>
      <c r="H455" s="208">
        <v>32.4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198</v>
      </c>
      <c r="AU455" s="214" t="s">
        <v>83</v>
      </c>
      <c r="AV455" s="14" t="s">
        <v>83</v>
      </c>
      <c r="AW455" s="14" t="s">
        <v>34</v>
      </c>
      <c r="AX455" s="14" t="s">
        <v>73</v>
      </c>
      <c r="AY455" s="214" t="s">
        <v>168</v>
      </c>
    </row>
    <row r="456" spans="1:65" s="14" customFormat="1" ht="11.25">
      <c r="B456" s="204"/>
      <c r="C456" s="205"/>
      <c r="D456" s="189" t="s">
        <v>198</v>
      </c>
      <c r="E456" s="206" t="s">
        <v>19</v>
      </c>
      <c r="F456" s="207" t="s">
        <v>637</v>
      </c>
      <c r="G456" s="205"/>
      <c r="H456" s="208">
        <v>5.0999999999999996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198</v>
      </c>
      <c r="AU456" s="214" t="s">
        <v>83</v>
      </c>
      <c r="AV456" s="14" t="s">
        <v>83</v>
      </c>
      <c r="AW456" s="14" t="s">
        <v>34</v>
      </c>
      <c r="AX456" s="14" t="s">
        <v>73</v>
      </c>
      <c r="AY456" s="214" t="s">
        <v>168</v>
      </c>
    </row>
    <row r="457" spans="1:65" s="14" customFormat="1" ht="11.25">
      <c r="B457" s="204"/>
      <c r="C457" s="205"/>
      <c r="D457" s="189" t="s">
        <v>198</v>
      </c>
      <c r="E457" s="206" t="s">
        <v>19</v>
      </c>
      <c r="F457" s="207" t="s">
        <v>638</v>
      </c>
      <c r="G457" s="205"/>
      <c r="H457" s="208">
        <v>5.12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198</v>
      </c>
      <c r="AU457" s="214" t="s">
        <v>83</v>
      </c>
      <c r="AV457" s="14" t="s">
        <v>83</v>
      </c>
      <c r="AW457" s="14" t="s">
        <v>34</v>
      </c>
      <c r="AX457" s="14" t="s">
        <v>73</v>
      </c>
      <c r="AY457" s="214" t="s">
        <v>168</v>
      </c>
    </row>
    <row r="458" spans="1:65" s="14" customFormat="1" ht="11.25">
      <c r="B458" s="204"/>
      <c r="C458" s="205"/>
      <c r="D458" s="189" t="s">
        <v>198</v>
      </c>
      <c r="E458" s="206" t="s">
        <v>19</v>
      </c>
      <c r="F458" s="207" t="s">
        <v>639</v>
      </c>
      <c r="G458" s="205"/>
      <c r="H458" s="208">
        <v>5.85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198</v>
      </c>
      <c r="AU458" s="214" t="s">
        <v>83</v>
      </c>
      <c r="AV458" s="14" t="s">
        <v>83</v>
      </c>
      <c r="AW458" s="14" t="s">
        <v>34</v>
      </c>
      <c r="AX458" s="14" t="s">
        <v>73</v>
      </c>
      <c r="AY458" s="214" t="s">
        <v>168</v>
      </c>
    </row>
    <row r="459" spans="1:65" s="14" customFormat="1" ht="11.25">
      <c r="B459" s="204"/>
      <c r="C459" s="205"/>
      <c r="D459" s="189" t="s">
        <v>198</v>
      </c>
      <c r="E459" s="206" t="s">
        <v>19</v>
      </c>
      <c r="F459" s="207" t="s">
        <v>640</v>
      </c>
      <c r="G459" s="205"/>
      <c r="H459" s="208">
        <v>11.7</v>
      </c>
      <c r="I459" s="209"/>
      <c r="J459" s="205"/>
      <c r="K459" s="205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198</v>
      </c>
      <c r="AU459" s="214" t="s">
        <v>83</v>
      </c>
      <c r="AV459" s="14" t="s">
        <v>83</v>
      </c>
      <c r="AW459" s="14" t="s">
        <v>34</v>
      </c>
      <c r="AX459" s="14" t="s">
        <v>73</v>
      </c>
      <c r="AY459" s="214" t="s">
        <v>168</v>
      </c>
    </row>
    <row r="460" spans="1:65" s="14" customFormat="1" ht="11.25">
      <c r="B460" s="204"/>
      <c r="C460" s="205"/>
      <c r="D460" s="189" t="s">
        <v>198</v>
      </c>
      <c r="E460" s="206" t="s">
        <v>19</v>
      </c>
      <c r="F460" s="207" t="s">
        <v>641</v>
      </c>
      <c r="G460" s="205"/>
      <c r="H460" s="208">
        <v>5.85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198</v>
      </c>
      <c r="AU460" s="214" t="s">
        <v>83</v>
      </c>
      <c r="AV460" s="14" t="s">
        <v>83</v>
      </c>
      <c r="AW460" s="14" t="s">
        <v>34</v>
      </c>
      <c r="AX460" s="14" t="s">
        <v>73</v>
      </c>
      <c r="AY460" s="214" t="s">
        <v>168</v>
      </c>
    </row>
    <row r="461" spans="1:65" s="14" customFormat="1" ht="11.25">
      <c r="B461" s="204"/>
      <c r="C461" s="205"/>
      <c r="D461" s="189" t="s">
        <v>198</v>
      </c>
      <c r="E461" s="206" t="s">
        <v>19</v>
      </c>
      <c r="F461" s="207" t="s">
        <v>642</v>
      </c>
      <c r="G461" s="205"/>
      <c r="H461" s="208">
        <v>8.5050000000000008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198</v>
      </c>
      <c r="AU461" s="214" t="s">
        <v>83</v>
      </c>
      <c r="AV461" s="14" t="s">
        <v>83</v>
      </c>
      <c r="AW461" s="14" t="s">
        <v>34</v>
      </c>
      <c r="AX461" s="14" t="s">
        <v>73</v>
      </c>
      <c r="AY461" s="214" t="s">
        <v>168</v>
      </c>
    </row>
    <row r="462" spans="1:65" s="14" customFormat="1" ht="11.25">
      <c r="B462" s="204"/>
      <c r="C462" s="205"/>
      <c r="D462" s="189" t="s">
        <v>198</v>
      </c>
      <c r="E462" s="206" t="s">
        <v>19</v>
      </c>
      <c r="F462" s="207" t="s">
        <v>643</v>
      </c>
      <c r="G462" s="205"/>
      <c r="H462" s="208">
        <v>1.89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198</v>
      </c>
      <c r="AU462" s="214" t="s">
        <v>83</v>
      </c>
      <c r="AV462" s="14" t="s">
        <v>83</v>
      </c>
      <c r="AW462" s="14" t="s">
        <v>34</v>
      </c>
      <c r="AX462" s="14" t="s">
        <v>73</v>
      </c>
      <c r="AY462" s="214" t="s">
        <v>168</v>
      </c>
    </row>
    <row r="463" spans="1:65" s="14" customFormat="1" ht="11.25">
      <c r="B463" s="204"/>
      <c r="C463" s="205"/>
      <c r="D463" s="189" t="s">
        <v>198</v>
      </c>
      <c r="E463" s="206" t="s">
        <v>19</v>
      </c>
      <c r="F463" s="207" t="s">
        <v>644</v>
      </c>
      <c r="G463" s="205"/>
      <c r="H463" s="208">
        <v>2.835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198</v>
      </c>
      <c r="AU463" s="214" t="s">
        <v>83</v>
      </c>
      <c r="AV463" s="14" t="s">
        <v>83</v>
      </c>
      <c r="AW463" s="14" t="s">
        <v>34</v>
      </c>
      <c r="AX463" s="14" t="s">
        <v>73</v>
      </c>
      <c r="AY463" s="214" t="s">
        <v>168</v>
      </c>
    </row>
    <row r="464" spans="1:65" s="14" customFormat="1" ht="11.25">
      <c r="B464" s="204"/>
      <c r="C464" s="205"/>
      <c r="D464" s="189" t="s">
        <v>198</v>
      </c>
      <c r="E464" s="206" t="s">
        <v>19</v>
      </c>
      <c r="F464" s="207" t="s">
        <v>645</v>
      </c>
      <c r="G464" s="205"/>
      <c r="H464" s="208">
        <v>0.94499999999999995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198</v>
      </c>
      <c r="AU464" s="214" t="s">
        <v>83</v>
      </c>
      <c r="AV464" s="14" t="s">
        <v>83</v>
      </c>
      <c r="AW464" s="14" t="s">
        <v>34</v>
      </c>
      <c r="AX464" s="14" t="s">
        <v>73</v>
      </c>
      <c r="AY464" s="214" t="s">
        <v>168</v>
      </c>
    </row>
    <row r="465" spans="2:51" s="14" customFormat="1" ht="11.25">
      <c r="B465" s="204"/>
      <c r="C465" s="205"/>
      <c r="D465" s="189" t="s">
        <v>198</v>
      </c>
      <c r="E465" s="206" t="s">
        <v>19</v>
      </c>
      <c r="F465" s="207" t="s">
        <v>646</v>
      </c>
      <c r="G465" s="205"/>
      <c r="H465" s="208">
        <v>7.2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198</v>
      </c>
      <c r="AU465" s="214" t="s">
        <v>83</v>
      </c>
      <c r="AV465" s="14" t="s">
        <v>83</v>
      </c>
      <c r="AW465" s="14" t="s">
        <v>34</v>
      </c>
      <c r="AX465" s="14" t="s">
        <v>73</v>
      </c>
      <c r="AY465" s="214" t="s">
        <v>168</v>
      </c>
    </row>
    <row r="466" spans="2:51" s="14" customFormat="1" ht="11.25">
      <c r="B466" s="204"/>
      <c r="C466" s="205"/>
      <c r="D466" s="189" t="s">
        <v>198</v>
      </c>
      <c r="E466" s="206" t="s">
        <v>19</v>
      </c>
      <c r="F466" s="207" t="s">
        <v>647</v>
      </c>
      <c r="G466" s="205"/>
      <c r="H466" s="208">
        <v>8.1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198</v>
      </c>
      <c r="AU466" s="214" t="s">
        <v>83</v>
      </c>
      <c r="AV466" s="14" t="s">
        <v>83</v>
      </c>
      <c r="AW466" s="14" t="s">
        <v>34</v>
      </c>
      <c r="AX466" s="14" t="s">
        <v>73</v>
      </c>
      <c r="AY466" s="214" t="s">
        <v>168</v>
      </c>
    </row>
    <row r="467" spans="2:51" s="14" customFormat="1" ht="11.25">
      <c r="B467" s="204"/>
      <c r="C467" s="205"/>
      <c r="D467" s="189" t="s">
        <v>198</v>
      </c>
      <c r="E467" s="206" t="s">
        <v>19</v>
      </c>
      <c r="F467" s="207" t="s">
        <v>648</v>
      </c>
      <c r="G467" s="205"/>
      <c r="H467" s="208">
        <v>28.35</v>
      </c>
      <c r="I467" s="209"/>
      <c r="J467" s="205"/>
      <c r="K467" s="205"/>
      <c r="L467" s="210"/>
      <c r="M467" s="211"/>
      <c r="N467" s="212"/>
      <c r="O467" s="212"/>
      <c r="P467" s="212"/>
      <c r="Q467" s="212"/>
      <c r="R467" s="212"/>
      <c r="S467" s="212"/>
      <c r="T467" s="213"/>
      <c r="AT467" s="214" t="s">
        <v>198</v>
      </c>
      <c r="AU467" s="214" t="s">
        <v>83</v>
      </c>
      <c r="AV467" s="14" t="s">
        <v>83</v>
      </c>
      <c r="AW467" s="14" t="s">
        <v>34</v>
      </c>
      <c r="AX467" s="14" t="s">
        <v>73</v>
      </c>
      <c r="AY467" s="214" t="s">
        <v>168</v>
      </c>
    </row>
    <row r="468" spans="2:51" s="14" customFormat="1" ht="11.25">
      <c r="B468" s="204"/>
      <c r="C468" s="205"/>
      <c r="D468" s="189" t="s">
        <v>198</v>
      </c>
      <c r="E468" s="206" t="s">
        <v>19</v>
      </c>
      <c r="F468" s="207" t="s">
        <v>649</v>
      </c>
      <c r="G468" s="205"/>
      <c r="H468" s="208">
        <v>7.2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198</v>
      </c>
      <c r="AU468" s="214" t="s">
        <v>83</v>
      </c>
      <c r="AV468" s="14" t="s">
        <v>83</v>
      </c>
      <c r="AW468" s="14" t="s">
        <v>34</v>
      </c>
      <c r="AX468" s="14" t="s">
        <v>73</v>
      </c>
      <c r="AY468" s="214" t="s">
        <v>168</v>
      </c>
    </row>
    <row r="469" spans="2:51" s="14" customFormat="1" ht="11.25">
      <c r="B469" s="204"/>
      <c r="C469" s="205"/>
      <c r="D469" s="189" t="s">
        <v>198</v>
      </c>
      <c r="E469" s="206" t="s">
        <v>19</v>
      </c>
      <c r="F469" s="207" t="s">
        <v>650</v>
      </c>
      <c r="G469" s="205"/>
      <c r="H469" s="208">
        <v>8.1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198</v>
      </c>
      <c r="AU469" s="214" t="s">
        <v>83</v>
      </c>
      <c r="AV469" s="14" t="s">
        <v>83</v>
      </c>
      <c r="AW469" s="14" t="s">
        <v>34</v>
      </c>
      <c r="AX469" s="14" t="s">
        <v>73</v>
      </c>
      <c r="AY469" s="214" t="s">
        <v>168</v>
      </c>
    </row>
    <row r="470" spans="2:51" s="14" customFormat="1" ht="11.25">
      <c r="B470" s="204"/>
      <c r="C470" s="205"/>
      <c r="D470" s="189" t="s">
        <v>198</v>
      </c>
      <c r="E470" s="206" t="s">
        <v>19</v>
      </c>
      <c r="F470" s="207" t="s">
        <v>651</v>
      </c>
      <c r="G470" s="205"/>
      <c r="H470" s="208">
        <v>15.12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198</v>
      </c>
      <c r="AU470" s="214" t="s">
        <v>83</v>
      </c>
      <c r="AV470" s="14" t="s">
        <v>83</v>
      </c>
      <c r="AW470" s="14" t="s">
        <v>34</v>
      </c>
      <c r="AX470" s="14" t="s">
        <v>73</v>
      </c>
      <c r="AY470" s="214" t="s">
        <v>168</v>
      </c>
    </row>
    <row r="471" spans="2:51" s="14" customFormat="1" ht="11.25">
      <c r="B471" s="204"/>
      <c r="C471" s="205"/>
      <c r="D471" s="189" t="s">
        <v>198</v>
      </c>
      <c r="E471" s="206" t="s">
        <v>19</v>
      </c>
      <c r="F471" s="207" t="s">
        <v>652</v>
      </c>
      <c r="G471" s="205"/>
      <c r="H471" s="208">
        <v>2.65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198</v>
      </c>
      <c r="AU471" s="214" t="s">
        <v>83</v>
      </c>
      <c r="AV471" s="14" t="s">
        <v>83</v>
      </c>
      <c r="AW471" s="14" t="s">
        <v>34</v>
      </c>
      <c r="AX471" s="14" t="s">
        <v>73</v>
      </c>
      <c r="AY471" s="214" t="s">
        <v>168</v>
      </c>
    </row>
    <row r="472" spans="2:51" s="14" customFormat="1" ht="11.25">
      <c r="B472" s="204"/>
      <c r="C472" s="205"/>
      <c r="D472" s="189" t="s">
        <v>198</v>
      </c>
      <c r="E472" s="206" t="s">
        <v>19</v>
      </c>
      <c r="F472" s="207" t="s">
        <v>653</v>
      </c>
      <c r="G472" s="205"/>
      <c r="H472" s="208">
        <v>3.18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198</v>
      </c>
      <c r="AU472" s="214" t="s">
        <v>83</v>
      </c>
      <c r="AV472" s="14" t="s">
        <v>83</v>
      </c>
      <c r="AW472" s="14" t="s">
        <v>34</v>
      </c>
      <c r="AX472" s="14" t="s">
        <v>73</v>
      </c>
      <c r="AY472" s="214" t="s">
        <v>168</v>
      </c>
    </row>
    <row r="473" spans="2:51" s="14" customFormat="1" ht="11.25">
      <c r="B473" s="204"/>
      <c r="C473" s="205"/>
      <c r="D473" s="189" t="s">
        <v>198</v>
      </c>
      <c r="E473" s="206" t="s">
        <v>19</v>
      </c>
      <c r="F473" s="207" t="s">
        <v>654</v>
      </c>
      <c r="G473" s="205"/>
      <c r="H473" s="208">
        <v>22.68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198</v>
      </c>
      <c r="AU473" s="214" t="s">
        <v>83</v>
      </c>
      <c r="AV473" s="14" t="s">
        <v>83</v>
      </c>
      <c r="AW473" s="14" t="s">
        <v>34</v>
      </c>
      <c r="AX473" s="14" t="s">
        <v>73</v>
      </c>
      <c r="AY473" s="214" t="s">
        <v>168</v>
      </c>
    </row>
    <row r="474" spans="2:51" s="14" customFormat="1" ht="11.25">
      <c r="B474" s="204"/>
      <c r="C474" s="205"/>
      <c r="D474" s="189" t="s">
        <v>198</v>
      </c>
      <c r="E474" s="206" t="s">
        <v>19</v>
      </c>
      <c r="F474" s="207" t="s">
        <v>655</v>
      </c>
      <c r="G474" s="205"/>
      <c r="H474" s="208">
        <v>15.15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198</v>
      </c>
      <c r="AU474" s="214" t="s">
        <v>83</v>
      </c>
      <c r="AV474" s="14" t="s">
        <v>83</v>
      </c>
      <c r="AW474" s="14" t="s">
        <v>34</v>
      </c>
      <c r="AX474" s="14" t="s">
        <v>73</v>
      </c>
      <c r="AY474" s="214" t="s">
        <v>168</v>
      </c>
    </row>
    <row r="475" spans="2:51" s="14" customFormat="1" ht="11.25">
      <c r="B475" s="204"/>
      <c r="C475" s="205"/>
      <c r="D475" s="189" t="s">
        <v>198</v>
      </c>
      <c r="E475" s="206" t="s">
        <v>19</v>
      </c>
      <c r="F475" s="207" t="s">
        <v>656</v>
      </c>
      <c r="G475" s="205"/>
      <c r="H475" s="208">
        <v>6.18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198</v>
      </c>
      <c r="AU475" s="214" t="s">
        <v>83</v>
      </c>
      <c r="AV475" s="14" t="s">
        <v>83</v>
      </c>
      <c r="AW475" s="14" t="s">
        <v>34</v>
      </c>
      <c r="AX475" s="14" t="s">
        <v>73</v>
      </c>
      <c r="AY475" s="214" t="s">
        <v>168</v>
      </c>
    </row>
    <row r="476" spans="2:51" s="14" customFormat="1" ht="11.25">
      <c r="B476" s="204"/>
      <c r="C476" s="205"/>
      <c r="D476" s="189" t="s">
        <v>198</v>
      </c>
      <c r="E476" s="206" t="s">
        <v>19</v>
      </c>
      <c r="F476" s="207" t="s">
        <v>657</v>
      </c>
      <c r="G476" s="205"/>
      <c r="H476" s="208">
        <v>4.68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198</v>
      </c>
      <c r="AU476" s="214" t="s">
        <v>83</v>
      </c>
      <c r="AV476" s="14" t="s">
        <v>83</v>
      </c>
      <c r="AW476" s="14" t="s">
        <v>34</v>
      </c>
      <c r="AX476" s="14" t="s">
        <v>73</v>
      </c>
      <c r="AY476" s="214" t="s">
        <v>168</v>
      </c>
    </row>
    <row r="477" spans="2:51" s="14" customFormat="1" ht="11.25">
      <c r="B477" s="204"/>
      <c r="C477" s="205"/>
      <c r="D477" s="189" t="s">
        <v>198</v>
      </c>
      <c r="E477" s="206" t="s">
        <v>19</v>
      </c>
      <c r="F477" s="207" t="s">
        <v>658</v>
      </c>
      <c r="G477" s="205"/>
      <c r="H477" s="208">
        <v>9.93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198</v>
      </c>
      <c r="AU477" s="214" t="s">
        <v>83</v>
      </c>
      <c r="AV477" s="14" t="s">
        <v>83</v>
      </c>
      <c r="AW477" s="14" t="s">
        <v>34</v>
      </c>
      <c r="AX477" s="14" t="s">
        <v>73</v>
      </c>
      <c r="AY477" s="214" t="s">
        <v>168</v>
      </c>
    </row>
    <row r="478" spans="2:51" s="14" customFormat="1" ht="11.25">
      <c r="B478" s="204"/>
      <c r="C478" s="205"/>
      <c r="D478" s="189" t="s">
        <v>198</v>
      </c>
      <c r="E478" s="206" t="s">
        <v>19</v>
      </c>
      <c r="F478" s="207" t="s">
        <v>659</v>
      </c>
      <c r="G478" s="205"/>
      <c r="H478" s="208">
        <v>95.04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198</v>
      </c>
      <c r="AU478" s="214" t="s">
        <v>83</v>
      </c>
      <c r="AV478" s="14" t="s">
        <v>83</v>
      </c>
      <c r="AW478" s="14" t="s">
        <v>34</v>
      </c>
      <c r="AX478" s="14" t="s">
        <v>73</v>
      </c>
      <c r="AY478" s="214" t="s">
        <v>168</v>
      </c>
    </row>
    <row r="479" spans="2:51" s="14" customFormat="1" ht="11.25">
      <c r="B479" s="204"/>
      <c r="C479" s="205"/>
      <c r="D479" s="189" t="s">
        <v>198</v>
      </c>
      <c r="E479" s="206" t="s">
        <v>19</v>
      </c>
      <c r="F479" s="207" t="s">
        <v>660</v>
      </c>
      <c r="G479" s="205"/>
      <c r="H479" s="208">
        <v>11.598000000000001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198</v>
      </c>
      <c r="AU479" s="214" t="s">
        <v>83</v>
      </c>
      <c r="AV479" s="14" t="s">
        <v>83</v>
      </c>
      <c r="AW479" s="14" t="s">
        <v>34</v>
      </c>
      <c r="AX479" s="14" t="s">
        <v>73</v>
      </c>
      <c r="AY479" s="214" t="s">
        <v>168</v>
      </c>
    </row>
    <row r="480" spans="2:51" s="14" customFormat="1" ht="11.25">
      <c r="B480" s="204"/>
      <c r="C480" s="205"/>
      <c r="D480" s="189" t="s">
        <v>198</v>
      </c>
      <c r="E480" s="206" t="s">
        <v>19</v>
      </c>
      <c r="F480" s="207" t="s">
        <v>661</v>
      </c>
      <c r="G480" s="205"/>
      <c r="H480" s="208">
        <v>2.25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198</v>
      </c>
      <c r="AU480" s="214" t="s">
        <v>83</v>
      </c>
      <c r="AV480" s="14" t="s">
        <v>83</v>
      </c>
      <c r="AW480" s="14" t="s">
        <v>34</v>
      </c>
      <c r="AX480" s="14" t="s">
        <v>73</v>
      </c>
      <c r="AY480" s="214" t="s">
        <v>168</v>
      </c>
    </row>
    <row r="481" spans="1:65" s="15" customFormat="1" ht="11.25">
      <c r="B481" s="215"/>
      <c r="C481" s="216"/>
      <c r="D481" s="189" t="s">
        <v>198</v>
      </c>
      <c r="E481" s="217" t="s">
        <v>19</v>
      </c>
      <c r="F481" s="218" t="s">
        <v>208</v>
      </c>
      <c r="G481" s="216"/>
      <c r="H481" s="219">
        <v>611.553</v>
      </c>
      <c r="I481" s="220"/>
      <c r="J481" s="216"/>
      <c r="K481" s="216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198</v>
      </c>
      <c r="AU481" s="225" t="s">
        <v>83</v>
      </c>
      <c r="AV481" s="15" t="s">
        <v>174</v>
      </c>
      <c r="AW481" s="15" t="s">
        <v>34</v>
      </c>
      <c r="AX481" s="15" t="s">
        <v>81</v>
      </c>
      <c r="AY481" s="225" t="s">
        <v>168</v>
      </c>
    </row>
    <row r="482" spans="1:65" s="2" customFormat="1" ht="16.5" customHeight="1">
      <c r="A482" s="36"/>
      <c r="B482" s="37"/>
      <c r="C482" s="176" t="s">
        <v>601</v>
      </c>
      <c r="D482" s="176" t="s">
        <v>170</v>
      </c>
      <c r="E482" s="177" t="s">
        <v>662</v>
      </c>
      <c r="F482" s="178" t="s">
        <v>663</v>
      </c>
      <c r="G482" s="179" t="s">
        <v>225</v>
      </c>
      <c r="H482" s="180">
        <v>17.5</v>
      </c>
      <c r="I482" s="181"/>
      <c r="J482" s="182">
        <f>ROUND(I482*H482,2)</f>
        <v>0</v>
      </c>
      <c r="K482" s="178" t="s">
        <v>180</v>
      </c>
      <c r="L482" s="41"/>
      <c r="M482" s="183" t="s">
        <v>19</v>
      </c>
      <c r="N482" s="184" t="s">
        <v>44</v>
      </c>
      <c r="O482" s="66"/>
      <c r="P482" s="185">
        <f>O482*H482</f>
        <v>0</v>
      </c>
      <c r="Q482" s="185">
        <v>4.3800000000000002E-3</v>
      </c>
      <c r="R482" s="185">
        <f>Q482*H482</f>
        <v>7.665000000000001E-2</v>
      </c>
      <c r="S482" s="185">
        <v>0</v>
      </c>
      <c r="T482" s="186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7" t="s">
        <v>174</v>
      </c>
      <c r="AT482" s="187" t="s">
        <v>170</v>
      </c>
      <c r="AU482" s="187" t="s">
        <v>83</v>
      </c>
      <c r="AY482" s="19" t="s">
        <v>168</v>
      </c>
      <c r="BE482" s="188">
        <f>IF(N482="základní",J482,0)</f>
        <v>0</v>
      </c>
      <c r="BF482" s="188">
        <f>IF(N482="snížená",J482,0)</f>
        <v>0</v>
      </c>
      <c r="BG482" s="188">
        <f>IF(N482="zákl. přenesená",J482,0)</f>
        <v>0</v>
      </c>
      <c r="BH482" s="188">
        <f>IF(N482="sníž. přenesená",J482,0)</f>
        <v>0</v>
      </c>
      <c r="BI482" s="188">
        <f>IF(N482="nulová",J482,0)</f>
        <v>0</v>
      </c>
      <c r="BJ482" s="19" t="s">
        <v>81</v>
      </c>
      <c r="BK482" s="188">
        <f>ROUND(I482*H482,2)</f>
        <v>0</v>
      </c>
      <c r="BL482" s="19" t="s">
        <v>174</v>
      </c>
      <c r="BM482" s="187" t="s">
        <v>664</v>
      </c>
    </row>
    <row r="483" spans="1:65" s="2" customFormat="1" ht="11.25">
      <c r="A483" s="36"/>
      <c r="B483" s="37"/>
      <c r="C483" s="38"/>
      <c r="D483" s="189" t="s">
        <v>176</v>
      </c>
      <c r="E483" s="38"/>
      <c r="F483" s="190" t="s">
        <v>665</v>
      </c>
      <c r="G483" s="38"/>
      <c r="H483" s="38"/>
      <c r="I483" s="191"/>
      <c r="J483" s="38"/>
      <c r="K483" s="38"/>
      <c r="L483" s="41"/>
      <c r="M483" s="192"/>
      <c r="N483" s="193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176</v>
      </c>
      <c r="AU483" s="19" t="s">
        <v>83</v>
      </c>
    </row>
    <row r="484" spans="1:65" s="13" customFormat="1" ht="11.25">
      <c r="B484" s="194"/>
      <c r="C484" s="195"/>
      <c r="D484" s="189" t="s">
        <v>198</v>
      </c>
      <c r="E484" s="196" t="s">
        <v>19</v>
      </c>
      <c r="F484" s="197" t="s">
        <v>666</v>
      </c>
      <c r="G484" s="195"/>
      <c r="H484" s="196" t="s">
        <v>19</v>
      </c>
      <c r="I484" s="198"/>
      <c r="J484" s="195"/>
      <c r="K484" s="195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198</v>
      </c>
      <c r="AU484" s="203" t="s">
        <v>83</v>
      </c>
      <c r="AV484" s="13" t="s">
        <v>81</v>
      </c>
      <c r="AW484" s="13" t="s">
        <v>34</v>
      </c>
      <c r="AX484" s="13" t="s">
        <v>73</v>
      </c>
      <c r="AY484" s="203" t="s">
        <v>168</v>
      </c>
    </row>
    <row r="485" spans="1:65" s="13" customFormat="1" ht="11.25">
      <c r="B485" s="194"/>
      <c r="C485" s="195"/>
      <c r="D485" s="189" t="s">
        <v>198</v>
      </c>
      <c r="E485" s="196" t="s">
        <v>19</v>
      </c>
      <c r="F485" s="197" t="s">
        <v>667</v>
      </c>
      <c r="G485" s="195"/>
      <c r="H485" s="196" t="s">
        <v>19</v>
      </c>
      <c r="I485" s="198"/>
      <c r="J485" s="195"/>
      <c r="K485" s="195"/>
      <c r="L485" s="199"/>
      <c r="M485" s="200"/>
      <c r="N485" s="201"/>
      <c r="O485" s="201"/>
      <c r="P485" s="201"/>
      <c r="Q485" s="201"/>
      <c r="R485" s="201"/>
      <c r="S485" s="201"/>
      <c r="T485" s="202"/>
      <c r="AT485" s="203" t="s">
        <v>198</v>
      </c>
      <c r="AU485" s="203" t="s">
        <v>83</v>
      </c>
      <c r="AV485" s="13" t="s">
        <v>81</v>
      </c>
      <c r="AW485" s="13" t="s">
        <v>34</v>
      </c>
      <c r="AX485" s="13" t="s">
        <v>73</v>
      </c>
      <c r="AY485" s="203" t="s">
        <v>168</v>
      </c>
    </row>
    <row r="486" spans="1:65" s="14" customFormat="1" ht="11.25">
      <c r="B486" s="204"/>
      <c r="C486" s="205"/>
      <c r="D486" s="189" t="s">
        <v>198</v>
      </c>
      <c r="E486" s="206" t="s">
        <v>111</v>
      </c>
      <c r="F486" s="207" t="s">
        <v>668</v>
      </c>
      <c r="G486" s="205"/>
      <c r="H486" s="208">
        <v>17.5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198</v>
      </c>
      <c r="AU486" s="214" t="s">
        <v>83</v>
      </c>
      <c r="AV486" s="14" t="s">
        <v>83</v>
      </c>
      <c r="AW486" s="14" t="s">
        <v>34</v>
      </c>
      <c r="AX486" s="14" t="s">
        <v>81</v>
      </c>
      <c r="AY486" s="214" t="s">
        <v>168</v>
      </c>
    </row>
    <row r="487" spans="1:65" s="2" customFormat="1" ht="16.5" customHeight="1">
      <c r="A487" s="36"/>
      <c r="B487" s="37"/>
      <c r="C487" s="176" t="s">
        <v>669</v>
      </c>
      <c r="D487" s="176" t="s">
        <v>170</v>
      </c>
      <c r="E487" s="177" t="s">
        <v>670</v>
      </c>
      <c r="F487" s="178" t="s">
        <v>671</v>
      </c>
      <c r="G487" s="179" t="s">
        <v>225</v>
      </c>
      <c r="H487" s="180">
        <v>169.54499999999999</v>
      </c>
      <c r="I487" s="181"/>
      <c r="J487" s="182">
        <f>ROUND(I487*H487,2)</f>
        <v>0</v>
      </c>
      <c r="K487" s="178" t="s">
        <v>180</v>
      </c>
      <c r="L487" s="41"/>
      <c r="M487" s="183" t="s">
        <v>19</v>
      </c>
      <c r="N487" s="184" t="s">
        <v>44</v>
      </c>
      <c r="O487" s="66"/>
      <c r="P487" s="185">
        <f>O487*H487</f>
        <v>0</v>
      </c>
      <c r="Q487" s="185">
        <v>1.8100000000000002E-2</v>
      </c>
      <c r="R487" s="185">
        <f>Q487*H487</f>
        <v>3.0687644999999999</v>
      </c>
      <c r="S487" s="185">
        <v>0</v>
      </c>
      <c r="T487" s="186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7" t="s">
        <v>174</v>
      </c>
      <c r="AT487" s="187" t="s">
        <v>170</v>
      </c>
      <c r="AU487" s="187" t="s">
        <v>83</v>
      </c>
      <c r="AY487" s="19" t="s">
        <v>168</v>
      </c>
      <c r="BE487" s="188">
        <f>IF(N487="základní",J487,0)</f>
        <v>0</v>
      </c>
      <c r="BF487" s="188">
        <f>IF(N487="snížená",J487,0)</f>
        <v>0</v>
      </c>
      <c r="BG487" s="188">
        <f>IF(N487="zákl. přenesená",J487,0)</f>
        <v>0</v>
      </c>
      <c r="BH487" s="188">
        <f>IF(N487="sníž. přenesená",J487,0)</f>
        <v>0</v>
      </c>
      <c r="BI487" s="188">
        <f>IF(N487="nulová",J487,0)</f>
        <v>0</v>
      </c>
      <c r="BJ487" s="19" t="s">
        <v>81</v>
      </c>
      <c r="BK487" s="188">
        <f>ROUND(I487*H487,2)</f>
        <v>0</v>
      </c>
      <c r="BL487" s="19" t="s">
        <v>174</v>
      </c>
      <c r="BM487" s="187" t="s">
        <v>672</v>
      </c>
    </row>
    <row r="488" spans="1:65" s="2" customFormat="1" ht="11.25">
      <c r="A488" s="36"/>
      <c r="B488" s="37"/>
      <c r="C488" s="38"/>
      <c r="D488" s="189" t="s">
        <v>176</v>
      </c>
      <c r="E488" s="38"/>
      <c r="F488" s="190" t="s">
        <v>673</v>
      </c>
      <c r="G488" s="38"/>
      <c r="H488" s="38"/>
      <c r="I488" s="191"/>
      <c r="J488" s="38"/>
      <c r="K488" s="38"/>
      <c r="L488" s="41"/>
      <c r="M488" s="192"/>
      <c r="N488" s="193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176</v>
      </c>
      <c r="AU488" s="19" t="s">
        <v>83</v>
      </c>
    </row>
    <row r="489" spans="1:65" s="13" customFormat="1" ht="11.25">
      <c r="B489" s="194"/>
      <c r="C489" s="195"/>
      <c r="D489" s="189" t="s">
        <v>198</v>
      </c>
      <c r="E489" s="196" t="s">
        <v>19</v>
      </c>
      <c r="F489" s="197" t="s">
        <v>422</v>
      </c>
      <c r="G489" s="195"/>
      <c r="H489" s="196" t="s">
        <v>19</v>
      </c>
      <c r="I489" s="198"/>
      <c r="J489" s="195"/>
      <c r="K489" s="195"/>
      <c r="L489" s="199"/>
      <c r="M489" s="200"/>
      <c r="N489" s="201"/>
      <c r="O489" s="201"/>
      <c r="P489" s="201"/>
      <c r="Q489" s="201"/>
      <c r="R489" s="201"/>
      <c r="S489" s="201"/>
      <c r="T489" s="202"/>
      <c r="AT489" s="203" t="s">
        <v>198</v>
      </c>
      <c r="AU489" s="203" t="s">
        <v>83</v>
      </c>
      <c r="AV489" s="13" t="s">
        <v>81</v>
      </c>
      <c r="AW489" s="13" t="s">
        <v>34</v>
      </c>
      <c r="AX489" s="13" t="s">
        <v>73</v>
      </c>
      <c r="AY489" s="203" t="s">
        <v>168</v>
      </c>
    </row>
    <row r="490" spans="1:65" s="14" customFormat="1" ht="11.25">
      <c r="B490" s="204"/>
      <c r="C490" s="205"/>
      <c r="D490" s="189" t="s">
        <v>198</v>
      </c>
      <c r="E490" s="206" t="s">
        <v>19</v>
      </c>
      <c r="F490" s="207" t="s">
        <v>381</v>
      </c>
      <c r="G490" s="205"/>
      <c r="H490" s="208">
        <v>5.85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198</v>
      </c>
      <c r="AU490" s="214" t="s">
        <v>83</v>
      </c>
      <c r="AV490" s="14" t="s">
        <v>83</v>
      </c>
      <c r="AW490" s="14" t="s">
        <v>34</v>
      </c>
      <c r="AX490" s="14" t="s">
        <v>73</v>
      </c>
      <c r="AY490" s="214" t="s">
        <v>168</v>
      </c>
    </row>
    <row r="491" spans="1:65" s="14" customFormat="1" ht="11.25">
      <c r="B491" s="204"/>
      <c r="C491" s="205"/>
      <c r="D491" s="189" t="s">
        <v>198</v>
      </c>
      <c r="E491" s="206" t="s">
        <v>19</v>
      </c>
      <c r="F491" s="207" t="s">
        <v>382</v>
      </c>
      <c r="G491" s="205"/>
      <c r="H491" s="208">
        <v>11.7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198</v>
      </c>
      <c r="AU491" s="214" t="s">
        <v>83</v>
      </c>
      <c r="AV491" s="14" t="s">
        <v>83</v>
      </c>
      <c r="AW491" s="14" t="s">
        <v>34</v>
      </c>
      <c r="AX491" s="14" t="s">
        <v>73</v>
      </c>
      <c r="AY491" s="214" t="s">
        <v>168</v>
      </c>
    </row>
    <row r="492" spans="1:65" s="14" customFormat="1" ht="11.25">
      <c r="B492" s="204"/>
      <c r="C492" s="205"/>
      <c r="D492" s="189" t="s">
        <v>198</v>
      </c>
      <c r="E492" s="206" t="s">
        <v>19</v>
      </c>
      <c r="F492" s="207" t="s">
        <v>383</v>
      </c>
      <c r="G492" s="205"/>
      <c r="H492" s="208">
        <v>5.85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198</v>
      </c>
      <c r="AU492" s="214" t="s">
        <v>83</v>
      </c>
      <c r="AV492" s="14" t="s">
        <v>83</v>
      </c>
      <c r="AW492" s="14" t="s">
        <v>34</v>
      </c>
      <c r="AX492" s="14" t="s">
        <v>73</v>
      </c>
      <c r="AY492" s="214" t="s">
        <v>168</v>
      </c>
    </row>
    <row r="493" spans="1:65" s="14" customFormat="1" ht="11.25">
      <c r="B493" s="204"/>
      <c r="C493" s="205"/>
      <c r="D493" s="189" t="s">
        <v>198</v>
      </c>
      <c r="E493" s="206" t="s">
        <v>19</v>
      </c>
      <c r="F493" s="207" t="s">
        <v>384</v>
      </c>
      <c r="G493" s="205"/>
      <c r="H493" s="208">
        <v>9.0449999999999999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198</v>
      </c>
      <c r="AU493" s="214" t="s">
        <v>83</v>
      </c>
      <c r="AV493" s="14" t="s">
        <v>83</v>
      </c>
      <c r="AW493" s="14" t="s">
        <v>34</v>
      </c>
      <c r="AX493" s="14" t="s">
        <v>73</v>
      </c>
      <c r="AY493" s="214" t="s">
        <v>168</v>
      </c>
    </row>
    <row r="494" spans="1:65" s="14" customFormat="1" ht="11.25">
      <c r="B494" s="204"/>
      <c r="C494" s="205"/>
      <c r="D494" s="189" t="s">
        <v>198</v>
      </c>
      <c r="E494" s="206" t="s">
        <v>19</v>
      </c>
      <c r="F494" s="207" t="s">
        <v>385</v>
      </c>
      <c r="G494" s="205"/>
      <c r="H494" s="208">
        <v>2.0099999999999998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198</v>
      </c>
      <c r="AU494" s="214" t="s">
        <v>83</v>
      </c>
      <c r="AV494" s="14" t="s">
        <v>83</v>
      </c>
      <c r="AW494" s="14" t="s">
        <v>34</v>
      </c>
      <c r="AX494" s="14" t="s">
        <v>73</v>
      </c>
      <c r="AY494" s="214" t="s">
        <v>168</v>
      </c>
    </row>
    <row r="495" spans="1:65" s="14" customFormat="1" ht="11.25">
      <c r="B495" s="204"/>
      <c r="C495" s="205"/>
      <c r="D495" s="189" t="s">
        <v>198</v>
      </c>
      <c r="E495" s="206" t="s">
        <v>19</v>
      </c>
      <c r="F495" s="207" t="s">
        <v>386</v>
      </c>
      <c r="G495" s="205"/>
      <c r="H495" s="208">
        <v>3.0150000000000001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198</v>
      </c>
      <c r="AU495" s="214" t="s">
        <v>83</v>
      </c>
      <c r="AV495" s="14" t="s">
        <v>83</v>
      </c>
      <c r="AW495" s="14" t="s">
        <v>34</v>
      </c>
      <c r="AX495" s="14" t="s">
        <v>73</v>
      </c>
      <c r="AY495" s="214" t="s">
        <v>168</v>
      </c>
    </row>
    <row r="496" spans="1:65" s="14" customFormat="1" ht="11.25">
      <c r="B496" s="204"/>
      <c r="C496" s="205"/>
      <c r="D496" s="189" t="s">
        <v>198</v>
      </c>
      <c r="E496" s="206" t="s">
        <v>19</v>
      </c>
      <c r="F496" s="207" t="s">
        <v>387</v>
      </c>
      <c r="G496" s="205"/>
      <c r="H496" s="208">
        <v>1.0049999999999999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198</v>
      </c>
      <c r="AU496" s="214" t="s">
        <v>83</v>
      </c>
      <c r="AV496" s="14" t="s">
        <v>83</v>
      </c>
      <c r="AW496" s="14" t="s">
        <v>34</v>
      </c>
      <c r="AX496" s="14" t="s">
        <v>73</v>
      </c>
      <c r="AY496" s="214" t="s">
        <v>168</v>
      </c>
    </row>
    <row r="497" spans="1:65" s="14" customFormat="1" ht="11.25">
      <c r="B497" s="204"/>
      <c r="C497" s="205"/>
      <c r="D497" s="189" t="s">
        <v>198</v>
      </c>
      <c r="E497" s="206" t="s">
        <v>19</v>
      </c>
      <c r="F497" s="207" t="s">
        <v>373</v>
      </c>
      <c r="G497" s="205"/>
      <c r="H497" s="208">
        <v>8.1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198</v>
      </c>
      <c r="AU497" s="214" t="s">
        <v>83</v>
      </c>
      <c r="AV497" s="14" t="s">
        <v>83</v>
      </c>
      <c r="AW497" s="14" t="s">
        <v>34</v>
      </c>
      <c r="AX497" s="14" t="s">
        <v>73</v>
      </c>
      <c r="AY497" s="214" t="s">
        <v>168</v>
      </c>
    </row>
    <row r="498" spans="1:65" s="14" customFormat="1" ht="11.25">
      <c r="B498" s="204"/>
      <c r="C498" s="205"/>
      <c r="D498" s="189" t="s">
        <v>198</v>
      </c>
      <c r="E498" s="206" t="s">
        <v>19</v>
      </c>
      <c r="F498" s="207" t="s">
        <v>374</v>
      </c>
      <c r="G498" s="205"/>
      <c r="H498" s="208">
        <v>8.1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198</v>
      </c>
      <c r="AU498" s="214" t="s">
        <v>83</v>
      </c>
      <c r="AV498" s="14" t="s">
        <v>83</v>
      </c>
      <c r="AW498" s="14" t="s">
        <v>34</v>
      </c>
      <c r="AX498" s="14" t="s">
        <v>73</v>
      </c>
      <c r="AY498" s="214" t="s">
        <v>168</v>
      </c>
    </row>
    <row r="499" spans="1:65" s="14" customFormat="1" ht="11.25">
      <c r="B499" s="204"/>
      <c r="C499" s="205"/>
      <c r="D499" s="189" t="s">
        <v>198</v>
      </c>
      <c r="E499" s="206" t="s">
        <v>19</v>
      </c>
      <c r="F499" s="207" t="s">
        <v>388</v>
      </c>
      <c r="G499" s="205"/>
      <c r="H499" s="208">
        <v>16.2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198</v>
      </c>
      <c r="AU499" s="214" t="s">
        <v>83</v>
      </c>
      <c r="AV499" s="14" t="s">
        <v>83</v>
      </c>
      <c r="AW499" s="14" t="s">
        <v>34</v>
      </c>
      <c r="AX499" s="14" t="s">
        <v>73</v>
      </c>
      <c r="AY499" s="214" t="s">
        <v>168</v>
      </c>
    </row>
    <row r="500" spans="1:65" s="14" customFormat="1" ht="11.25">
      <c r="B500" s="204"/>
      <c r="C500" s="205"/>
      <c r="D500" s="189" t="s">
        <v>198</v>
      </c>
      <c r="E500" s="206" t="s">
        <v>19</v>
      </c>
      <c r="F500" s="207" t="s">
        <v>389</v>
      </c>
      <c r="G500" s="205"/>
      <c r="H500" s="208">
        <v>7.2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198</v>
      </c>
      <c r="AU500" s="214" t="s">
        <v>83</v>
      </c>
      <c r="AV500" s="14" t="s">
        <v>83</v>
      </c>
      <c r="AW500" s="14" t="s">
        <v>34</v>
      </c>
      <c r="AX500" s="14" t="s">
        <v>73</v>
      </c>
      <c r="AY500" s="214" t="s">
        <v>168</v>
      </c>
    </row>
    <row r="501" spans="1:65" s="14" customFormat="1" ht="11.25">
      <c r="B501" s="204"/>
      <c r="C501" s="205"/>
      <c r="D501" s="189" t="s">
        <v>198</v>
      </c>
      <c r="E501" s="206" t="s">
        <v>19</v>
      </c>
      <c r="F501" s="207" t="s">
        <v>390</v>
      </c>
      <c r="G501" s="205"/>
      <c r="H501" s="208">
        <v>12.15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198</v>
      </c>
      <c r="AU501" s="214" t="s">
        <v>83</v>
      </c>
      <c r="AV501" s="14" t="s">
        <v>83</v>
      </c>
      <c r="AW501" s="14" t="s">
        <v>34</v>
      </c>
      <c r="AX501" s="14" t="s">
        <v>73</v>
      </c>
      <c r="AY501" s="214" t="s">
        <v>168</v>
      </c>
    </row>
    <row r="502" spans="1:65" s="14" customFormat="1" ht="11.25">
      <c r="B502" s="204"/>
      <c r="C502" s="205"/>
      <c r="D502" s="189" t="s">
        <v>198</v>
      </c>
      <c r="E502" s="206" t="s">
        <v>19</v>
      </c>
      <c r="F502" s="207" t="s">
        <v>547</v>
      </c>
      <c r="G502" s="205"/>
      <c r="H502" s="208">
        <v>15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198</v>
      </c>
      <c r="AU502" s="214" t="s">
        <v>83</v>
      </c>
      <c r="AV502" s="14" t="s">
        <v>83</v>
      </c>
      <c r="AW502" s="14" t="s">
        <v>34</v>
      </c>
      <c r="AX502" s="14" t="s">
        <v>73</v>
      </c>
      <c r="AY502" s="214" t="s">
        <v>168</v>
      </c>
    </row>
    <row r="503" spans="1:65" s="14" customFormat="1" ht="11.25">
      <c r="B503" s="204"/>
      <c r="C503" s="205"/>
      <c r="D503" s="189" t="s">
        <v>198</v>
      </c>
      <c r="E503" s="206" t="s">
        <v>19</v>
      </c>
      <c r="F503" s="207" t="s">
        <v>548</v>
      </c>
      <c r="G503" s="205"/>
      <c r="H503" s="208">
        <v>6.06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198</v>
      </c>
      <c r="AU503" s="214" t="s">
        <v>83</v>
      </c>
      <c r="AV503" s="14" t="s">
        <v>83</v>
      </c>
      <c r="AW503" s="14" t="s">
        <v>34</v>
      </c>
      <c r="AX503" s="14" t="s">
        <v>73</v>
      </c>
      <c r="AY503" s="214" t="s">
        <v>168</v>
      </c>
    </row>
    <row r="504" spans="1:65" s="14" customFormat="1" ht="11.25">
      <c r="B504" s="204"/>
      <c r="C504" s="205"/>
      <c r="D504" s="189" t="s">
        <v>198</v>
      </c>
      <c r="E504" s="206" t="s">
        <v>19</v>
      </c>
      <c r="F504" s="207" t="s">
        <v>393</v>
      </c>
      <c r="G504" s="205"/>
      <c r="H504" s="208">
        <v>6.06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198</v>
      </c>
      <c r="AU504" s="214" t="s">
        <v>83</v>
      </c>
      <c r="AV504" s="14" t="s">
        <v>83</v>
      </c>
      <c r="AW504" s="14" t="s">
        <v>34</v>
      </c>
      <c r="AX504" s="14" t="s">
        <v>73</v>
      </c>
      <c r="AY504" s="214" t="s">
        <v>168</v>
      </c>
    </row>
    <row r="505" spans="1:65" s="14" customFormat="1" ht="11.25">
      <c r="B505" s="204"/>
      <c r="C505" s="205"/>
      <c r="D505" s="189" t="s">
        <v>198</v>
      </c>
      <c r="E505" s="206" t="s">
        <v>19</v>
      </c>
      <c r="F505" s="207" t="s">
        <v>394</v>
      </c>
      <c r="G505" s="205"/>
      <c r="H505" s="208">
        <v>8.2799999999999994</v>
      </c>
      <c r="I505" s="209"/>
      <c r="J505" s="205"/>
      <c r="K505" s="205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198</v>
      </c>
      <c r="AU505" s="214" t="s">
        <v>83</v>
      </c>
      <c r="AV505" s="14" t="s">
        <v>83</v>
      </c>
      <c r="AW505" s="14" t="s">
        <v>34</v>
      </c>
      <c r="AX505" s="14" t="s">
        <v>73</v>
      </c>
      <c r="AY505" s="214" t="s">
        <v>168</v>
      </c>
    </row>
    <row r="506" spans="1:65" s="14" customFormat="1" ht="11.25">
      <c r="B506" s="204"/>
      <c r="C506" s="205"/>
      <c r="D506" s="189" t="s">
        <v>198</v>
      </c>
      <c r="E506" s="206" t="s">
        <v>19</v>
      </c>
      <c r="F506" s="207" t="s">
        <v>395</v>
      </c>
      <c r="G506" s="205"/>
      <c r="H506" s="208">
        <v>19.8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198</v>
      </c>
      <c r="AU506" s="214" t="s">
        <v>83</v>
      </c>
      <c r="AV506" s="14" t="s">
        <v>83</v>
      </c>
      <c r="AW506" s="14" t="s">
        <v>34</v>
      </c>
      <c r="AX506" s="14" t="s">
        <v>73</v>
      </c>
      <c r="AY506" s="214" t="s">
        <v>168</v>
      </c>
    </row>
    <row r="507" spans="1:65" s="14" customFormat="1" ht="11.25">
      <c r="B507" s="204"/>
      <c r="C507" s="205"/>
      <c r="D507" s="189" t="s">
        <v>198</v>
      </c>
      <c r="E507" s="206" t="s">
        <v>19</v>
      </c>
      <c r="F507" s="207" t="s">
        <v>396</v>
      </c>
      <c r="G507" s="205"/>
      <c r="H507" s="208">
        <v>8.2799999999999994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198</v>
      </c>
      <c r="AU507" s="214" t="s">
        <v>83</v>
      </c>
      <c r="AV507" s="14" t="s">
        <v>83</v>
      </c>
      <c r="AW507" s="14" t="s">
        <v>34</v>
      </c>
      <c r="AX507" s="14" t="s">
        <v>73</v>
      </c>
      <c r="AY507" s="214" t="s">
        <v>168</v>
      </c>
    </row>
    <row r="508" spans="1:65" s="14" customFormat="1" ht="11.25">
      <c r="B508" s="204"/>
      <c r="C508" s="205"/>
      <c r="D508" s="189" t="s">
        <v>198</v>
      </c>
      <c r="E508" s="206" t="s">
        <v>19</v>
      </c>
      <c r="F508" s="207" t="s">
        <v>397</v>
      </c>
      <c r="G508" s="205"/>
      <c r="H508" s="208">
        <v>15.84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198</v>
      </c>
      <c r="AU508" s="214" t="s">
        <v>83</v>
      </c>
      <c r="AV508" s="14" t="s">
        <v>83</v>
      </c>
      <c r="AW508" s="14" t="s">
        <v>34</v>
      </c>
      <c r="AX508" s="14" t="s">
        <v>73</v>
      </c>
      <c r="AY508" s="214" t="s">
        <v>168</v>
      </c>
    </row>
    <row r="509" spans="1:65" s="15" customFormat="1" ht="11.25">
      <c r="B509" s="215"/>
      <c r="C509" s="216"/>
      <c r="D509" s="189" t="s">
        <v>198</v>
      </c>
      <c r="E509" s="217" t="s">
        <v>19</v>
      </c>
      <c r="F509" s="218" t="s">
        <v>208</v>
      </c>
      <c r="G509" s="216"/>
      <c r="H509" s="219">
        <v>169.54499999999999</v>
      </c>
      <c r="I509" s="220"/>
      <c r="J509" s="216"/>
      <c r="K509" s="216"/>
      <c r="L509" s="221"/>
      <c r="M509" s="222"/>
      <c r="N509" s="223"/>
      <c r="O509" s="223"/>
      <c r="P509" s="223"/>
      <c r="Q509" s="223"/>
      <c r="R509" s="223"/>
      <c r="S509" s="223"/>
      <c r="T509" s="224"/>
      <c r="AT509" s="225" t="s">
        <v>198</v>
      </c>
      <c r="AU509" s="225" t="s">
        <v>83</v>
      </c>
      <c r="AV509" s="15" t="s">
        <v>174</v>
      </c>
      <c r="AW509" s="15" t="s">
        <v>34</v>
      </c>
      <c r="AX509" s="15" t="s">
        <v>81</v>
      </c>
      <c r="AY509" s="225" t="s">
        <v>168</v>
      </c>
    </row>
    <row r="510" spans="1:65" s="2" customFormat="1" ht="24.2" customHeight="1">
      <c r="A510" s="36"/>
      <c r="B510" s="37"/>
      <c r="C510" s="176" t="s">
        <v>674</v>
      </c>
      <c r="D510" s="176" t="s">
        <v>170</v>
      </c>
      <c r="E510" s="177" t="s">
        <v>675</v>
      </c>
      <c r="F510" s="178" t="s">
        <v>676</v>
      </c>
      <c r="G510" s="179" t="s">
        <v>225</v>
      </c>
      <c r="H510" s="180">
        <v>34.479999999999997</v>
      </c>
      <c r="I510" s="181"/>
      <c r="J510" s="182">
        <f>ROUND(I510*H510,2)</f>
        <v>0</v>
      </c>
      <c r="K510" s="178" t="s">
        <v>19</v>
      </c>
      <c r="L510" s="41"/>
      <c r="M510" s="183" t="s">
        <v>19</v>
      </c>
      <c r="N510" s="184" t="s">
        <v>44</v>
      </c>
      <c r="O510" s="66"/>
      <c r="P510" s="185">
        <f>O510*H510</f>
        <v>0</v>
      </c>
      <c r="Q510" s="185">
        <v>9.7000000000000003E-3</v>
      </c>
      <c r="R510" s="185">
        <f>Q510*H510</f>
        <v>0.33445599999999998</v>
      </c>
      <c r="S510" s="185">
        <v>0</v>
      </c>
      <c r="T510" s="186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7" t="s">
        <v>174</v>
      </c>
      <c r="AT510" s="187" t="s">
        <v>170</v>
      </c>
      <c r="AU510" s="187" t="s">
        <v>83</v>
      </c>
      <c r="AY510" s="19" t="s">
        <v>168</v>
      </c>
      <c r="BE510" s="188">
        <f>IF(N510="základní",J510,0)</f>
        <v>0</v>
      </c>
      <c r="BF510" s="188">
        <f>IF(N510="snížená",J510,0)</f>
        <v>0</v>
      </c>
      <c r="BG510" s="188">
        <f>IF(N510="zákl. přenesená",J510,0)</f>
        <v>0</v>
      </c>
      <c r="BH510" s="188">
        <f>IF(N510="sníž. přenesená",J510,0)</f>
        <v>0</v>
      </c>
      <c r="BI510" s="188">
        <f>IF(N510="nulová",J510,0)</f>
        <v>0</v>
      </c>
      <c r="BJ510" s="19" t="s">
        <v>81</v>
      </c>
      <c r="BK510" s="188">
        <f>ROUND(I510*H510,2)</f>
        <v>0</v>
      </c>
      <c r="BL510" s="19" t="s">
        <v>174</v>
      </c>
      <c r="BM510" s="187" t="s">
        <v>677</v>
      </c>
    </row>
    <row r="511" spans="1:65" s="2" customFormat="1" ht="19.5">
      <c r="A511" s="36"/>
      <c r="B511" s="37"/>
      <c r="C511" s="38"/>
      <c r="D511" s="189" t="s">
        <v>176</v>
      </c>
      <c r="E511" s="38"/>
      <c r="F511" s="190" t="s">
        <v>678</v>
      </c>
      <c r="G511" s="38"/>
      <c r="H511" s="38"/>
      <c r="I511" s="191"/>
      <c r="J511" s="38"/>
      <c r="K511" s="38"/>
      <c r="L511" s="41"/>
      <c r="M511" s="192"/>
      <c r="N511" s="193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176</v>
      </c>
      <c r="AU511" s="19" t="s">
        <v>83</v>
      </c>
    </row>
    <row r="512" spans="1:65" s="2" customFormat="1" ht="107.25">
      <c r="A512" s="36"/>
      <c r="B512" s="37"/>
      <c r="C512" s="38"/>
      <c r="D512" s="189" t="s">
        <v>352</v>
      </c>
      <c r="E512" s="38"/>
      <c r="F512" s="247" t="s">
        <v>679</v>
      </c>
      <c r="G512" s="38"/>
      <c r="H512" s="38"/>
      <c r="I512" s="191"/>
      <c r="J512" s="38"/>
      <c r="K512" s="38"/>
      <c r="L512" s="41"/>
      <c r="M512" s="192"/>
      <c r="N512" s="193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352</v>
      </c>
      <c r="AU512" s="19" t="s">
        <v>83</v>
      </c>
    </row>
    <row r="513" spans="1:65" s="13" customFormat="1" ht="11.25">
      <c r="B513" s="194"/>
      <c r="C513" s="195"/>
      <c r="D513" s="189" t="s">
        <v>198</v>
      </c>
      <c r="E513" s="196" t="s">
        <v>19</v>
      </c>
      <c r="F513" s="197" t="s">
        <v>680</v>
      </c>
      <c r="G513" s="195"/>
      <c r="H513" s="196" t="s">
        <v>19</v>
      </c>
      <c r="I513" s="198"/>
      <c r="J513" s="195"/>
      <c r="K513" s="195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198</v>
      </c>
      <c r="AU513" s="203" t="s">
        <v>83</v>
      </c>
      <c r="AV513" s="13" t="s">
        <v>81</v>
      </c>
      <c r="AW513" s="13" t="s">
        <v>34</v>
      </c>
      <c r="AX513" s="13" t="s">
        <v>73</v>
      </c>
      <c r="AY513" s="203" t="s">
        <v>168</v>
      </c>
    </row>
    <row r="514" spans="1:65" s="13" customFormat="1" ht="11.25">
      <c r="B514" s="194"/>
      <c r="C514" s="195"/>
      <c r="D514" s="189" t="s">
        <v>198</v>
      </c>
      <c r="E514" s="196" t="s">
        <v>19</v>
      </c>
      <c r="F514" s="197" t="s">
        <v>681</v>
      </c>
      <c r="G514" s="195"/>
      <c r="H514" s="196" t="s">
        <v>19</v>
      </c>
      <c r="I514" s="198"/>
      <c r="J514" s="195"/>
      <c r="K514" s="195"/>
      <c r="L514" s="199"/>
      <c r="M514" s="200"/>
      <c r="N514" s="201"/>
      <c r="O514" s="201"/>
      <c r="P514" s="201"/>
      <c r="Q514" s="201"/>
      <c r="R514" s="201"/>
      <c r="S514" s="201"/>
      <c r="T514" s="202"/>
      <c r="AT514" s="203" t="s">
        <v>198</v>
      </c>
      <c r="AU514" s="203" t="s">
        <v>83</v>
      </c>
      <c r="AV514" s="13" t="s">
        <v>81</v>
      </c>
      <c r="AW514" s="13" t="s">
        <v>34</v>
      </c>
      <c r="AX514" s="13" t="s">
        <v>73</v>
      </c>
      <c r="AY514" s="203" t="s">
        <v>168</v>
      </c>
    </row>
    <row r="515" spans="1:65" s="13" customFormat="1" ht="11.25">
      <c r="B515" s="194"/>
      <c r="C515" s="195"/>
      <c r="D515" s="189" t="s">
        <v>198</v>
      </c>
      <c r="E515" s="196" t="s">
        <v>19</v>
      </c>
      <c r="F515" s="197" t="s">
        <v>682</v>
      </c>
      <c r="G515" s="195"/>
      <c r="H515" s="196" t="s">
        <v>19</v>
      </c>
      <c r="I515" s="198"/>
      <c r="J515" s="195"/>
      <c r="K515" s="195"/>
      <c r="L515" s="199"/>
      <c r="M515" s="200"/>
      <c r="N515" s="201"/>
      <c r="O515" s="201"/>
      <c r="P515" s="201"/>
      <c r="Q515" s="201"/>
      <c r="R515" s="201"/>
      <c r="S515" s="201"/>
      <c r="T515" s="202"/>
      <c r="AT515" s="203" t="s">
        <v>198</v>
      </c>
      <c r="AU515" s="203" t="s">
        <v>83</v>
      </c>
      <c r="AV515" s="13" t="s">
        <v>81</v>
      </c>
      <c r="AW515" s="13" t="s">
        <v>34</v>
      </c>
      <c r="AX515" s="13" t="s">
        <v>73</v>
      </c>
      <c r="AY515" s="203" t="s">
        <v>168</v>
      </c>
    </row>
    <row r="516" spans="1:65" s="13" customFormat="1" ht="11.25">
      <c r="B516" s="194"/>
      <c r="C516" s="195"/>
      <c r="D516" s="189" t="s">
        <v>198</v>
      </c>
      <c r="E516" s="196" t="s">
        <v>19</v>
      </c>
      <c r="F516" s="197" t="s">
        <v>683</v>
      </c>
      <c r="G516" s="195"/>
      <c r="H516" s="196" t="s">
        <v>19</v>
      </c>
      <c r="I516" s="198"/>
      <c r="J516" s="195"/>
      <c r="K516" s="195"/>
      <c r="L516" s="199"/>
      <c r="M516" s="200"/>
      <c r="N516" s="201"/>
      <c r="O516" s="201"/>
      <c r="P516" s="201"/>
      <c r="Q516" s="201"/>
      <c r="R516" s="201"/>
      <c r="S516" s="201"/>
      <c r="T516" s="202"/>
      <c r="AT516" s="203" t="s">
        <v>198</v>
      </c>
      <c r="AU516" s="203" t="s">
        <v>83</v>
      </c>
      <c r="AV516" s="13" t="s">
        <v>81</v>
      </c>
      <c r="AW516" s="13" t="s">
        <v>34</v>
      </c>
      <c r="AX516" s="13" t="s">
        <v>73</v>
      </c>
      <c r="AY516" s="203" t="s">
        <v>168</v>
      </c>
    </row>
    <row r="517" spans="1:65" s="13" customFormat="1" ht="11.25">
      <c r="B517" s="194"/>
      <c r="C517" s="195"/>
      <c r="D517" s="189" t="s">
        <v>198</v>
      </c>
      <c r="E517" s="196" t="s">
        <v>19</v>
      </c>
      <c r="F517" s="197" t="s">
        <v>684</v>
      </c>
      <c r="G517" s="195"/>
      <c r="H517" s="196" t="s">
        <v>19</v>
      </c>
      <c r="I517" s="198"/>
      <c r="J517" s="195"/>
      <c r="K517" s="195"/>
      <c r="L517" s="199"/>
      <c r="M517" s="200"/>
      <c r="N517" s="201"/>
      <c r="O517" s="201"/>
      <c r="P517" s="201"/>
      <c r="Q517" s="201"/>
      <c r="R517" s="201"/>
      <c r="S517" s="201"/>
      <c r="T517" s="202"/>
      <c r="AT517" s="203" t="s">
        <v>198</v>
      </c>
      <c r="AU517" s="203" t="s">
        <v>83</v>
      </c>
      <c r="AV517" s="13" t="s">
        <v>81</v>
      </c>
      <c r="AW517" s="13" t="s">
        <v>34</v>
      </c>
      <c r="AX517" s="13" t="s">
        <v>73</v>
      </c>
      <c r="AY517" s="203" t="s">
        <v>168</v>
      </c>
    </row>
    <row r="518" spans="1:65" s="13" customFormat="1" ht="11.25">
      <c r="B518" s="194"/>
      <c r="C518" s="195"/>
      <c r="D518" s="189" t="s">
        <v>198</v>
      </c>
      <c r="E518" s="196" t="s">
        <v>19</v>
      </c>
      <c r="F518" s="197" t="s">
        <v>685</v>
      </c>
      <c r="G518" s="195"/>
      <c r="H518" s="196" t="s">
        <v>19</v>
      </c>
      <c r="I518" s="198"/>
      <c r="J518" s="195"/>
      <c r="K518" s="195"/>
      <c r="L518" s="199"/>
      <c r="M518" s="200"/>
      <c r="N518" s="201"/>
      <c r="O518" s="201"/>
      <c r="P518" s="201"/>
      <c r="Q518" s="201"/>
      <c r="R518" s="201"/>
      <c r="S518" s="201"/>
      <c r="T518" s="202"/>
      <c r="AT518" s="203" t="s">
        <v>198</v>
      </c>
      <c r="AU518" s="203" t="s">
        <v>83</v>
      </c>
      <c r="AV518" s="13" t="s">
        <v>81</v>
      </c>
      <c r="AW518" s="13" t="s">
        <v>34</v>
      </c>
      <c r="AX518" s="13" t="s">
        <v>73</v>
      </c>
      <c r="AY518" s="203" t="s">
        <v>168</v>
      </c>
    </row>
    <row r="519" spans="1:65" s="13" customFormat="1" ht="11.25">
      <c r="B519" s="194"/>
      <c r="C519" s="195"/>
      <c r="D519" s="189" t="s">
        <v>198</v>
      </c>
      <c r="E519" s="196" t="s">
        <v>19</v>
      </c>
      <c r="F519" s="197" t="s">
        <v>666</v>
      </c>
      <c r="G519" s="195"/>
      <c r="H519" s="196" t="s">
        <v>19</v>
      </c>
      <c r="I519" s="198"/>
      <c r="J519" s="195"/>
      <c r="K519" s="195"/>
      <c r="L519" s="199"/>
      <c r="M519" s="200"/>
      <c r="N519" s="201"/>
      <c r="O519" s="201"/>
      <c r="P519" s="201"/>
      <c r="Q519" s="201"/>
      <c r="R519" s="201"/>
      <c r="S519" s="201"/>
      <c r="T519" s="202"/>
      <c r="AT519" s="203" t="s">
        <v>198</v>
      </c>
      <c r="AU519" s="203" t="s">
        <v>83</v>
      </c>
      <c r="AV519" s="13" t="s">
        <v>81</v>
      </c>
      <c r="AW519" s="13" t="s">
        <v>34</v>
      </c>
      <c r="AX519" s="13" t="s">
        <v>73</v>
      </c>
      <c r="AY519" s="203" t="s">
        <v>168</v>
      </c>
    </row>
    <row r="520" spans="1:65" s="14" customFormat="1" ht="11.25">
      <c r="B520" s="204"/>
      <c r="C520" s="205"/>
      <c r="D520" s="189" t="s">
        <v>198</v>
      </c>
      <c r="E520" s="206" t="s">
        <v>19</v>
      </c>
      <c r="F520" s="207" t="s">
        <v>686</v>
      </c>
      <c r="G520" s="205"/>
      <c r="H520" s="208">
        <v>8.32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198</v>
      </c>
      <c r="AU520" s="214" t="s">
        <v>83</v>
      </c>
      <c r="AV520" s="14" t="s">
        <v>83</v>
      </c>
      <c r="AW520" s="14" t="s">
        <v>34</v>
      </c>
      <c r="AX520" s="14" t="s">
        <v>73</v>
      </c>
      <c r="AY520" s="214" t="s">
        <v>168</v>
      </c>
    </row>
    <row r="521" spans="1:65" s="14" customFormat="1" ht="11.25">
      <c r="B521" s="204"/>
      <c r="C521" s="205"/>
      <c r="D521" s="189" t="s">
        <v>198</v>
      </c>
      <c r="E521" s="206" t="s">
        <v>19</v>
      </c>
      <c r="F521" s="207" t="s">
        <v>687</v>
      </c>
      <c r="G521" s="205"/>
      <c r="H521" s="208">
        <v>19.8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198</v>
      </c>
      <c r="AU521" s="214" t="s">
        <v>83</v>
      </c>
      <c r="AV521" s="14" t="s">
        <v>83</v>
      </c>
      <c r="AW521" s="14" t="s">
        <v>34</v>
      </c>
      <c r="AX521" s="14" t="s">
        <v>73</v>
      </c>
      <c r="AY521" s="214" t="s">
        <v>168</v>
      </c>
    </row>
    <row r="522" spans="1:65" s="13" customFormat="1" ht="11.25">
      <c r="B522" s="194"/>
      <c r="C522" s="195"/>
      <c r="D522" s="189" t="s">
        <v>198</v>
      </c>
      <c r="E522" s="196" t="s">
        <v>19</v>
      </c>
      <c r="F522" s="197" t="s">
        <v>688</v>
      </c>
      <c r="G522" s="195"/>
      <c r="H522" s="196" t="s">
        <v>19</v>
      </c>
      <c r="I522" s="198"/>
      <c r="J522" s="195"/>
      <c r="K522" s="195"/>
      <c r="L522" s="199"/>
      <c r="M522" s="200"/>
      <c r="N522" s="201"/>
      <c r="O522" s="201"/>
      <c r="P522" s="201"/>
      <c r="Q522" s="201"/>
      <c r="R522" s="201"/>
      <c r="S522" s="201"/>
      <c r="T522" s="202"/>
      <c r="AT522" s="203" t="s">
        <v>198</v>
      </c>
      <c r="AU522" s="203" t="s">
        <v>83</v>
      </c>
      <c r="AV522" s="13" t="s">
        <v>81</v>
      </c>
      <c r="AW522" s="13" t="s">
        <v>34</v>
      </c>
      <c r="AX522" s="13" t="s">
        <v>73</v>
      </c>
      <c r="AY522" s="203" t="s">
        <v>168</v>
      </c>
    </row>
    <row r="523" spans="1:65" s="14" customFormat="1" ht="11.25">
      <c r="B523" s="204"/>
      <c r="C523" s="205"/>
      <c r="D523" s="189" t="s">
        <v>198</v>
      </c>
      <c r="E523" s="206" t="s">
        <v>19</v>
      </c>
      <c r="F523" s="207" t="s">
        <v>689</v>
      </c>
      <c r="G523" s="205"/>
      <c r="H523" s="208">
        <v>6.36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198</v>
      </c>
      <c r="AU523" s="214" t="s">
        <v>83</v>
      </c>
      <c r="AV523" s="14" t="s">
        <v>83</v>
      </c>
      <c r="AW523" s="14" t="s">
        <v>34</v>
      </c>
      <c r="AX523" s="14" t="s">
        <v>73</v>
      </c>
      <c r="AY523" s="214" t="s">
        <v>168</v>
      </c>
    </row>
    <row r="524" spans="1:65" s="16" customFormat="1" ht="11.25">
      <c r="B524" s="236"/>
      <c r="C524" s="237"/>
      <c r="D524" s="189" t="s">
        <v>198</v>
      </c>
      <c r="E524" s="238" t="s">
        <v>107</v>
      </c>
      <c r="F524" s="239" t="s">
        <v>690</v>
      </c>
      <c r="G524" s="237"/>
      <c r="H524" s="240">
        <v>34.479999999999997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AT524" s="246" t="s">
        <v>198</v>
      </c>
      <c r="AU524" s="246" t="s">
        <v>83</v>
      </c>
      <c r="AV524" s="16" t="s">
        <v>183</v>
      </c>
      <c r="AW524" s="16" t="s">
        <v>34</v>
      </c>
      <c r="AX524" s="16" t="s">
        <v>73</v>
      </c>
      <c r="AY524" s="246" t="s">
        <v>168</v>
      </c>
    </row>
    <row r="525" spans="1:65" s="15" customFormat="1" ht="11.25">
      <c r="B525" s="215"/>
      <c r="C525" s="216"/>
      <c r="D525" s="189" t="s">
        <v>198</v>
      </c>
      <c r="E525" s="217" t="s">
        <v>19</v>
      </c>
      <c r="F525" s="218" t="s">
        <v>208</v>
      </c>
      <c r="G525" s="216"/>
      <c r="H525" s="219">
        <v>34.479999999999997</v>
      </c>
      <c r="I525" s="220"/>
      <c r="J525" s="216"/>
      <c r="K525" s="216"/>
      <c r="L525" s="221"/>
      <c r="M525" s="222"/>
      <c r="N525" s="223"/>
      <c r="O525" s="223"/>
      <c r="P525" s="223"/>
      <c r="Q525" s="223"/>
      <c r="R525" s="223"/>
      <c r="S525" s="223"/>
      <c r="T525" s="224"/>
      <c r="AT525" s="225" t="s">
        <v>198</v>
      </c>
      <c r="AU525" s="225" t="s">
        <v>83</v>
      </c>
      <c r="AV525" s="15" t="s">
        <v>174</v>
      </c>
      <c r="AW525" s="15" t="s">
        <v>34</v>
      </c>
      <c r="AX525" s="15" t="s">
        <v>81</v>
      </c>
      <c r="AY525" s="225" t="s">
        <v>168</v>
      </c>
    </row>
    <row r="526" spans="1:65" s="2" customFormat="1" ht="16.5" customHeight="1">
      <c r="A526" s="36"/>
      <c r="B526" s="37"/>
      <c r="C526" s="226" t="s">
        <v>691</v>
      </c>
      <c r="D526" s="226" t="s">
        <v>304</v>
      </c>
      <c r="E526" s="227" t="s">
        <v>692</v>
      </c>
      <c r="F526" s="228" t="s">
        <v>693</v>
      </c>
      <c r="G526" s="229" t="s">
        <v>225</v>
      </c>
      <c r="H526" s="230">
        <v>35.17</v>
      </c>
      <c r="I526" s="231"/>
      <c r="J526" s="232">
        <f>ROUND(I526*H526,2)</f>
        <v>0</v>
      </c>
      <c r="K526" s="228" t="s">
        <v>19</v>
      </c>
      <c r="L526" s="233"/>
      <c r="M526" s="234" t="s">
        <v>19</v>
      </c>
      <c r="N526" s="235" t="s">
        <v>44</v>
      </c>
      <c r="O526" s="66"/>
      <c r="P526" s="185">
        <f>O526*H526</f>
        <v>0</v>
      </c>
      <c r="Q526" s="185">
        <v>1.3599999999999999E-2</v>
      </c>
      <c r="R526" s="185">
        <f>Q526*H526</f>
        <v>0.47831200000000001</v>
      </c>
      <c r="S526" s="185">
        <v>0</v>
      </c>
      <c r="T526" s="186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87" t="s">
        <v>222</v>
      </c>
      <c r="AT526" s="187" t="s">
        <v>304</v>
      </c>
      <c r="AU526" s="187" t="s">
        <v>83</v>
      </c>
      <c r="AY526" s="19" t="s">
        <v>168</v>
      </c>
      <c r="BE526" s="188">
        <f>IF(N526="základní",J526,0)</f>
        <v>0</v>
      </c>
      <c r="BF526" s="188">
        <f>IF(N526="snížená",J526,0)</f>
        <v>0</v>
      </c>
      <c r="BG526" s="188">
        <f>IF(N526="zákl. přenesená",J526,0)</f>
        <v>0</v>
      </c>
      <c r="BH526" s="188">
        <f>IF(N526="sníž. přenesená",J526,0)</f>
        <v>0</v>
      </c>
      <c r="BI526" s="188">
        <f>IF(N526="nulová",J526,0)</f>
        <v>0</v>
      </c>
      <c r="BJ526" s="19" t="s">
        <v>81</v>
      </c>
      <c r="BK526" s="188">
        <f>ROUND(I526*H526,2)</f>
        <v>0</v>
      </c>
      <c r="BL526" s="19" t="s">
        <v>174</v>
      </c>
      <c r="BM526" s="187" t="s">
        <v>694</v>
      </c>
    </row>
    <row r="527" spans="1:65" s="2" customFormat="1" ht="11.25">
      <c r="A527" s="36"/>
      <c r="B527" s="37"/>
      <c r="C527" s="38"/>
      <c r="D527" s="189" t="s">
        <v>176</v>
      </c>
      <c r="E527" s="38"/>
      <c r="F527" s="190" t="s">
        <v>693</v>
      </c>
      <c r="G527" s="38"/>
      <c r="H527" s="38"/>
      <c r="I527" s="191"/>
      <c r="J527" s="38"/>
      <c r="K527" s="38"/>
      <c r="L527" s="41"/>
      <c r="M527" s="192"/>
      <c r="N527" s="193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9" t="s">
        <v>176</v>
      </c>
      <c r="AU527" s="19" t="s">
        <v>83</v>
      </c>
    </row>
    <row r="528" spans="1:65" s="14" customFormat="1" ht="11.25">
      <c r="B528" s="204"/>
      <c r="C528" s="205"/>
      <c r="D528" s="189" t="s">
        <v>198</v>
      </c>
      <c r="E528" s="206" t="s">
        <v>19</v>
      </c>
      <c r="F528" s="207" t="s">
        <v>695</v>
      </c>
      <c r="G528" s="205"/>
      <c r="H528" s="208">
        <v>35.17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198</v>
      </c>
      <c r="AU528" s="214" t="s">
        <v>83</v>
      </c>
      <c r="AV528" s="14" t="s">
        <v>83</v>
      </c>
      <c r="AW528" s="14" t="s">
        <v>34</v>
      </c>
      <c r="AX528" s="14" t="s">
        <v>81</v>
      </c>
      <c r="AY528" s="214" t="s">
        <v>168</v>
      </c>
    </row>
    <row r="529" spans="1:65" s="2" customFormat="1" ht="16.5" customHeight="1">
      <c r="A529" s="36"/>
      <c r="B529" s="37"/>
      <c r="C529" s="176" t="s">
        <v>696</v>
      </c>
      <c r="D529" s="176" t="s">
        <v>170</v>
      </c>
      <c r="E529" s="177" t="s">
        <v>697</v>
      </c>
      <c r="F529" s="178" t="s">
        <v>698</v>
      </c>
      <c r="G529" s="179" t="s">
        <v>225</v>
      </c>
      <c r="H529" s="180">
        <v>1018.553</v>
      </c>
      <c r="I529" s="181"/>
      <c r="J529" s="182">
        <f>ROUND(I529*H529,2)</f>
        <v>0</v>
      </c>
      <c r="K529" s="178" t="s">
        <v>19</v>
      </c>
      <c r="L529" s="41"/>
      <c r="M529" s="183" t="s">
        <v>19</v>
      </c>
      <c r="N529" s="184" t="s">
        <v>44</v>
      </c>
      <c r="O529" s="66"/>
      <c r="P529" s="185">
        <f>O529*H529</f>
        <v>0</v>
      </c>
      <c r="Q529" s="185">
        <v>9.4999999999999998E-3</v>
      </c>
      <c r="R529" s="185">
        <f>Q529*H529</f>
        <v>9.6762534999999996</v>
      </c>
      <c r="S529" s="185">
        <v>0</v>
      </c>
      <c r="T529" s="186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7" t="s">
        <v>174</v>
      </c>
      <c r="AT529" s="187" t="s">
        <v>170</v>
      </c>
      <c r="AU529" s="187" t="s">
        <v>83</v>
      </c>
      <c r="AY529" s="19" t="s">
        <v>168</v>
      </c>
      <c r="BE529" s="188">
        <f>IF(N529="základní",J529,0)</f>
        <v>0</v>
      </c>
      <c r="BF529" s="188">
        <f>IF(N529="snížená",J529,0)</f>
        <v>0</v>
      </c>
      <c r="BG529" s="188">
        <f>IF(N529="zákl. přenesená",J529,0)</f>
        <v>0</v>
      </c>
      <c r="BH529" s="188">
        <f>IF(N529="sníž. přenesená",J529,0)</f>
        <v>0</v>
      </c>
      <c r="BI529" s="188">
        <f>IF(N529="nulová",J529,0)</f>
        <v>0</v>
      </c>
      <c r="BJ529" s="19" t="s">
        <v>81</v>
      </c>
      <c r="BK529" s="188">
        <f>ROUND(I529*H529,2)</f>
        <v>0</v>
      </c>
      <c r="BL529" s="19" t="s">
        <v>174</v>
      </c>
      <c r="BM529" s="187" t="s">
        <v>699</v>
      </c>
    </row>
    <row r="530" spans="1:65" s="2" customFormat="1" ht="11.25">
      <c r="A530" s="36"/>
      <c r="B530" s="37"/>
      <c r="C530" s="38"/>
      <c r="D530" s="189" t="s">
        <v>176</v>
      </c>
      <c r="E530" s="38"/>
      <c r="F530" s="190" t="s">
        <v>700</v>
      </c>
      <c r="G530" s="38"/>
      <c r="H530" s="38"/>
      <c r="I530" s="191"/>
      <c r="J530" s="38"/>
      <c r="K530" s="38"/>
      <c r="L530" s="41"/>
      <c r="M530" s="192"/>
      <c r="N530" s="193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176</v>
      </c>
      <c r="AU530" s="19" t="s">
        <v>83</v>
      </c>
    </row>
    <row r="531" spans="1:65" s="2" customFormat="1" ht="107.25">
      <c r="A531" s="36"/>
      <c r="B531" s="37"/>
      <c r="C531" s="38"/>
      <c r="D531" s="189" t="s">
        <v>352</v>
      </c>
      <c r="E531" s="38"/>
      <c r="F531" s="247" t="s">
        <v>679</v>
      </c>
      <c r="G531" s="38"/>
      <c r="H531" s="38"/>
      <c r="I531" s="191"/>
      <c r="J531" s="38"/>
      <c r="K531" s="38"/>
      <c r="L531" s="41"/>
      <c r="M531" s="192"/>
      <c r="N531" s="193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352</v>
      </c>
      <c r="AU531" s="19" t="s">
        <v>83</v>
      </c>
    </row>
    <row r="532" spans="1:65" s="13" customFormat="1" ht="11.25">
      <c r="B532" s="194"/>
      <c r="C532" s="195"/>
      <c r="D532" s="189" t="s">
        <v>198</v>
      </c>
      <c r="E532" s="196" t="s">
        <v>19</v>
      </c>
      <c r="F532" s="197" t="s">
        <v>680</v>
      </c>
      <c r="G532" s="195"/>
      <c r="H532" s="196" t="s">
        <v>19</v>
      </c>
      <c r="I532" s="198"/>
      <c r="J532" s="195"/>
      <c r="K532" s="195"/>
      <c r="L532" s="199"/>
      <c r="M532" s="200"/>
      <c r="N532" s="201"/>
      <c r="O532" s="201"/>
      <c r="P532" s="201"/>
      <c r="Q532" s="201"/>
      <c r="R532" s="201"/>
      <c r="S532" s="201"/>
      <c r="T532" s="202"/>
      <c r="AT532" s="203" t="s">
        <v>198</v>
      </c>
      <c r="AU532" s="203" t="s">
        <v>83</v>
      </c>
      <c r="AV532" s="13" t="s">
        <v>81</v>
      </c>
      <c r="AW532" s="13" t="s">
        <v>34</v>
      </c>
      <c r="AX532" s="13" t="s">
        <v>73</v>
      </c>
      <c r="AY532" s="203" t="s">
        <v>168</v>
      </c>
    </row>
    <row r="533" spans="1:65" s="13" customFormat="1" ht="11.25">
      <c r="B533" s="194"/>
      <c r="C533" s="195"/>
      <c r="D533" s="189" t="s">
        <v>198</v>
      </c>
      <c r="E533" s="196" t="s">
        <v>19</v>
      </c>
      <c r="F533" s="197" t="s">
        <v>681</v>
      </c>
      <c r="G533" s="195"/>
      <c r="H533" s="196" t="s">
        <v>19</v>
      </c>
      <c r="I533" s="198"/>
      <c r="J533" s="195"/>
      <c r="K533" s="195"/>
      <c r="L533" s="199"/>
      <c r="M533" s="200"/>
      <c r="N533" s="201"/>
      <c r="O533" s="201"/>
      <c r="P533" s="201"/>
      <c r="Q533" s="201"/>
      <c r="R533" s="201"/>
      <c r="S533" s="201"/>
      <c r="T533" s="202"/>
      <c r="AT533" s="203" t="s">
        <v>198</v>
      </c>
      <c r="AU533" s="203" t="s">
        <v>83</v>
      </c>
      <c r="AV533" s="13" t="s">
        <v>81</v>
      </c>
      <c r="AW533" s="13" t="s">
        <v>34</v>
      </c>
      <c r="AX533" s="13" t="s">
        <v>73</v>
      </c>
      <c r="AY533" s="203" t="s">
        <v>168</v>
      </c>
    </row>
    <row r="534" spans="1:65" s="13" customFormat="1" ht="11.25">
      <c r="B534" s="194"/>
      <c r="C534" s="195"/>
      <c r="D534" s="189" t="s">
        <v>198</v>
      </c>
      <c r="E534" s="196" t="s">
        <v>19</v>
      </c>
      <c r="F534" s="197" t="s">
        <v>682</v>
      </c>
      <c r="G534" s="195"/>
      <c r="H534" s="196" t="s">
        <v>19</v>
      </c>
      <c r="I534" s="198"/>
      <c r="J534" s="195"/>
      <c r="K534" s="195"/>
      <c r="L534" s="199"/>
      <c r="M534" s="200"/>
      <c r="N534" s="201"/>
      <c r="O534" s="201"/>
      <c r="P534" s="201"/>
      <c r="Q534" s="201"/>
      <c r="R534" s="201"/>
      <c r="S534" s="201"/>
      <c r="T534" s="202"/>
      <c r="AT534" s="203" t="s">
        <v>198</v>
      </c>
      <c r="AU534" s="203" t="s">
        <v>83</v>
      </c>
      <c r="AV534" s="13" t="s">
        <v>81</v>
      </c>
      <c r="AW534" s="13" t="s">
        <v>34</v>
      </c>
      <c r="AX534" s="13" t="s">
        <v>73</v>
      </c>
      <c r="AY534" s="203" t="s">
        <v>168</v>
      </c>
    </row>
    <row r="535" spans="1:65" s="13" customFormat="1" ht="11.25">
      <c r="B535" s="194"/>
      <c r="C535" s="195"/>
      <c r="D535" s="189" t="s">
        <v>198</v>
      </c>
      <c r="E535" s="196" t="s">
        <v>19</v>
      </c>
      <c r="F535" s="197" t="s">
        <v>683</v>
      </c>
      <c r="G535" s="195"/>
      <c r="H535" s="196" t="s">
        <v>19</v>
      </c>
      <c r="I535" s="198"/>
      <c r="J535" s="195"/>
      <c r="K535" s="195"/>
      <c r="L535" s="199"/>
      <c r="M535" s="200"/>
      <c r="N535" s="201"/>
      <c r="O535" s="201"/>
      <c r="P535" s="201"/>
      <c r="Q535" s="201"/>
      <c r="R535" s="201"/>
      <c r="S535" s="201"/>
      <c r="T535" s="202"/>
      <c r="AT535" s="203" t="s">
        <v>198</v>
      </c>
      <c r="AU535" s="203" t="s">
        <v>83</v>
      </c>
      <c r="AV535" s="13" t="s">
        <v>81</v>
      </c>
      <c r="AW535" s="13" t="s">
        <v>34</v>
      </c>
      <c r="AX535" s="13" t="s">
        <v>73</v>
      </c>
      <c r="AY535" s="203" t="s">
        <v>168</v>
      </c>
    </row>
    <row r="536" spans="1:65" s="13" customFormat="1" ht="11.25">
      <c r="B536" s="194"/>
      <c r="C536" s="195"/>
      <c r="D536" s="189" t="s">
        <v>198</v>
      </c>
      <c r="E536" s="196" t="s">
        <v>19</v>
      </c>
      <c r="F536" s="197" t="s">
        <v>684</v>
      </c>
      <c r="G536" s="195"/>
      <c r="H536" s="196" t="s">
        <v>19</v>
      </c>
      <c r="I536" s="198"/>
      <c r="J536" s="195"/>
      <c r="K536" s="195"/>
      <c r="L536" s="199"/>
      <c r="M536" s="200"/>
      <c r="N536" s="201"/>
      <c r="O536" s="201"/>
      <c r="P536" s="201"/>
      <c r="Q536" s="201"/>
      <c r="R536" s="201"/>
      <c r="S536" s="201"/>
      <c r="T536" s="202"/>
      <c r="AT536" s="203" t="s">
        <v>198</v>
      </c>
      <c r="AU536" s="203" t="s">
        <v>83</v>
      </c>
      <c r="AV536" s="13" t="s">
        <v>81</v>
      </c>
      <c r="AW536" s="13" t="s">
        <v>34</v>
      </c>
      <c r="AX536" s="13" t="s">
        <v>73</v>
      </c>
      <c r="AY536" s="203" t="s">
        <v>168</v>
      </c>
    </row>
    <row r="537" spans="1:65" s="13" customFormat="1" ht="11.25">
      <c r="B537" s="194"/>
      <c r="C537" s="195"/>
      <c r="D537" s="189" t="s">
        <v>198</v>
      </c>
      <c r="E537" s="196" t="s">
        <v>19</v>
      </c>
      <c r="F537" s="197" t="s">
        <v>701</v>
      </c>
      <c r="G537" s="195"/>
      <c r="H537" s="196" t="s">
        <v>19</v>
      </c>
      <c r="I537" s="198"/>
      <c r="J537" s="195"/>
      <c r="K537" s="195"/>
      <c r="L537" s="199"/>
      <c r="M537" s="200"/>
      <c r="N537" s="201"/>
      <c r="O537" s="201"/>
      <c r="P537" s="201"/>
      <c r="Q537" s="201"/>
      <c r="R537" s="201"/>
      <c r="S537" s="201"/>
      <c r="T537" s="202"/>
      <c r="AT537" s="203" t="s">
        <v>198</v>
      </c>
      <c r="AU537" s="203" t="s">
        <v>83</v>
      </c>
      <c r="AV537" s="13" t="s">
        <v>81</v>
      </c>
      <c r="AW537" s="13" t="s">
        <v>34</v>
      </c>
      <c r="AX537" s="13" t="s">
        <v>73</v>
      </c>
      <c r="AY537" s="203" t="s">
        <v>168</v>
      </c>
    </row>
    <row r="538" spans="1:65" s="13" customFormat="1" ht="11.25">
      <c r="B538" s="194"/>
      <c r="C538" s="195"/>
      <c r="D538" s="189" t="s">
        <v>198</v>
      </c>
      <c r="E538" s="196" t="s">
        <v>19</v>
      </c>
      <c r="F538" s="197" t="s">
        <v>702</v>
      </c>
      <c r="G538" s="195"/>
      <c r="H538" s="196" t="s">
        <v>19</v>
      </c>
      <c r="I538" s="198"/>
      <c r="J538" s="195"/>
      <c r="K538" s="195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198</v>
      </c>
      <c r="AU538" s="203" t="s">
        <v>83</v>
      </c>
      <c r="AV538" s="13" t="s">
        <v>81</v>
      </c>
      <c r="AW538" s="13" t="s">
        <v>34</v>
      </c>
      <c r="AX538" s="13" t="s">
        <v>73</v>
      </c>
      <c r="AY538" s="203" t="s">
        <v>168</v>
      </c>
    </row>
    <row r="539" spans="1:65" s="14" customFormat="1" ht="11.25">
      <c r="B539" s="204"/>
      <c r="C539" s="205"/>
      <c r="D539" s="189" t="s">
        <v>198</v>
      </c>
      <c r="E539" s="206" t="s">
        <v>19</v>
      </c>
      <c r="F539" s="207" t="s">
        <v>703</v>
      </c>
      <c r="G539" s="205"/>
      <c r="H539" s="208">
        <v>327.88799999999998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198</v>
      </c>
      <c r="AU539" s="214" t="s">
        <v>83</v>
      </c>
      <c r="AV539" s="14" t="s">
        <v>83</v>
      </c>
      <c r="AW539" s="14" t="s">
        <v>34</v>
      </c>
      <c r="AX539" s="14" t="s">
        <v>73</v>
      </c>
      <c r="AY539" s="214" t="s">
        <v>168</v>
      </c>
    </row>
    <row r="540" spans="1:65" s="14" customFormat="1" ht="11.25">
      <c r="B540" s="204"/>
      <c r="C540" s="205"/>
      <c r="D540" s="189" t="s">
        <v>198</v>
      </c>
      <c r="E540" s="206" t="s">
        <v>19</v>
      </c>
      <c r="F540" s="207" t="s">
        <v>704</v>
      </c>
      <c r="G540" s="205"/>
      <c r="H540" s="208">
        <v>-156.88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198</v>
      </c>
      <c r="AU540" s="214" t="s">
        <v>83</v>
      </c>
      <c r="AV540" s="14" t="s">
        <v>83</v>
      </c>
      <c r="AW540" s="14" t="s">
        <v>34</v>
      </c>
      <c r="AX540" s="14" t="s">
        <v>73</v>
      </c>
      <c r="AY540" s="214" t="s">
        <v>168</v>
      </c>
    </row>
    <row r="541" spans="1:65" s="13" customFormat="1" ht="11.25">
      <c r="B541" s="194"/>
      <c r="C541" s="195"/>
      <c r="D541" s="189" t="s">
        <v>198</v>
      </c>
      <c r="E541" s="196" t="s">
        <v>19</v>
      </c>
      <c r="F541" s="197" t="s">
        <v>705</v>
      </c>
      <c r="G541" s="195"/>
      <c r="H541" s="196" t="s">
        <v>19</v>
      </c>
      <c r="I541" s="198"/>
      <c r="J541" s="195"/>
      <c r="K541" s="195"/>
      <c r="L541" s="199"/>
      <c r="M541" s="200"/>
      <c r="N541" s="201"/>
      <c r="O541" s="201"/>
      <c r="P541" s="201"/>
      <c r="Q541" s="201"/>
      <c r="R541" s="201"/>
      <c r="S541" s="201"/>
      <c r="T541" s="202"/>
      <c r="AT541" s="203" t="s">
        <v>198</v>
      </c>
      <c r="AU541" s="203" t="s">
        <v>83</v>
      </c>
      <c r="AV541" s="13" t="s">
        <v>81</v>
      </c>
      <c r="AW541" s="13" t="s">
        <v>34</v>
      </c>
      <c r="AX541" s="13" t="s">
        <v>73</v>
      </c>
      <c r="AY541" s="203" t="s">
        <v>168</v>
      </c>
    </row>
    <row r="542" spans="1:65" s="14" customFormat="1" ht="11.25">
      <c r="B542" s="204"/>
      <c r="C542" s="205"/>
      <c r="D542" s="189" t="s">
        <v>198</v>
      </c>
      <c r="E542" s="206" t="s">
        <v>19</v>
      </c>
      <c r="F542" s="207" t="s">
        <v>703</v>
      </c>
      <c r="G542" s="205"/>
      <c r="H542" s="208">
        <v>327.88799999999998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198</v>
      </c>
      <c r="AU542" s="214" t="s">
        <v>83</v>
      </c>
      <c r="AV542" s="14" t="s">
        <v>83</v>
      </c>
      <c r="AW542" s="14" t="s">
        <v>34</v>
      </c>
      <c r="AX542" s="14" t="s">
        <v>73</v>
      </c>
      <c r="AY542" s="214" t="s">
        <v>168</v>
      </c>
    </row>
    <row r="543" spans="1:65" s="14" customFormat="1" ht="11.25">
      <c r="B543" s="204"/>
      <c r="C543" s="205"/>
      <c r="D543" s="189" t="s">
        <v>198</v>
      </c>
      <c r="E543" s="206" t="s">
        <v>19</v>
      </c>
      <c r="F543" s="207" t="s">
        <v>704</v>
      </c>
      <c r="G543" s="205"/>
      <c r="H543" s="208">
        <v>-156.88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198</v>
      </c>
      <c r="AU543" s="214" t="s">
        <v>83</v>
      </c>
      <c r="AV543" s="14" t="s">
        <v>83</v>
      </c>
      <c r="AW543" s="14" t="s">
        <v>34</v>
      </c>
      <c r="AX543" s="14" t="s">
        <v>73</v>
      </c>
      <c r="AY543" s="214" t="s">
        <v>168</v>
      </c>
    </row>
    <row r="544" spans="1:65" s="13" customFormat="1" ht="11.25">
      <c r="B544" s="194"/>
      <c r="C544" s="195"/>
      <c r="D544" s="189" t="s">
        <v>198</v>
      </c>
      <c r="E544" s="196" t="s">
        <v>19</v>
      </c>
      <c r="F544" s="197" t="s">
        <v>666</v>
      </c>
      <c r="G544" s="195"/>
      <c r="H544" s="196" t="s">
        <v>19</v>
      </c>
      <c r="I544" s="198"/>
      <c r="J544" s="195"/>
      <c r="K544" s="195"/>
      <c r="L544" s="199"/>
      <c r="M544" s="200"/>
      <c r="N544" s="201"/>
      <c r="O544" s="201"/>
      <c r="P544" s="201"/>
      <c r="Q544" s="201"/>
      <c r="R544" s="201"/>
      <c r="S544" s="201"/>
      <c r="T544" s="202"/>
      <c r="AT544" s="203" t="s">
        <v>198</v>
      </c>
      <c r="AU544" s="203" t="s">
        <v>83</v>
      </c>
      <c r="AV544" s="13" t="s">
        <v>81</v>
      </c>
      <c r="AW544" s="13" t="s">
        <v>34</v>
      </c>
      <c r="AX544" s="13" t="s">
        <v>73</v>
      </c>
      <c r="AY544" s="203" t="s">
        <v>168</v>
      </c>
    </row>
    <row r="545" spans="1:65" s="14" customFormat="1" ht="11.25">
      <c r="B545" s="204"/>
      <c r="C545" s="205"/>
      <c r="D545" s="189" t="s">
        <v>198</v>
      </c>
      <c r="E545" s="206" t="s">
        <v>19</v>
      </c>
      <c r="F545" s="207" t="s">
        <v>706</v>
      </c>
      <c r="G545" s="205"/>
      <c r="H545" s="208">
        <v>409.2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198</v>
      </c>
      <c r="AU545" s="214" t="s">
        <v>83</v>
      </c>
      <c r="AV545" s="14" t="s">
        <v>83</v>
      </c>
      <c r="AW545" s="14" t="s">
        <v>34</v>
      </c>
      <c r="AX545" s="14" t="s">
        <v>73</v>
      </c>
      <c r="AY545" s="214" t="s">
        <v>168</v>
      </c>
    </row>
    <row r="546" spans="1:65" s="14" customFormat="1" ht="11.25">
      <c r="B546" s="204"/>
      <c r="C546" s="205"/>
      <c r="D546" s="189" t="s">
        <v>198</v>
      </c>
      <c r="E546" s="206" t="s">
        <v>19</v>
      </c>
      <c r="F546" s="207" t="s">
        <v>707</v>
      </c>
      <c r="G546" s="205"/>
      <c r="H546" s="208">
        <v>4.6399999999999997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198</v>
      </c>
      <c r="AU546" s="214" t="s">
        <v>83</v>
      </c>
      <c r="AV546" s="14" t="s">
        <v>83</v>
      </c>
      <c r="AW546" s="14" t="s">
        <v>34</v>
      </c>
      <c r="AX546" s="14" t="s">
        <v>73</v>
      </c>
      <c r="AY546" s="214" t="s">
        <v>168</v>
      </c>
    </row>
    <row r="547" spans="1:65" s="14" customFormat="1" ht="11.25">
      <c r="B547" s="204"/>
      <c r="C547" s="205"/>
      <c r="D547" s="189" t="s">
        <v>198</v>
      </c>
      <c r="E547" s="206" t="s">
        <v>19</v>
      </c>
      <c r="F547" s="207" t="s">
        <v>708</v>
      </c>
      <c r="G547" s="205"/>
      <c r="H547" s="208">
        <v>55.2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198</v>
      </c>
      <c r="AU547" s="214" t="s">
        <v>83</v>
      </c>
      <c r="AV547" s="14" t="s">
        <v>83</v>
      </c>
      <c r="AW547" s="14" t="s">
        <v>34</v>
      </c>
      <c r="AX547" s="14" t="s">
        <v>73</v>
      </c>
      <c r="AY547" s="214" t="s">
        <v>168</v>
      </c>
    </row>
    <row r="548" spans="1:65" s="14" customFormat="1" ht="11.25">
      <c r="B548" s="204"/>
      <c r="C548" s="205"/>
      <c r="D548" s="189" t="s">
        <v>198</v>
      </c>
      <c r="E548" s="206" t="s">
        <v>19</v>
      </c>
      <c r="F548" s="207" t="s">
        <v>709</v>
      </c>
      <c r="G548" s="205"/>
      <c r="H548" s="208">
        <v>-26.69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198</v>
      </c>
      <c r="AU548" s="214" t="s">
        <v>83</v>
      </c>
      <c r="AV548" s="14" t="s">
        <v>83</v>
      </c>
      <c r="AW548" s="14" t="s">
        <v>34</v>
      </c>
      <c r="AX548" s="14" t="s">
        <v>73</v>
      </c>
      <c r="AY548" s="214" t="s">
        <v>168</v>
      </c>
    </row>
    <row r="549" spans="1:65" s="14" customFormat="1" ht="11.25">
      <c r="B549" s="204"/>
      <c r="C549" s="205"/>
      <c r="D549" s="189" t="s">
        <v>198</v>
      </c>
      <c r="E549" s="206" t="s">
        <v>19</v>
      </c>
      <c r="F549" s="207" t="s">
        <v>710</v>
      </c>
      <c r="G549" s="205"/>
      <c r="H549" s="208">
        <v>-78.415000000000006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198</v>
      </c>
      <c r="AU549" s="214" t="s">
        <v>83</v>
      </c>
      <c r="AV549" s="14" t="s">
        <v>83</v>
      </c>
      <c r="AW549" s="14" t="s">
        <v>34</v>
      </c>
      <c r="AX549" s="14" t="s">
        <v>73</v>
      </c>
      <c r="AY549" s="214" t="s">
        <v>168</v>
      </c>
    </row>
    <row r="550" spans="1:65" s="13" customFormat="1" ht="11.25">
      <c r="B550" s="194"/>
      <c r="C550" s="195"/>
      <c r="D550" s="189" t="s">
        <v>198</v>
      </c>
      <c r="E550" s="196" t="s">
        <v>19</v>
      </c>
      <c r="F550" s="197" t="s">
        <v>688</v>
      </c>
      <c r="G550" s="195"/>
      <c r="H550" s="196" t="s">
        <v>19</v>
      </c>
      <c r="I550" s="198"/>
      <c r="J550" s="195"/>
      <c r="K550" s="195"/>
      <c r="L550" s="199"/>
      <c r="M550" s="200"/>
      <c r="N550" s="201"/>
      <c r="O550" s="201"/>
      <c r="P550" s="201"/>
      <c r="Q550" s="201"/>
      <c r="R550" s="201"/>
      <c r="S550" s="201"/>
      <c r="T550" s="202"/>
      <c r="AT550" s="203" t="s">
        <v>198</v>
      </c>
      <c r="AU550" s="203" t="s">
        <v>83</v>
      </c>
      <c r="AV550" s="13" t="s">
        <v>81</v>
      </c>
      <c r="AW550" s="13" t="s">
        <v>34</v>
      </c>
      <c r="AX550" s="13" t="s">
        <v>73</v>
      </c>
      <c r="AY550" s="203" t="s">
        <v>168</v>
      </c>
    </row>
    <row r="551" spans="1:65" s="14" customFormat="1" ht="11.25">
      <c r="B551" s="204"/>
      <c r="C551" s="205"/>
      <c r="D551" s="189" t="s">
        <v>198</v>
      </c>
      <c r="E551" s="206" t="s">
        <v>19</v>
      </c>
      <c r="F551" s="207" t="s">
        <v>711</v>
      </c>
      <c r="G551" s="205"/>
      <c r="H551" s="208">
        <v>372.9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198</v>
      </c>
      <c r="AU551" s="214" t="s">
        <v>83</v>
      </c>
      <c r="AV551" s="14" t="s">
        <v>83</v>
      </c>
      <c r="AW551" s="14" t="s">
        <v>34</v>
      </c>
      <c r="AX551" s="14" t="s">
        <v>73</v>
      </c>
      <c r="AY551" s="214" t="s">
        <v>168</v>
      </c>
    </row>
    <row r="552" spans="1:65" s="14" customFormat="1" ht="11.25">
      <c r="B552" s="204"/>
      <c r="C552" s="205"/>
      <c r="D552" s="189" t="s">
        <v>198</v>
      </c>
      <c r="E552" s="206" t="s">
        <v>19</v>
      </c>
      <c r="F552" s="207" t="s">
        <v>707</v>
      </c>
      <c r="G552" s="205"/>
      <c r="H552" s="208">
        <v>4.6399999999999997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198</v>
      </c>
      <c r="AU552" s="214" t="s">
        <v>83</v>
      </c>
      <c r="AV552" s="14" t="s">
        <v>83</v>
      </c>
      <c r="AW552" s="14" t="s">
        <v>34</v>
      </c>
      <c r="AX552" s="14" t="s">
        <v>73</v>
      </c>
      <c r="AY552" s="214" t="s">
        <v>168</v>
      </c>
    </row>
    <row r="553" spans="1:65" s="14" customFormat="1" ht="11.25">
      <c r="B553" s="204"/>
      <c r="C553" s="205"/>
      <c r="D553" s="189" t="s">
        <v>198</v>
      </c>
      <c r="E553" s="206" t="s">
        <v>19</v>
      </c>
      <c r="F553" s="207" t="s">
        <v>712</v>
      </c>
      <c r="G553" s="205"/>
      <c r="H553" s="208">
        <v>4.8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198</v>
      </c>
      <c r="AU553" s="214" t="s">
        <v>83</v>
      </c>
      <c r="AV553" s="14" t="s">
        <v>83</v>
      </c>
      <c r="AW553" s="14" t="s">
        <v>34</v>
      </c>
      <c r="AX553" s="14" t="s">
        <v>73</v>
      </c>
      <c r="AY553" s="214" t="s">
        <v>168</v>
      </c>
    </row>
    <row r="554" spans="1:65" s="14" customFormat="1" ht="11.25">
      <c r="B554" s="204"/>
      <c r="C554" s="205"/>
      <c r="D554" s="189" t="s">
        <v>198</v>
      </c>
      <c r="E554" s="206" t="s">
        <v>19</v>
      </c>
      <c r="F554" s="207" t="s">
        <v>713</v>
      </c>
      <c r="G554" s="205"/>
      <c r="H554" s="208">
        <v>-69.738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198</v>
      </c>
      <c r="AU554" s="214" t="s">
        <v>83</v>
      </c>
      <c r="AV554" s="14" t="s">
        <v>83</v>
      </c>
      <c r="AW554" s="14" t="s">
        <v>34</v>
      </c>
      <c r="AX554" s="14" t="s">
        <v>73</v>
      </c>
      <c r="AY554" s="214" t="s">
        <v>168</v>
      </c>
    </row>
    <row r="555" spans="1:65" s="16" customFormat="1" ht="11.25">
      <c r="B555" s="236"/>
      <c r="C555" s="237"/>
      <c r="D555" s="189" t="s">
        <v>198</v>
      </c>
      <c r="E555" s="238" t="s">
        <v>101</v>
      </c>
      <c r="F555" s="239" t="s">
        <v>714</v>
      </c>
      <c r="G555" s="237"/>
      <c r="H555" s="240">
        <v>1018.553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AT555" s="246" t="s">
        <v>198</v>
      </c>
      <c r="AU555" s="246" t="s">
        <v>83</v>
      </c>
      <c r="AV555" s="16" t="s">
        <v>183</v>
      </c>
      <c r="AW555" s="16" t="s">
        <v>34</v>
      </c>
      <c r="AX555" s="16" t="s">
        <v>73</v>
      </c>
      <c r="AY555" s="246" t="s">
        <v>168</v>
      </c>
    </row>
    <row r="556" spans="1:65" s="15" customFormat="1" ht="11.25">
      <c r="B556" s="215"/>
      <c r="C556" s="216"/>
      <c r="D556" s="189" t="s">
        <v>198</v>
      </c>
      <c r="E556" s="217" t="s">
        <v>19</v>
      </c>
      <c r="F556" s="218" t="s">
        <v>208</v>
      </c>
      <c r="G556" s="216"/>
      <c r="H556" s="219">
        <v>1018.553</v>
      </c>
      <c r="I556" s="220"/>
      <c r="J556" s="216"/>
      <c r="K556" s="216"/>
      <c r="L556" s="221"/>
      <c r="M556" s="222"/>
      <c r="N556" s="223"/>
      <c r="O556" s="223"/>
      <c r="P556" s="223"/>
      <c r="Q556" s="223"/>
      <c r="R556" s="223"/>
      <c r="S556" s="223"/>
      <c r="T556" s="224"/>
      <c r="AT556" s="225" t="s">
        <v>198</v>
      </c>
      <c r="AU556" s="225" t="s">
        <v>83</v>
      </c>
      <c r="AV556" s="15" t="s">
        <v>174</v>
      </c>
      <c r="AW556" s="15" t="s">
        <v>34</v>
      </c>
      <c r="AX556" s="15" t="s">
        <v>81</v>
      </c>
      <c r="AY556" s="225" t="s">
        <v>168</v>
      </c>
    </row>
    <row r="557" spans="1:65" s="2" customFormat="1" ht="16.5" customHeight="1">
      <c r="A557" s="36"/>
      <c r="B557" s="37"/>
      <c r="C557" s="226" t="s">
        <v>715</v>
      </c>
      <c r="D557" s="226" t="s">
        <v>304</v>
      </c>
      <c r="E557" s="227" t="s">
        <v>716</v>
      </c>
      <c r="F557" s="228" t="s">
        <v>717</v>
      </c>
      <c r="G557" s="229" t="s">
        <v>225</v>
      </c>
      <c r="H557" s="230">
        <v>1038.924</v>
      </c>
      <c r="I557" s="231"/>
      <c r="J557" s="232">
        <f>ROUND(I557*H557,2)</f>
        <v>0</v>
      </c>
      <c r="K557" s="228" t="s">
        <v>19</v>
      </c>
      <c r="L557" s="233"/>
      <c r="M557" s="234" t="s">
        <v>19</v>
      </c>
      <c r="N557" s="235" t="s">
        <v>44</v>
      </c>
      <c r="O557" s="66"/>
      <c r="P557" s="185">
        <f>O557*H557</f>
        <v>0</v>
      </c>
      <c r="Q557" s="185">
        <v>6.0000000000000001E-3</v>
      </c>
      <c r="R557" s="185">
        <f>Q557*H557</f>
        <v>6.2335440000000002</v>
      </c>
      <c r="S557" s="185">
        <v>0</v>
      </c>
      <c r="T557" s="186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7" t="s">
        <v>222</v>
      </c>
      <c r="AT557" s="187" t="s">
        <v>304</v>
      </c>
      <c r="AU557" s="187" t="s">
        <v>83</v>
      </c>
      <c r="AY557" s="19" t="s">
        <v>168</v>
      </c>
      <c r="BE557" s="188">
        <f>IF(N557="základní",J557,0)</f>
        <v>0</v>
      </c>
      <c r="BF557" s="188">
        <f>IF(N557="snížená",J557,0)</f>
        <v>0</v>
      </c>
      <c r="BG557" s="188">
        <f>IF(N557="zákl. přenesená",J557,0)</f>
        <v>0</v>
      </c>
      <c r="BH557" s="188">
        <f>IF(N557="sníž. přenesená",J557,0)</f>
        <v>0</v>
      </c>
      <c r="BI557" s="188">
        <f>IF(N557="nulová",J557,0)</f>
        <v>0</v>
      </c>
      <c r="BJ557" s="19" t="s">
        <v>81</v>
      </c>
      <c r="BK557" s="188">
        <f>ROUND(I557*H557,2)</f>
        <v>0</v>
      </c>
      <c r="BL557" s="19" t="s">
        <v>174</v>
      </c>
      <c r="BM557" s="187" t="s">
        <v>718</v>
      </c>
    </row>
    <row r="558" spans="1:65" s="2" customFormat="1" ht="11.25">
      <c r="A558" s="36"/>
      <c r="B558" s="37"/>
      <c r="C558" s="38"/>
      <c r="D558" s="189" t="s">
        <v>176</v>
      </c>
      <c r="E558" s="38"/>
      <c r="F558" s="190" t="s">
        <v>717</v>
      </c>
      <c r="G558" s="38"/>
      <c r="H558" s="38"/>
      <c r="I558" s="191"/>
      <c r="J558" s="38"/>
      <c r="K558" s="38"/>
      <c r="L558" s="41"/>
      <c r="M558" s="192"/>
      <c r="N558" s="193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176</v>
      </c>
      <c r="AU558" s="19" t="s">
        <v>83</v>
      </c>
    </row>
    <row r="559" spans="1:65" s="14" customFormat="1" ht="11.25">
      <c r="B559" s="204"/>
      <c r="C559" s="205"/>
      <c r="D559" s="189" t="s">
        <v>198</v>
      </c>
      <c r="E559" s="206" t="s">
        <v>19</v>
      </c>
      <c r="F559" s="207" t="s">
        <v>719</v>
      </c>
      <c r="G559" s="205"/>
      <c r="H559" s="208">
        <v>1038.924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198</v>
      </c>
      <c r="AU559" s="214" t="s">
        <v>83</v>
      </c>
      <c r="AV559" s="14" t="s">
        <v>83</v>
      </c>
      <c r="AW559" s="14" t="s">
        <v>34</v>
      </c>
      <c r="AX559" s="14" t="s">
        <v>81</v>
      </c>
      <c r="AY559" s="214" t="s">
        <v>168</v>
      </c>
    </row>
    <row r="560" spans="1:65" s="2" customFormat="1" ht="16.5" customHeight="1">
      <c r="A560" s="36"/>
      <c r="B560" s="37"/>
      <c r="C560" s="176" t="s">
        <v>720</v>
      </c>
      <c r="D560" s="176" t="s">
        <v>170</v>
      </c>
      <c r="E560" s="177" t="s">
        <v>721</v>
      </c>
      <c r="F560" s="178" t="s">
        <v>698</v>
      </c>
      <c r="G560" s="179" t="s">
        <v>225</v>
      </c>
      <c r="H560" s="180">
        <v>551.58000000000004</v>
      </c>
      <c r="I560" s="181"/>
      <c r="J560" s="182">
        <f>ROUND(I560*H560,2)</f>
        <v>0</v>
      </c>
      <c r="K560" s="178" t="s">
        <v>19</v>
      </c>
      <c r="L560" s="41"/>
      <c r="M560" s="183" t="s">
        <v>19</v>
      </c>
      <c r="N560" s="184" t="s">
        <v>44</v>
      </c>
      <c r="O560" s="66"/>
      <c r="P560" s="185">
        <f>O560*H560</f>
        <v>0</v>
      </c>
      <c r="Q560" s="185">
        <v>9.4999999999999998E-3</v>
      </c>
      <c r="R560" s="185">
        <f>Q560*H560</f>
        <v>5.2400099999999998</v>
      </c>
      <c r="S560" s="185">
        <v>0</v>
      </c>
      <c r="T560" s="186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87" t="s">
        <v>174</v>
      </c>
      <c r="AT560" s="187" t="s">
        <v>170</v>
      </c>
      <c r="AU560" s="187" t="s">
        <v>83</v>
      </c>
      <c r="AY560" s="19" t="s">
        <v>168</v>
      </c>
      <c r="BE560" s="188">
        <f>IF(N560="základní",J560,0)</f>
        <v>0</v>
      </c>
      <c r="BF560" s="188">
        <f>IF(N560="snížená",J560,0)</f>
        <v>0</v>
      </c>
      <c r="BG560" s="188">
        <f>IF(N560="zákl. přenesená",J560,0)</f>
        <v>0</v>
      </c>
      <c r="BH560" s="188">
        <f>IF(N560="sníž. přenesená",J560,0)</f>
        <v>0</v>
      </c>
      <c r="BI560" s="188">
        <f>IF(N560="nulová",J560,0)</f>
        <v>0</v>
      </c>
      <c r="BJ560" s="19" t="s">
        <v>81</v>
      </c>
      <c r="BK560" s="188">
        <f>ROUND(I560*H560,2)</f>
        <v>0</v>
      </c>
      <c r="BL560" s="19" t="s">
        <v>174</v>
      </c>
      <c r="BM560" s="187" t="s">
        <v>722</v>
      </c>
    </row>
    <row r="561" spans="1:51" s="2" customFormat="1" ht="11.25">
      <c r="A561" s="36"/>
      <c r="B561" s="37"/>
      <c r="C561" s="38"/>
      <c r="D561" s="189" t="s">
        <v>176</v>
      </c>
      <c r="E561" s="38"/>
      <c r="F561" s="190" t="s">
        <v>700</v>
      </c>
      <c r="G561" s="38"/>
      <c r="H561" s="38"/>
      <c r="I561" s="191"/>
      <c r="J561" s="38"/>
      <c r="K561" s="38"/>
      <c r="L561" s="41"/>
      <c r="M561" s="192"/>
      <c r="N561" s="193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176</v>
      </c>
      <c r="AU561" s="19" t="s">
        <v>83</v>
      </c>
    </row>
    <row r="562" spans="1:51" s="2" customFormat="1" ht="107.25">
      <c r="A562" s="36"/>
      <c r="B562" s="37"/>
      <c r="C562" s="38"/>
      <c r="D562" s="189" t="s">
        <v>352</v>
      </c>
      <c r="E562" s="38"/>
      <c r="F562" s="247" t="s">
        <v>679</v>
      </c>
      <c r="G562" s="38"/>
      <c r="H562" s="38"/>
      <c r="I562" s="191"/>
      <c r="J562" s="38"/>
      <c r="K562" s="38"/>
      <c r="L562" s="41"/>
      <c r="M562" s="192"/>
      <c r="N562" s="193"/>
      <c r="O562" s="66"/>
      <c r="P562" s="66"/>
      <c r="Q562" s="66"/>
      <c r="R562" s="66"/>
      <c r="S562" s="66"/>
      <c r="T562" s="67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352</v>
      </c>
      <c r="AU562" s="19" t="s">
        <v>83</v>
      </c>
    </row>
    <row r="563" spans="1:51" s="13" customFormat="1" ht="11.25">
      <c r="B563" s="194"/>
      <c r="C563" s="195"/>
      <c r="D563" s="189" t="s">
        <v>198</v>
      </c>
      <c r="E563" s="196" t="s">
        <v>19</v>
      </c>
      <c r="F563" s="197" t="s">
        <v>680</v>
      </c>
      <c r="G563" s="195"/>
      <c r="H563" s="196" t="s">
        <v>19</v>
      </c>
      <c r="I563" s="198"/>
      <c r="J563" s="195"/>
      <c r="K563" s="195"/>
      <c r="L563" s="199"/>
      <c r="M563" s="200"/>
      <c r="N563" s="201"/>
      <c r="O563" s="201"/>
      <c r="P563" s="201"/>
      <c r="Q563" s="201"/>
      <c r="R563" s="201"/>
      <c r="S563" s="201"/>
      <c r="T563" s="202"/>
      <c r="AT563" s="203" t="s">
        <v>198</v>
      </c>
      <c r="AU563" s="203" t="s">
        <v>83</v>
      </c>
      <c r="AV563" s="13" t="s">
        <v>81</v>
      </c>
      <c r="AW563" s="13" t="s">
        <v>34</v>
      </c>
      <c r="AX563" s="13" t="s">
        <v>73</v>
      </c>
      <c r="AY563" s="203" t="s">
        <v>168</v>
      </c>
    </row>
    <row r="564" spans="1:51" s="13" customFormat="1" ht="11.25">
      <c r="B564" s="194"/>
      <c r="C564" s="195"/>
      <c r="D564" s="189" t="s">
        <v>198</v>
      </c>
      <c r="E564" s="196" t="s">
        <v>19</v>
      </c>
      <c r="F564" s="197" t="s">
        <v>723</v>
      </c>
      <c r="G564" s="195"/>
      <c r="H564" s="196" t="s">
        <v>19</v>
      </c>
      <c r="I564" s="198"/>
      <c r="J564" s="195"/>
      <c r="K564" s="195"/>
      <c r="L564" s="199"/>
      <c r="M564" s="200"/>
      <c r="N564" s="201"/>
      <c r="O564" s="201"/>
      <c r="P564" s="201"/>
      <c r="Q564" s="201"/>
      <c r="R564" s="201"/>
      <c r="S564" s="201"/>
      <c r="T564" s="202"/>
      <c r="AT564" s="203" t="s">
        <v>198</v>
      </c>
      <c r="AU564" s="203" t="s">
        <v>83</v>
      </c>
      <c r="AV564" s="13" t="s">
        <v>81</v>
      </c>
      <c r="AW564" s="13" t="s">
        <v>34</v>
      </c>
      <c r="AX564" s="13" t="s">
        <v>73</v>
      </c>
      <c r="AY564" s="203" t="s">
        <v>168</v>
      </c>
    </row>
    <row r="565" spans="1:51" s="13" customFormat="1" ht="11.25">
      <c r="B565" s="194"/>
      <c r="C565" s="195"/>
      <c r="D565" s="189" t="s">
        <v>198</v>
      </c>
      <c r="E565" s="196" t="s">
        <v>19</v>
      </c>
      <c r="F565" s="197" t="s">
        <v>724</v>
      </c>
      <c r="G565" s="195"/>
      <c r="H565" s="196" t="s">
        <v>19</v>
      </c>
      <c r="I565" s="198"/>
      <c r="J565" s="195"/>
      <c r="K565" s="195"/>
      <c r="L565" s="199"/>
      <c r="M565" s="200"/>
      <c r="N565" s="201"/>
      <c r="O565" s="201"/>
      <c r="P565" s="201"/>
      <c r="Q565" s="201"/>
      <c r="R565" s="201"/>
      <c r="S565" s="201"/>
      <c r="T565" s="202"/>
      <c r="AT565" s="203" t="s">
        <v>198</v>
      </c>
      <c r="AU565" s="203" t="s">
        <v>83</v>
      </c>
      <c r="AV565" s="13" t="s">
        <v>81</v>
      </c>
      <c r="AW565" s="13" t="s">
        <v>34</v>
      </c>
      <c r="AX565" s="13" t="s">
        <v>73</v>
      </c>
      <c r="AY565" s="203" t="s">
        <v>168</v>
      </c>
    </row>
    <row r="566" spans="1:51" s="13" customFormat="1" ht="11.25">
      <c r="B566" s="194"/>
      <c r="C566" s="195"/>
      <c r="D566" s="189" t="s">
        <v>198</v>
      </c>
      <c r="E566" s="196" t="s">
        <v>19</v>
      </c>
      <c r="F566" s="197" t="s">
        <v>683</v>
      </c>
      <c r="G566" s="195"/>
      <c r="H566" s="196" t="s">
        <v>19</v>
      </c>
      <c r="I566" s="198"/>
      <c r="J566" s="195"/>
      <c r="K566" s="195"/>
      <c r="L566" s="199"/>
      <c r="M566" s="200"/>
      <c r="N566" s="201"/>
      <c r="O566" s="201"/>
      <c r="P566" s="201"/>
      <c r="Q566" s="201"/>
      <c r="R566" s="201"/>
      <c r="S566" s="201"/>
      <c r="T566" s="202"/>
      <c r="AT566" s="203" t="s">
        <v>198</v>
      </c>
      <c r="AU566" s="203" t="s">
        <v>83</v>
      </c>
      <c r="AV566" s="13" t="s">
        <v>81</v>
      </c>
      <c r="AW566" s="13" t="s">
        <v>34</v>
      </c>
      <c r="AX566" s="13" t="s">
        <v>73</v>
      </c>
      <c r="AY566" s="203" t="s">
        <v>168</v>
      </c>
    </row>
    <row r="567" spans="1:51" s="13" customFormat="1" ht="11.25">
      <c r="B567" s="194"/>
      <c r="C567" s="195"/>
      <c r="D567" s="189" t="s">
        <v>198</v>
      </c>
      <c r="E567" s="196" t="s">
        <v>19</v>
      </c>
      <c r="F567" s="197" t="s">
        <v>684</v>
      </c>
      <c r="G567" s="195"/>
      <c r="H567" s="196" t="s">
        <v>19</v>
      </c>
      <c r="I567" s="198"/>
      <c r="J567" s="195"/>
      <c r="K567" s="195"/>
      <c r="L567" s="199"/>
      <c r="M567" s="200"/>
      <c r="N567" s="201"/>
      <c r="O567" s="201"/>
      <c r="P567" s="201"/>
      <c r="Q567" s="201"/>
      <c r="R567" s="201"/>
      <c r="S567" s="201"/>
      <c r="T567" s="202"/>
      <c r="AT567" s="203" t="s">
        <v>198</v>
      </c>
      <c r="AU567" s="203" t="s">
        <v>83</v>
      </c>
      <c r="AV567" s="13" t="s">
        <v>81</v>
      </c>
      <c r="AW567" s="13" t="s">
        <v>34</v>
      </c>
      <c r="AX567" s="13" t="s">
        <v>73</v>
      </c>
      <c r="AY567" s="203" t="s">
        <v>168</v>
      </c>
    </row>
    <row r="568" spans="1:51" s="13" customFormat="1" ht="11.25">
      <c r="B568" s="194"/>
      <c r="C568" s="195"/>
      <c r="D568" s="189" t="s">
        <v>198</v>
      </c>
      <c r="E568" s="196" t="s">
        <v>19</v>
      </c>
      <c r="F568" s="197" t="s">
        <v>725</v>
      </c>
      <c r="G568" s="195"/>
      <c r="H568" s="196" t="s">
        <v>19</v>
      </c>
      <c r="I568" s="198"/>
      <c r="J568" s="195"/>
      <c r="K568" s="195"/>
      <c r="L568" s="199"/>
      <c r="M568" s="200"/>
      <c r="N568" s="201"/>
      <c r="O568" s="201"/>
      <c r="P568" s="201"/>
      <c r="Q568" s="201"/>
      <c r="R568" s="201"/>
      <c r="S568" s="201"/>
      <c r="T568" s="202"/>
      <c r="AT568" s="203" t="s">
        <v>198</v>
      </c>
      <c r="AU568" s="203" t="s">
        <v>83</v>
      </c>
      <c r="AV568" s="13" t="s">
        <v>81</v>
      </c>
      <c r="AW568" s="13" t="s">
        <v>34</v>
      </c>
      <c r="AX568" s="13" t="s">
        <v>73</v>
      </c>
      <c r="AY568" s="203" t="s">
        <v>168</v>
      </c>
    </row>
    <row r="569" spans="1:51" s="13" customFormat="1" ht="11.25">
      <c r="B569" s="194"/>
      <c r="C569" s="195"/>
      <c r="D569" s="189" t="s">
        <v>198</v>
      </c>
      <c r="E569" s="196" t="s">
        <v>19</v>
      </c>
      <c r="F569" s="197" t="s">
        <v>702</v>
      </c>
      <c r="G569" s="195"/>
      <c r="H569" s="196" t="s">
        <v>19</v>
      </c>
      <c r="I569" s="198"/>
      <c r="J569" s="195"/>
      <c r="K569" s="195"/>
      <c r="L569" s="199"/>
      <c r="M569" s="200"/>
      <c r="N569" s="201"/>
      <c r="O569" s="201"/>
      <c r="P569" s="201"/>
      <c r="Q569" s="201"/>
      <c r="R569" s="201"/>
      <c r="S569" s="201"/>
      <c r="T569" s="202"/>
      <c r="AT569" s="203" t="s">
        <v>198</v>
      </c>
      <c r="AU569" s="203" t="s">
        <v>83</v>
      </c>
      <c r="AV569" s="13" t="s">
        <v>81</v>
      </c>
      <c r="AW569" s="13" t="s">
        <v>34</v>
      </c>
      <c r="AX569" s="13" t="s">
        <v>73</v>
      </c>
      <c r="AY569" s="203" t="s">
        <v>168</v>
      </c>
    </row>
    <row r="570" spans="1:51" s="13" customFormat="1" ht="11.25">
      <c r="B570" s="194"/>
      <c r="C570" s="195"/>
      <c r="D570" s="189" t="s">
        <v>198</v>
      </c>
      <c r="E570" s="196" t="s">
        <v>19</v>
      </c>
      <c r="F570" s="197" t="s">
        <v>578</v>
      </c>
      <c r="G570" s="195"/>
      <c r="H570" s="196" t="s">
        <v>19</v>
      </c>
      <c r="I570" s="198"/>
      <c r="J570" s="195"/>
      <c r="K570" s="195"/>
      <c r="L570" s="199"/>
      <c r="M570" s="200"/>
      <c r="N570" s="201"/>
      <c r="O570" s="201"/>
      <c r="P570" s="201"/>
      <c r="Q570" s="201"/>
      <c r="R570" s="201"/>
      <c r="S570" s="201"/>
      <c r="T570" s="202"/>
      <c r="AT570" s="203" t="s">
        <v>198</v>
      </c>
      <c r="AU570" s="203" t="s">
        <v>83</v>
      </c>
      <c r="AV570" s="13" t="s">
        <v>81</v>
      </c>
      <c r="AW570" s="13" t="s">
        <v>34</v>
      </c>
      <c r="AX570" s="13" t="s">
        <v>73</v>
      </c>
      <c r="AY570" s="203" t="s">
        <v>168</v>
      </c>
    </row>
    <row r="571" spans="1:51" s="14" customFormat="1" ht="11.25">
      <c r="B571" s="204"/>
      <c r="C571" s="205"/>
      <c r="D571" s="189" t="s">
        <v>198</v>
      </c>
      <c r="E571" s="206" t="s">
        <v>19</v>
      </c>
      <c r="F571" s="207" t="s">
        <v>726</v>
      </c>
      <c r="G571" s="205"/>
      <c r="H571" s="208">
        <v>538.44000000000005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198</v>
      </c>
      <c r="AU571" s="214" t="s">
        <v>83</v>
      </c>
      <c r="AV571" s="14" t="s">
        <v>83</v>
      </c>
      <c r="AW571" s="14" t="s">
        <v>34</v>
      </c>
      <c r="AX571" s="14" t="s">
        <v>73</v>
      </c>
      <c r="AY571" s="214" t="s">
        <v>168</v>
      </c>
    </row>
    <row r="572" spans="1:51" s="14" customFormat="1" ht="11.25">
      <c r="B572" s="204"/>
      <c r="C572" s="205"/>
      <c r="D572" s="189" t="s">
        <v>198</v>
      </c>
      <c r="E572" s="206" t="s">
        <v>19</v>
      </c>
      <c r="F572" s="207" t="s">
        <v>727</v>
      </c>
      <c r="G572" s="205"/>
      <c r="H572" s="208">
        <v>9.2799999999999994</v>
      </c>
      <c r="I572" s="209"/>
      <c r="J572" s="205"/>
      <c r="K572" s="205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198</v>
      </c>
      <c r="AU572" s="214" t="s">
        <v>83</v>
      </c>
      <c r="AV572" s="14" t="s">
        <v>83</v>
      </c>
      <c r="AW572" s="14" t="s">
        <v>34</v>
      </c>
      <c r="AX572" s="14" t="s">
        <v>73</v>
      </c>
      <c r="AY572" s="214" t="s">
        <v>168</v>
      </c>
    </row>
    <row r="573" spans="1:51" s="14" customFormat="1" ht="11.25">
      <c r="B573" s="204"/>
      <c r="C573" s="205"/>
      <c r="D573" s="189" t="s">
        <v>198</v>
      </c>
      <c r="E573" s="206" t="s">
        <v>19</v>
      </c>
      <c r="F573" s="207" t="s">
        <v>728</v>
      </c>
      <c r="G573" s="205"/>
      <c r="H573" s="208">
        <v>-27.17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198</v>
      </c>
      <c r="AU573" s="214" t="s">
        <v>83</v>
      </c>
      <c r="AV573" s="14" t="s">
        <v>83</v>
      </c>
      <c r="AW573" s="14" t="s">
        <v>34</v>
      </c>
      <c r="AX573" s="14" t="s">
        <v>73</v>
      </c>
      <c r="AY573" s="214" t="s">
        <v>168</v>
      </c>
    </row>
    <row r="574" spans="1:51" s="14" customFormat="1" ht="11.25">
      <c r="B574" s="204"/>
      <c r="C574" s="205"/>
      <c r="D574" s="189" t="s">
        <v>198</v>
      </c>
      <c r="E574" s="206" t="s">
        <v>19</v>
      </c>
      <c r="F574" s="207" t="s">
        <v>729</v>
      </c>
      <c r="G574" s="205"/>
      <c r="H574" s="208">
        <v>31.03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198</v>
      </c>
      <c r="AU574" s="214" t="s">
        <v>83</v>
      </c>
      <c r="AV574" s="14" t="s">
        <v>83</v>
      </c>
      <c r="AW574" s="14" t="s">
        <v>34</v>
      </c>
      <c r="AX574" s="14" t="s">
        <v>73</v>
      </c>
      <c r="AY574" s="214" t="s">
        <v>168</v>
      </c>
    </row>
    <row r="575" spans="1:51" s="16" customFormat="1" ht="11.25">
      <c r="B575" s="236"/>
      <c r="C575" s="237"/>
      <c r="D575" s="189" t="s">
        <v>198</v>
      </c>
      <c r="E575" s="238" t="s">
        <v>104</v>
      </c>
      <c r="F575" s="239" t="s">
        <v>730</v>
      </c>
      <c r="G575" s="237"/>
      <c r="H575" s="240">
        <v>551.58000000000004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AT575" s="246" t="s">
        <v>198</v>
      </c>
      <c r="AU575" s="246" t="s">
        <v>83</v>
      </c>
      <c r="AV575" s="16" t="s">
        <v>183</v>
      </c>
      <c r="AW575" s="16" t="s">
        <v>34</v>
      </c>
      <c r="AX575" s="16" t="s">
        <v>73</v>
      </c>
      <c r="AY575" s="246" t="s">
        <v>168</v>
      </c>
    </row>
    <row r="576" spans="1:51" s="15" customFormat="1" ht="11.25">
      <c r="B576" s="215"/>
      <c r="C576" s="216"/>
      <c r="D576" s="189" t="s">
        <v>198</v>
      </c>
      <c r="E576" s="217" t="s">
        <v>19</v>
      </c>
      <c r="F576" s="218" t="s">
        <v>208</v>
      </c>
      <c r="G576" s="216"/>
      <c r="H576" s="219">
        <v>551.58000000000004</v>
      </c>
      <c r="I576" s="220"/>
      <c r="J576" s="216"/>
      <c r="K576" s="216"/>
      <c r="L576" s="221"/>
      <c r="M576" s="222"/>
      <c r="N576" s="223"/>
      <c r="O576" s="223"/>
      <c r="P576" s="223"/>
      <c r="Q576" s="223"/>
      <c r="R576" s="223"/>
      <c r="S576" s="223"/>
      <c r="T576" s="224"/>
      <c r="AT576" s="225" t="s">
        <v>198</v>
      </c>
      <c r="AU576" s="225" t="s">
        <v>83</v>
      </c>
      <c r="AV576" s="15" t="s">
        <v>174</v>
      </c>
      <c r="AW576" s="15" t="s">
        <v>34</v>
      </c>
      <c r="AX576" s="15" t="s">
        <v>81</v>
      </c>
      <c r="AY576" s="225" t="s">
        <v>168</v>
      </c>
    </row>
    <row r="577" spans="1:65" s="2" customFormat="1" ht="16.5" customHeight="1">
      <c r="A577" s="36"/>
      <c r="B577" s="37"/>
      <c r="C577" s="226" t="s">
        <v>731</v>
      </c>
      <c r="D577" s="226" t="s">
        <v>304</v>
      </c>
      <c r="E577" s="227" t="s">
        <v>716</v>
      </c>
      <c r="F577" s="228" t="s">
        <v>717</v>
      </c>
      <c r="G577" s="229" t="s">
        <v>225</v>
      </c>
      <c r="H577" s="230">
        <v>562.61199999999997</v>
      </c>
      <c r="I577" s="231"/>
      <c r="J577" s="232">
        <f>ROUND(I577*H577,2)</f>
        <v>0</v>
      </c>
      <c r="K577" s="228" t="s">
        <v>19</v>
      </c>
      <c r="L577" s="233"/>
      <c r="M577" s="234" t="s">
        <v>19</v>
      </c>
      <c r="N577" s="235" t="s">
        <v>44</v>
      </c>
      <c r="O577" s="66"/>
      <c r="P577" s="185">
        <f>O577*H577</f>
        <v>0</v>
      </c>
      <c r="Q577" s="185">
        <v>6.0000000000000001E-3</v>
      </c>
      <c r="R577" s="185">
        <f>Q577*H577</f>
        <v>3.3756719999999998</v>
      </c>
      <c r="S577" s="185">
        <v>0</v>
      </c>
      <c r="T577" s="186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7" t="s">
        <v>222</v>
      </c>
      <c r="AT577" s="187" t="s">
        <v>304</v>
      </c>
      <c r="AU577" s="187" t="s">
        <v>83</v>
      </c>
      <c r="AY577" s="19" t="s">
        <v>168</v>
      </c>
      <c r="BE577" s="188">
        <f>IF(N577="základní",J577,0)</f>
        <v>0</v>
      </c>
      <c r="BF577" s="188">
        <f>IF(N577="snížená",J577,0)</f>
        <v>0</v>
      </c>
      <c r="BG577" s="188">
        <f>IF(N577="zákl. přenesená",J577,0)</f>
        <v>0</v>
      </c>
      <c r="BH577" s="188">
        <f>IF(N577="sníž. přenesená",J577,0)</f>
        <v>0</v>
      </c>
      <c r="BI577" s="188">
        <f>IF(N577="nulová",J577,0)</f>
        <v>0</v>
      </c>
      <c r="BJ577" s="19" t="s">
        <v>81</v>
      </c>
      <c r="BK577" s="188">
        <f>ROUND(I577*H577,2)</f>
        <v>0</v>
      </c>
      <c r="BL577" s="19" t="s">
        <v>174</v>
      </c>
      <c r="BM577" s="187" t="s">
        <v>732</v>
      </c>
    </row>
    <row r="578" spans="1:65" s="2" customFormat="1" ht="11.25">
      <c r="A578" s="36"/>
      <c r="B578" s="37"/>
      <c r="C578" s="38"/>
      <c r="D578" s="189" t="s">
        <v>176</v>
      </c>
      <c r="E578" s="38"/>
      <c r="F578" s="190" t="s">
        <v>717</v>
      </c>
      <c r="G578" s="38"/>
      <c r="H578" s="38"/>
      <c r="I578" s="191"/>
      <c r="J578" s="38"/>
      <c r="K578" s="38"/>
      <c r="L578" s="41"/>
      <c r="M578" s="192"/>
      <c r="N578" s="193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176</v>
      </c>
      <c r="AU578" s="19" t="s">
        <v>83</v>
      </c>
    </row>
    <row r="579" spans="1:65" s="14" customFormat="1" ht="11.25">
      <c r="B579" s="204"/>
      <c r="C579" s="205"/>
      <c r="D579" s="189" t="s">
        <v>198</v>
      </c>
      <c r="E579" s="206" t="s">
        <v>19</v>
      </c>
      <c r="F579" s="207" t="s">
        <v>733</v>
      </c>
      <c r="G579" s="205"/>
      <c r="H579" s="208">
        <v>562.61199999999997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198</v>
      </c>
      <c r="AU579" s="214" t="s">
        <v>83</v>
      </c>
      <c r="AV579" s="14" t="s">
        <v>83</v>
      </c>
      <c r="AW579" s="14" t="s">
        <v>34</v>
      </c>
      <c r="AX579" s="14" t="s">
        <v>81</v>
      </c>
      <c r="AY579" s="214" t="s">
        <v>168</v>
      </c>
    </row>
    <row r="580" spans="1:65" s="2" customFormat="1" ht="16.5" customHeight="1">
      <c r="A580" s="36"/>
      <c r="B580" s="37"/>
      <c r="C580" s="176" t="s">
        <v>734</v>
      </c>
      <c r="D580" s="176" t="s">
        <v>170</v>
      </c>
      <c r="E580" s="177" t="s">
        <v>735</v>
      </c>
      <c r="F580" s="178" t="s">
        <v>736</v>
      </c>
      <c r="G580" s="179" t="s">
        <v>225</v>
      </c>
      <c r="H580" s="180">
        <v>9.9</v>
      </c>
      <c r="I580" s="181"/>
      <c r="J580" s="182">
        <f>ROUND(I580*H580,2)</f>
        <v>0</v>
      </c>
      <c r="K580" s="178" t="s">
        <v>19</v>
      </c>
      <c r="L580" s="41"/>
      <c r="M580" s="183" t="s">
        <v>19</v>
      </c>
      <c r="N580" s="184" t="s">
        <v>44</v>
      </c>
      <c r="O580" s="66"/>
      <c r="P580" s="185">
        <f>O580*H580</f>
        <v>0</v>
      </c>
      <c r="Q580" s="185">
        <v>1.1440000000000001E-2</v>
      </c>
      <c r="R580" s="185">
        <f>Q580*H580</f>
        <v>0.11325600000000001</v>
      </c>
      <c r="S580" s="185">
        <v>0</v>
      </c>
      <c r="T580" s="186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7" t="s">
        <v>174</v>
      </c>
      <c r="AT580" s="187" t="s">
        <v>170</v>
      </c>
      <c r="AU580" s="187" t="s">
        <v>83</v>
      </c>
      <c r="AY580" s="19" t="s">
        <v>168</v>
      </c>
      <c r="BE580" s="188">
        <f>IF(N580="základní",J580,0)</f>
        <v>0</v>
      </c>
      <c r="BF580" s="188">
        <f>IF(N580="snížená",J580,0)</f>
        <v>0</v>
      </c>
      <c r="BG580" s="188">
        <f>IF(N580="zákl. přenesená",J580,0)</f>
        <v>0</v>
      </c>
      <c r="BH580" s="188">
        <f>IF(N580="sníž. přenesená",J580,0)</f>
        <v>0</v>
      </c>
      <c r="BI580" s="188">
        <f>IF(N580="nulová",J580,0)</f>
        <v>0</v>
      </c>
      <c r="BJ580" s="19" t="s">
        <v>81</v>
      </c>
      <c r="BK580" s="188">
        <f>ROUND(I580*H580,2)</f>
        <v>0</v>
      </c>
      <c r="BL580" s="19" t="s">
        <v>174</v>
      </c>
      <c r="BM580" s="187" t="s">
        <v>737</v>
      </c>
    </row>
    <row r="581" spans="1:65" s="2" customFormat="1" ht="11.25">
      <c r="A581" s="36"/>
      <c r="B581" s="37"/>
      <c r="C581" s="38"/>
      <c r="D581" s="189" t="s">
        <v>176</v>
      </c>
      <c r="E581" s="38"/>
      <c r="F581" s="190" t="s">
        <v>738</v>
      </c>
      <c r="G581" s="38"/>
      <c r="H581" s="38"/>
      <c r="I581" s="191"/>
      <c r="J581" s="38"/>
      <c r="K581" s="38"/>
      <c r="L581" s="41"/>
      <c r="M581" s="192"/>
      <c r="N581" s="193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176</v>
      </c>
      <c r="AU581" s="19" t="s">
        <v>83</v>
      </c>
    </row>
    <row r="582" spans="1:65" s="2" customFormat="1" ht="107.25">
      <c r="A582" s="36"/>
      <c r="B582" s="37"/>
      <c r="C582" s="38"/>
      <c r="D582" s="189" t="s">
        <v>352</v>
      </c>
      <c r="E582" s="38"/>
      <c r="F582" s="247" t="s">
        <v>679</v>
      </c>
      <c r="G582" s="38"/>
      <c r="H582" s="38"/>
      <c r="I582" s="191"/>
      <c r="J582" s="38"/>
      <c r="K582" s="38"/>
      <c r="L582" s="41"/>
      <c r="M582" s="192"/>
      <c r="N582" s="193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352</v>
      </c>
      <c r="AU582" s="19" t="s">
        <v>83</v>
      </c>
    </row>
    <row r="583" spans="1:65" s="13" customFormat="1" ht="11.25">
      <c r="B583" s="194"/>
      <c r="C583" s="195"/>
      <c r="D583" s="189" t="s">
        <v>198</v>
      </c>
      <c r="E583" s="196" t="s">
        <v>19</v>
      </c>
      <c r="F583" s="197" t="s">
        <v>680</v>
      </c>
      <c r="G583" s="195"/>
      <c r="H583" s="196" t="s">
        <v>19</v>
      </c>
      <c r="I583" s="198"/>
      <c r="J583" s="195"/>
      <c r="K583" s="195"/>
      <c r="L583" s="199"/>
      <c r="M583" s="200"/>
      <c r="N583" s="201"/>
      <c r="O583" s="201"/>
      <c r="P583" s="201"/>
      <c r="Q583" s="201"/>
      <c r="R583" s="201"/>
      <c r="S583" s="201"/>
      <c r="T583" s="202"/>
      <c r="AT583" s="203" t="s">
        <v>198</v>
      </c>
      <c r="AU583" s="203" t="s">
        <v>83</v>
      </c>
      <c r="AV583" s="13" t="s">
        <v>81</v>
      </c>
      <c r="AW583" s="13" t="s">
        <v>34</v>
      </c>
      <c r="AX583" s="13" t="s">
        <v>73</v>
      </c>
      <c r="AY583" s="203" t="s">
        <v>168</v>
      </c>
    </row>
    <row r="584" spans="1:65" s="13" customFormat="1" ht="11.25">
      <c r="B584" s="194"/>
      <c r="C584" s="195"/>
      <c r="D584" s="189" t="s">
        <v>198</v>
      </c>
      <c r="E584" s="196" t="s">
        <v>19</v>
      </c>
      <c r="F584" s="197" t="s">
        <v>681</v>
      </c>
      <c r="G584" s="195"/>
      <c r="H584" s="196" t="s">
        <v>19</v>
      </c>
      <c r="I584" s="198"/>
      <c r="J584" s="195"/>
      <c r="K584" s="195"/>
      <c r="L584" s="199"/>
      <c r="M584" s="200"/>
      <c r="N584" s="201"/>
      <c r="O584" s="201"/>
      <c r="P584" s="201"/>
      <c r="Q584" s="201"/>
      <c r="R584" s="201"/>
      <c r="S584" s="201"/>
      <c r="T584" s="202"/>
      <c r="AT584" s="203" t="s">
        <v>198</v>
      </c>
      <c r="AU584" s="203" t="s">
        <v>83</v>
      </c>
      <c r="AV584" s="13" t="s">
        <v>81</v>
      </c>
      <c r="AW584" s="13" t="s">
        <v>34</v>
      </c>
      <c r="AX584" s="13" t="s">
        <v>73</v>
      </c>
      <c r="AY584" s="203" t="s">
        <v>168</v>
      </c>
    </row>
    <row r="585" spans="1:65" s="13" customFormat="1" ht="11.25">
      <c r="B585" s="194"/>
      <c r="C585" s="195"/>
      <c r="D585" s="189" t="s">
        <v>198</v>
      </c>
      <c r="E585" s="196" t="s">
        <v>19</v>
      </c>
      <c r="F585" s="197" t="s">
        <v>682</v>
      </c>
      <c r="G585" s="195"/>
      <c r="H585" s="196" t="s">
        <v>19</v>
      </c>
      <c r="I585" s="198"/>
      <c r="J585" s="195"/>
      <c r="K585" s="195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198</v>
      </c>
      <c r="AU585" s="203" t="s">
        <v>83</v>
      </c>
      <c r="AV585" s="13" t="s">
        <v>81</v>
      </c>
      <c r="AW585" s="13" t="s">
        <v>34</v>
      </c>
      <c r="AX585" s="13" t="s">
        <v>73</v>
      </c>
      <c r="AY585" s="203" t="s">
        <v>168</v>
      </c>
    </row>
    <row r="586" spans="1:65" s="13" customFormat="1" ht="11.25">
      <c r="B586" s="194"/>
      <c r="C586" s="195"/>
      <c r="D586" s="189" t="s">
        <v>198</v>
      </c>
      <c r="E586" s="196" t="s">
        <v>19</v>
      </c>
      <c r="F586" s="197" t="s">
        <v>683</v>
      </c>
      <c r="G586" s="195"/>
      <c r="H586" s="196" t="s">
        <v>19</v>
      </c>
      <c r="I586" s="198"/>
      <c r="J586" s="195"/>
      <c r="K586" s="195"/>
      <c r="L586" s="199"/>
      <c r="M586" s="200"/>
      <c r="N586" s="201"/>
      <c r="O586" s="201"/>
      <c r="P586" s="201"/>
      <c r="Q586" s="201"/>
      <c r="R586" s="201"/>
      <c r="S586" s="201"/>
      <c r="T586" s="202"/>
      <c r="AT586" s="203" t="s">
        <v>198</v>
      </c>
      <c r="AU586" s="203" t="s">
        <v>83</v>
      </c>
      <c r="AV586" s="13" t="s">
        <v>81</v>
      </c>
      <c r="AW586" s="13" t="s">
        <v>34</v>
      </c>
      <c r="AX586" s="13" t="s">
        <v>73</v>
      </c>
      <c r="AY586" s="203" t="s">
        <v>168</v>
      </c>
    </row>
    <row r="587" spans="1:65" s="13" customFormat="1" ht="11.25">
      <c r="B587" s="194"/>
      <c r="C587" s="195"/>
      <c r="D587" s="189" t="s">
        <v>198</v>
      </c>
      <c r="E587" s="196" t="s">
        <v>19</v>
      </c>
      <c r="F587" s="197" t="s">
        <v>684</v>
      </c>
      <c r="G587" s="195"/>
      <c r="H587" s="196" t="s">
        <v>19</v>
      </c>
      <c r="I587" s="198"/>
      <c r="J587" s="195"/>
      <c r="K587" s="195"/>
      <c r="L587" s="199"/>
      <c r="M587" s="200"/>
      <c r="N587" s="201"/>
      <c r="O587" s="201"/>
      <c r="P587" s="201"/>
      <c r="Q587" s="201"/>
      <c r="R587" s="201"/>
      <c r="S587" s="201"/>
      <c r="T587" s="202"/>
      <c r="AT587" s="203" t="s">
        <v>198</v>
      </c>
      <c r="AU587" s="203" t="s">
        <v>83</v>
      </c>
      <c r="AV587" s="13" t="s">
        <v>81</v>
      </c>
      <c r="AW587" s="13" t="s">
        <v>34</v>
      </c>
      <c r="AX587" s="13" t="s">
        <v>73</v>
      </c>
      <c r="AY587" s="203" t="s">
        <v>168</v>
      </c>
    </row>
    <row r="588" spans="1:65" s="13" customFormat="1" ht="11.25">
      <c r="B588" s="194"/>
      <c r="C588" s="195"/>
      <c r="D588" s="189" t="s">
        <v>198</v>
      </c>
      <c r="E588" s="196" t="s">
        <v>19</v>
      </c>
      <c r="F588" s="197" t="s">
        <v>739</v>
      </c>
      <c r="G588" s="195"/>
      <c r="H588" s="196" t="s">
        <v>19</v>
      </c>
      <c r="I588" s="198"/>
      <c r="J588" s="195"/>
      <c r="K588" s="195"/>
      <c r="L588" s="199"/>
      <c r="M588" s="200"/>
      <c r="N588" s="201"/>
      <c r="O588" s="201"/>
      <c r="P588" s="201"/>
      <c r="Q588" s="201"/>
      <c r="R588" s="201"/>
      <c r="S588" s="201"/>
      <c r="T588" s="202"/>
      <c r="AT588" s="203" t="s">
        <v>198</v>
      </c>
      <c r="AU588" s="203" t="s">
        <v>83</v>
      </c>
      <c r="AV588" s="13" t="s">
        <v>81</v>
      </c>
      <c r="AW588" s="13" t="s">
        <v>34</v>
      </c>
      <c r="AX588" s="13" t="s">
        <v>73</v>
      </c>
      <c r="AY588" s="203" t="s">
        <v>168</v>
      </c>
    </row>
    <row r="589" spans="1:65" s="13" customFormat="1" ht="11.25">
      <c r="B589" s="194"/>
      <c r="C589" s="195"/>
      <c r="D589" s="189" t="s">
        <v>198</v>
      </c>
      <c r="E589" s="196" t="s">
        <v>19</v>
      </c>
      <c r="F589" s="197" t="s">
        <v>666</v>
      </c>
      <c r="G589" s="195"/>
      <c r="H589" s="196" t="s">
        <v>19</v>
      </c>
      <c r="I589" s="198"/>
      <c r="J589" s="195"/>
      <c r="K589" s="195"/>
      <c r="L589" s="199"/>
      <c r="M589" s="200"/>
      <c r="N589" s="201"/>
      <c r="O589" s="201"/>
      <c r="P589" s="201"/>
      <c r="Q589" s="201"/>
      <c r="R589" s="201"/>
      <c r="S589" s="201"/>
      <c r="T589" s="202"/>
      <c r="AT589" s="203" t="s">
        <v>198</v>
      </c>
      <c r="AU589" s="203" t="s">
        <v>83</v>
      </c>
      <c r="AV589" s="13" t="s">
        <v>81</v>
      </c>
      <c r="AW589" s="13" t="s">
        <v>34</v>
      </c>
      <c r="AX589" s="13" t="s">
        <v>73</v>
      </c>
      <c r="AY589" s="203" t="s">
        <v>168</v>
      </c>
    </row>
    <row r="590" spans="1:65" s="14" customFormat="1" ht="11.25">
      <c r="B590" s="204"/>
      <c r="C590" s="205"/>
      <c r="D590" s="189" t="s">
        <v>198</v>
      </c>
      <c r="E590" s="206" t="s">
        <v>19</v>
      </c>
      <c r="F590" s="207" t="s">
        <v>740</v>
      </c>
      <c r="G590" s="205"/>
      <c r="H590" s="208">
        <v>9.9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198</v>
      </c>
      <c r="AU590" s="214" t="s">
        <v>83</v>
      </c>
      <c r="AV590" s="14" t="s">
        <v>83</v>
      </c>
      <c r="AW590" s="14" t="s">
        <v>34</v>
      </c>
      <c r="AX590" s="14" t="s">
        <v>73</v>
      </c>
      <c r="AY590" s="214" t="s">
        <v>168</v>
      </c>
    </row>
    <row r="591" spans="1:65" s="16" customFormat="1" ht="11.25">
      <c r="B591" s="236"/>
      <c r="C591" s="237"/>
      <c r="D591" s="189" t="s">
        <v>198</v>
      </c>
      <c r="E591" s="238" t="s">
        <v>109</v>
      </c>
      <c r="F591" s="239" t="s">
        <v>741</v>
      </c>
      <c r="G591" s="237"/>
      <c r="H591" s="240">
        <v>9.9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AT591" s="246" t="s">
        <v>198</v>
      </c>
      <c r="AU591" s="246" t="s">
        <v>83</v>
      </c>
      <c r="AV591" s="16" t="s">
        <v>183</v>
      </c>
      <c r="AW591" s="16" t="s">
        <v>34</v>
      </c>
      <c r="AX591" s="16" t="s">
        <v>73</v>
      </c>
      <c r="AY591" s="246" t="s">
        <v>168</v>
      </c>
    </row>
    <row r="592" spans="1:65" s="15" customFormat="1" ht="11.25">
      <c r="B592" s="215"/>
      <c r="C592" s="216"/>
      <c r="D592" s="189" t="s">
        <v>198</v>
      </c>
      <c r="E592" s="217" t="s">
        <v>19</v>
      </c>
      <c r="F592" s="218" t="s">
        <v>208</v>
      </c>
      <c r="G592" s="216"/>
      <c r="H592" s="219">
        <v>9.9</v>
      </c>
      <c r="I592" s="220"/>
      <c r="J592" s="216"/>
      <c r="K592" s="216"/>
      <c r="L592" s="221"/>
      <c r="M592" s="222"/>
      <c r="N592" s="223"/>
      <c r="O592" s="223"/>
      <c r="P592" s="223"/>
      <c r="Q592" s="223"/>
      <c r="R592" s="223"/>
      <c r="S592" s="223"/>
      <c r="T592" s="224"/>
      <c r="AT592" s="225" t="s">
        <v>198</v>
      </c>
      <c r="AU592" s="225" t="s">
        <v>83</v>
      </c>
      <c r="AV592" s="15" t="s">
        <v>174</v>
      </c>
      <c r="AW592" s="15" t="s">
        <v>34</v>
      </c>
      <c r="AX592" s="15" t="s">
        <v>81</v>
      </c>
      <c r="AY592" s="225" t="s">
        <v>168</v>
      </c>
    </row>
    <row r="593" spans="1:65" s="2" customFormat="1" ht="16.5" customHeight="1">
      <c r="A593" s="36"/>
      <c r="B593" s="37"/>
      <c r="C593" s="226" t="s">
        <v>742</v>
      </c>
      <c r="D593" s="226" t="s">
        <v>304</v>
      </c>
      <c r="E593" s="227" t="s">
        <v>743</v>
      </c>
      <c r="F593" s="228" t="s">
        <v>744</v>
      </c>
      <c r="G593" s="229" t="s">
        <v>225</v>
      </c>
      <c r="H593" s="230">
        <v>10.098000000000001</v>
      </c>
      <c r="I593" s="231"/>
      <c r="J593" s="232">
        <f>ROUND(I593*H593,2)</f>
        <v>0</v>
      </c>
      <c r="K593" s="228" t="s">
        <v>19</v>
      </c>
      <c r="L593" s="233"/>
      <c r="M593" s="234" t="s">
        <v>19</v>
      </c>
      <c r="N593" s="235" t="s">
        <v>44</v>
      </c>
      <c r="O593" s="66"/>
      <c r="P593" s="185">
        <f>O593*H593</f>
        <v>0</v>
      </c>
      <c r="Q593" s="185">
        <v>8.5000000000000006E-3</v>
      </c>
      <c r="R593" s="185">
        <f>Q593*H593</f>
        <v>8.5833000000000007E-2</v>
      </c>
      <c r="S593" s="185">
        <v>0</v>
      </c>
      <c r="T593" s="186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87" t="s">
        <v>222</v>
      </c>
      <c r="AT593" s="187" t="s">
        <v>304</v>
      </c>
      <c r="AU593" s="187" t="s">
        <v>83</v>
      </c>
      <c r="AY593" s="19" t="s">
        <v>168</v>
      </c>
      <c r="BE593" s="188">
        <f>IF(N593="základní",J593,0)</f>
        <v>0</v>
      </c>
      <c r="BF593" s="188">
        <f>IF(N593="snížená",J593,0)</f>
        <v>0</v>
      </c>
      <c r="BG593" s="188">
        <f>IF(N593="zákl. přenesená",J593,0)</f>
        <v>0</v>
      </c>
      <c r="BH593" s="188">
        <f>IF(N593="sníž. přenesená",J593,0)</f>
        <v>0</v>
      </c>
      <c r="BI593" s="188">
        <f>IF(N593="nulová",J593,0)</f>
        <v>0</v>
      </c>
      <c r="BJ593" s="19" t="s">
        <v>81</v>
      </c>
      <c r="BK593" s="188">
        <f>ROUND(I593*H593,2)</f>
        <v>0</v>
      </c>
      <c r="BL593" s="19" t="s">
        <v>174</v>
      </c>
      <c r="BM593" s="187" t="s">
        <v>745</v>
      </c>
    </row>
    <row r="594" spans="1:65" s="2" customFormat="1" ht="11.25">
      <c r="A594" s="36"/>
      <c r="B594" s="37"/>
      <c r="C594" s="38"/>
      <c r="D594" s="189" t="s">
        <v>176</v>
      </c>
      <c r="E594" s="38"/>
      <c r="F594" s="190" t="s">
        <v>744</v>
      </c>
      <c r="G594" s="38"/>
      <c r="H594" s="38"/>
      <c r="I594" s="191"/>
      <c r="J594" s="38"/>
      <c r="K594" s="38"/>
      <c r="L594" s="41"/>
      <c r="M594" s="192"/>
      <c r="N594" s="193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176</v>
      </c>
      <c r="AU594" s="19" t="s">
        <v>83</v>
      </c>
    </row>
    <row r="595" spans="1:65" s="14" customFormat="1" ht="11.25">
      <c r="B595" s="204"/>
      <c r="C595" s="205"/>
      <c r="D595" s="189" t="s">
        <v>198</v>
      </c>
      <c r="E595" s="206" t="s">
        <v>19</v>
      </c>
      <c r="F595" s="207" t="s">
        <v>746</v>
      </c>
      <c r="G595" s="205"/>
      <c r="H595" s="208">
        <v>10.098000000000001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198</v>
      </c>
      <c r="AU595" s="214" t="s">
        <v>83</v>
      </c>
      <c r="AV595" s="14" t="s">
        <v>83</v>
      </c>
      <c r="AW595" s="14" t="s">
        <v>34</v>
      </c>
      <c r="AX595" s="14" t="s">
        <v>81</v>
      </c>
      <c r="AY595" s="214" t="s">
        <v>168</v>
      </c>
    </row>
    <row r="596" spans="1:65" s="2" customFormat="1" ht="16.5" customHeight="1">
      <c r="A596" s="36"/>
      <c r="B596" s="37"/>
      <c r="C596" s="176" t="s">
        <v>747</v>
      </c>
      <c r="D596" s="176" t="s">
        <v>170</v>
      </c>
      <c r="E596" s="177" t="s">
        <v>748</v>
      </c>
      <c r="F596" s="178" t="s">
        <v>749</v>
      </c>
      <c r="G596" s="179" t="s">
        <v>225</v>
      </c>
      <c r="H596" s="180">
        <v>183.45500000000001</v>
      </c>
      <c r="I596" s="181"/>
      <c r="J596" s="182">
        <f>ROUND(I596*H596,2)</f>
        <v>0</v>
      </c>
      <c r="K596" s="178" t="s">
        <v>19</v>
      </c>
      <c r="L596" s="41"/>
      <c r="M596" s="183" t="s">
        <v>19</v>
      </c>
      <c r="N596" s="184" t="s">
        <v>44</v>
      </c>
      <c r="O596" s="66"/>
      <c r="P596" s="185">
        <f>O596*H596</f>
        <v>0</v>
      </c>
      <c r="Q596" s="185">
        <v>8.3199999999999993E-3</v>
      </c>
      <c r="R596" s="185">
        <f>Q596*H596</f>
        <v>1.5263456</v>
      </c>
      <c r="S596" s="185">
        <v>0</v>
      </c>
      <c r="T596" s="186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87" t="s">
        <v>174</v>
      </c>
      <c r="AT596" s="187" t="s">
        <v>170</v>
      </c>
      <c r="AU596" s="187" t="s">
        <v>83</v>
      </c>
      <c r="AY596" s="19" t="s">
        <v>168</v>
      </c>
      <c r="BE596" s="188">
        <f>IF(N596="základní",J596,0)</f>
        <v>0</v>
      </c>
      <c r="BF596" s="188">
        <f>IF(N596="snížená",J596,0)</f>
        <v>0</v>
      </c>
      <c r="BG596" s="188">
        <f>IF(N596="zákl. přenesená",J596,0)</f>
        <v>0</v>
      </c>
      <c r="BH596" s="188">
        <f>IF(N596="sníž. přenesená",J596,0)</f>
        <v>0</v>
      </c>
      <c r="BI596" s="188">
        <f>IF(N596="nulová",J596,0)</f>
        <v>0</v>
      </c>
      <c r="BJ596" s="19" t="s">
        <v>81</v>
      </c>
      <c r="BK596" s="188">
        <f>ROUND(I596*H596,2)</f>
        <v>0</v>
      </c>
      <c r="BL596" s="19" t="s">
        <v>174</v>
      </c>
      <c r="BM596" s="187" t="s">
        <v>750</v>
      </c>
    </row>
    <row r="597" spans="1:65" s="2" customFormat="1" ht="11.25">
      <c r="A597" s="36"/>
      <c r="B597" s="37"/>
      <c r="C597" s="38"/>
      <c r="D597" s="189" t="s">
        <v>176</v>
      </c>
      <c r="E597" s="38"/>
      <c r="F597" s="190" t="s">
        <v>749</v>
      </c>
      <c r="G597" s="38"/>
      <c r="H597" s="38"/>
      <c r="I597" s="191"/>
      <c r="J597" s="38"/>
      <c r="K597" s="38"/>
      <c r="L597" s="41"/>
      <c r="M597" s="192"/>
      <c r="N597" s="193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176</v>
      </c>
      <c r="AU597" s="19" t="s">
        <v>83</v>
      </c>
    </row>
    <row r="598" spans="1:65" s="2" customFormat="1" ht="107.25">
      <c r="A598" s="36"/>
      <c r="B598" s="37"/>
      <c r="C598" s="38"/>
      <c r="D598" s="189" t="s">
        <v>352</v>
      </c>
      <c r="E598" s="38"/>
      <c r="F598" s="247" t="s">
        <v>679</v>
      </c>
      <c r="G598" s="38"/>
      <c r="H598" s="38"/>
      <c r="I598" s="191"/>
      <c r="J598" s="38"/>
      <c r="K598" s="38"/>
      <c r="L598" s="41"/>
      <c r="M598" s="192"/>
      <c r="N598" s="193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352</v>
      </c>
      <c r="AU598" s="19" t="s">
        <v>83</v>
      </c>
    </row>
    <row r="599" spans="1:65" s="13" customFormat="1" ht="11.25">
      <c r="B599" s="194"/>
      <c r="C599" s="195"/>
      <c r="D599" s="189" t="s">
        <v>198</v>
      </c>
      <c r="E599" s="196" t="s">
        <v>19</v>
      </c>
      <c r="F599" s="197" t="s">
        <v>680</v>
      </c>
      <c r="G599" s="195"/>
      <c r="H599" s="196" t="s">
        <v>19</v>
      </c>
      <c r="I599" s="198"/>
      <c r="J599" s="195"/>
      <c r="K599" s="195"/>
      <c r="L599" s="199"/>
      <c r="M599" s="200"/>
      <c r="N599" s="201"/>
      <c r="O599" s="201"/>
      <c r="P599" s="201"/>
      <c r="Q599" s="201"/>
      <c r="R599" s="201"/>
      <c r="S599" s="201"/>
      <c r="T599" s="202"/>
      <c r="AT599" s="203" t="s">
        <v>198</v>
      </c>
      <c r="AU599" s="203" t="s">
        <v>83</v>
      </c>
      <c r="AV599" s="13" t="s">
        <v>81</v>
      </c>
      <c r="AW599" s="13" t="s">
        <v>34</v>
      </c>
      <c r="AX599" s="13" t="s">
        <v>73</v>
      </c>
      <c r="AY599" s="203" t="s">
        <v>168</v>
      </c>
    </row>
    <row r="600" spans="1:65" s="13" customFormat="1" ht="11.25">
      <c r="B600" s="194"/>
      <c r="C600" s="195"/>
      <c r="D600" s="189" t="s">
        <v>198</v>
      </c>
      <c r="E600" s="196" t="s">
        <v>19</v>
      </c>
      <c r="F600" s="197" t="s">
        <v>681</v>
      </c>
      <c r="G600" s="195"/>
      <c r="H600" s="196" t="s">
        <v>19</v>
      </c>
      <c r="I600" s="198"/>
      <c r="J600" s="195"/>
      <c r="K600" s="195"/>
      <c r="L600" s="199"/>
      <c r="M600" s="200"/>
      <c r="N600" s="201"/>
      <c r="O600" s="201"/>
      <c r="P600" s="201"/>
      <c r="Q600" s="201"/>
      <c r="R600" s="201"/>
      <c r="S600" s="201"/>
      <c r="T600" s="202"/>
      <c r="AT600" s="203" t="s">
        <v>198</v>
      </c>
      <c r="AU600" s="203" t="s">
        <v>83</v>
      </c>
      <c r="AV600" s="13" t="s">
        <v>81</v>
      </c>
      <c r="AW600" s="13" t="s">
        <v>34</v>
      </c>
      <c r="AX600" s="13" t="s">
        <v>73</v>
      </c>
      <c r="AY600" s="203" t="s">
        <v>168</v>
      </c>
    </row>
    <row r="601" spans="1:65" s="13" customFormat="1" ht="11.25">
      <c r="B601" s="194"/>
      <c r="C601" s="195"/>
      <c r="D601" s="189" t="s">
        <v>198</v>
      </c>
      <c r="E601" s="196" t="s">
        <v>19</v>
      </c>
      <c r="F601" s="197" t="s">
        <v>751</v>
      </c>
      <c r="G601" s="195"/>
      <c r="H601" s="196" t="s">
        <v>19</v>
      </c>
      <c r="I601" s="198"/>
      <c r="J601" s="195"/>
      <c r="K601" s="195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198</v>
      </c>
      <c r="AU601" s="203" t="s">
        <v>83</v>
      </c>
      <c r="AV601" s="13" t="s">
        <v>81</v>
      </c>
      <c r="AW601" s="13" t="s">
        <v>34</v>
      </c>
      <c r="AX601" s="13" t="s">
        <v>73</v>
      </c>
      <c r="AY601" s="203" t="s">
        <v>168</v>
      </c>
    </row>
    <row r="602" spans="1:65" s="13" customFormat="1" ht="11.25">
      <c r="B602" s="194"/>
      <c r="C602" s="195"/>
      <c r="D602" s="189" t="s">
        <v>198</v>
      </c>
      <c r="E602" s="196" t="s">
        <v>19</v>
      </c>
      <c r="F602" s="197" t="s">
        <v>683</v>
      </c>
      <c r="G602" s="195"/>
      <c r="H602" s="196" t="s">
        <v>19</v>
      </c>
      <c r="I602" s="198"/>
      <c r="J602" s="195"/>
      <c r="K602" s="195"/>
      <c r="L602" s="199"/>
      <c r="M602" s="200"/>
      <c r="N602" s="201"/>
      <c r="O602" s="201"/>
      <c r="P602" s="201"/>
      <c r="Q602" s="201"/>
      <c r="R602" s="201"/>
      <c r="S602" s="201"/>
      <c r="T602" s="202"/>
      <c r="AT602" s="203" t="s">
        <v>198</v>
      </c>
      <c r="AU602" s="203" t="s">
        <v>83</v>
      </c>
      <c r="AV602" s="13" t="s">
        <v>81</v>
      </c>
      <c r="AW602" s="13" t="s">
        <v>34</v>
      </c>
      <c r="AX602" s="13" t="s">
        <v>73</v>
      </c>
      <c r="AY602" s="203" t="s">
        <v>168</v>
      </c>
    </row>
    <row r="603" spans="1:65" s="13" customFormat="1" ht="11.25">
      <c r="B603" s="194"/>
      <c r="C603" s="195"/>
      <c r="D603" s="189" t="s">
        <v>198</v>
      </c>
      <c r="E603" s="196" t="s">
        <v>19</v>
      </c>
      <c r="F603" s="197" t="s">
        <v>684</v>
      </c>
      <c r="G603" s="195"/>
      <c r="H603" s="196" t="s">
        <v>19</v>
      </c>
      <c r="I603" s="198"/>
      <c r="J603" s="195"/>
      <c r="K603" s="195"/>
      <c r="L603" s="199"/>
      <c r="M603" s="200"/>
      <c r="N603" s="201"/>
      <c r="O603" s="201"/>
      <c r="P603" s="201"/>
      <c r="Q603" s="201"/>
      <c r="R603" s="201"/>
      <c r="S603" s="201"/>
      <c r="T603" s="202"/>
      <c r="AT603" s="203" t="s">
        <v>198</v>
      </c>
      <c r="AU603" s="203" t="s">
        <v>83</v>
      </c>
      <c r="AV603" s="13" t="s">
        <v>81</v>
      </c>
      <c r="AW603" s="13" t="s">
        <v>34</v>
      </c>
      <c r="AX603" s="13" t="s">
        <v>73</v>
      </c>
      <c r="AY603" s="203" t="s">
        <v>168</v>
      </c>
    </row>
    <row r="604" spans="1:65" s="13" customFormat="1" ht="11.25">
      <c r="B604" s="194"/>
      <c r="C604" s="195"/>
      <c r="D604" s="189" t="s">
        <v>198</v>
      </c>
      <c r="E604" s="196" t="s">
        <v>19</v>
      </c>
      <c r="F604" s="197" t="s">
        <v>752</v>
      </c>
      <c r="G604" s="195"/>
      <c r="H604" s="196" t="s">
        <v>19</v>
      </c>
      <c r="I604" s="198"/>
      <c r="J604" s="195"/>
      <c r="K604" s="195"/>
      <c r="L604" s="199"/>
      <c r="M604" s="200"/>
      <c r="N604" s="201"/>
      <c r="O604" s="201"/>
      <c r="P604" s="201"/>
      <c r="Q604" s="201"/>
      <c r="R604" s="201"/>
      <c r="S604" s="201"/>
      <c r="T604" s="202"/>
      <c r="AT604" s="203" t="s">
        <v>198</v>
      </c>
      <c r="AU604" s="203" t="s">
        <v>83</v>
      </c>
      <c r="AV604" s="13" t="s">
        <v>81</v>
      </c>
      <c r="AW604" s="13" t="s">
        <v>34</v>
      </c>
      <c r="AX604" s="13" t="s">
        <v>73</v>
      </c>
      <c r="AY604" s="203" t="s">
        <v>168</v>
      </c>
    </row>
    <row r="605" spans="1:65" s="14" customFormat="1" ht="11.25">
      <c r="B605" s="204"/>
      <c r="C605" s="205"/>
      <c r="D605" s="189" t="s">
        <v>198</v>
      </c>
      <c r="E605" s="206" t="s">
        <v>19</v>
      </c>
      <c r="F605" s="207" t="s">
        <v>753</v>
      </c>
      <c r="G605" s="205"/>
      <c r="H605" s="208">
        <v>116.02500000000001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198</v>
      </c>
      <c r="AU605" s="214" t="s">
        <v>83</v>
      </c>
      <c r="AV605" s="14" t="s">
        <v>83</v>
      </c>
      <c r="AW605" s="14" t="s">
        <v>34</v>
      </c>
      <c r="AX605" s="14" t="s">
        <v>73</v>
      </c>
      <c r="AY605" s="214" t="s">
        <v>168</v>
      </c>
    </row>
    <row r="606" spans="1:65" s="14" customFormat="1" ht="11.25">
      <c r="B606" s="204"/>
      <c r="C606" s="205"/>
      <c r="D606" s="189" t="s">
        <v>198</v>
      </c>
      <c r="E606" s="206" t="s">
        <v>19</v>
      </c>
      <c r="F606" s="207" t="s">
        <v>754</v>
      </c>
      <c r="G606" s="205"/>
      <c r="H606" s="208">
        <v>8.36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198</v>
      </c>
      <c r="AU606" s="214" t="s">
        <v>83</v>
      </c>
      <c r="AV606" s="14" t="s">
        <v>83</v>
      </c>
      <c r="AW606" s="14" t="s">
        <v>34</v>
      </c>
      <c r="AX606" s="14" t="s">
        <v>73</v>
      </c>
      <c r="AY606" s="214" t="s">
        <v>168</v>
      </c>
    </row>
    <row r="607" spans="1:65" s="14" customFormat="1" ht="11.25">
      <c r="B607" s="204"/>
      <c r="C607" s="205"/>
      <c r="D607" s="189" t="s">
        <v>198</v>
      </c>
      <c r="E607" s="206" t="s">
        <v>19</v>
      </c>
      <c r="F607" s="207" t="s">
        <v>755</v>
      </c>
      <c r="G607" s="205"/>
      <c r="H607" s="208">
        <v>42.9</v>
      </c>
      <c r="I607" s="209"/>
      <c r="J607" s="205"/>
      <c r="K607" s="205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198</v>
      </c>
      <c r="AU607" s="214" t="s">
        <v>83</v>
      </c>
      <c r="AV607" s="14" t="s">
        <v>83</v>
      </c>
      <c r="AW607" s="14" t="s">
        <v>34</v>
      </c>
      <c r="AX607" s="14" t="s">
        <v>73</v>
      </c>
      <c r="AY607" s="214" t="s">
        <v>168</v>
      </c>
    </row>
    <row r="608" spans="1:65" s="14" customFormat="1" ht="11.25">
      <c r="B608" s="204"/>
      <c r="C608" s="205"/>
      <c r="D608" s="189" t="s">
        <v>198</v>
      </c>
      <c r="E608" s="206" t="s">
        <v>19</v>
      </c>
      <c r="F608" s="207" t="s">
        <v>756</v>
      </c>
      <c r="G608" s="205"/>
      <c r="H608" s="208">
        <v>16.170000000000002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198</v>
      </c>
      <c r="AU608" s="214" t="s">
        <v>83</v>
      </c>
      <c r="AV608" s="14" t="s">
        <v>83</v>
      </c>
      <c r="AW608" s="14" t="s">
        <v>34</v>
      </c>
      <c r="AX608" s="14" t="s">
        <v>73</v>
      </c>
      <c r="AY608" s="214" t="s">
        <v>168</v>
      </c>
    </row>
    <row r="609" spans="1:65" s="15" customFormat="1" ht="11.25">
      <c r="B609" s="215"/>
      <c r="C609" s="216"/>
      <c r="D609" s="189" t="s">
        <v>198</v>
      </c>
      <c r="E609" s="217" t="s">
        <v>19</v>
      </c>
      <c r="F609" s="218" t="s">
        <v>208</v>
      </c>
      <c r="G609" s="216"/>
      <c r="H609" s="219">
        <v>183.45500000000001</v>
      </c>
      <c r="I609" s="220"/>
      <c r="J609" s="216"/>
      <c r="K609" s="216"/>
      <c r="L609" s="221"/>
      <c r="M609" s="222"/>
      <c r="N609" s="223"/>
      <c r="O609" s="223"/>
      <c r="P609" s="223"/>
      <c r="Q609" s="223"/>
      <c r="R609" s="223"/>
      <c r="S609" s="223"/>
      <c r="T609" s="224"/>
      <c r="AT609" s="225" t="s">
        <v>198</v>
      </c>
      <c r="AU609" s="225" t="s">
        <v>83</v>
      </c>
      <c r="AV609" s="15" t="s">
        <v>174</v>
      </c>
      <c r="AW609" s="15" t="s">
        <v>34</v>
      </c>
      <c r="AX609" s="15" t="s">
        <v>81</v>
      </c>
      <c r="AY609" s="225" t="s">
        <v>168</v>
      </c>
    </row>
    <row r="610" spans="1:65" s="2" customFormat="1" ht="16.5" customHeight="1">
      <c r="A610" s="36"/>
      <c r="B610" s="37"/>
      <c r="C610" s="226" t="s">
        <v>757</v>
      </c>
      <c r="D610" s="226" t="s">
        <v>304</v>
      </c>
      <c r="E610" s="227" t="s">
        <v>758</v>
      </c>
      <c r="F610" s="228" t="s">
        <v>759</v>
      </c>
      <c r="G610" s="229" t="s">
        <v>190</v>
      </c>
      <c r="H610" s="230">
        <v>18.712</v>
      </c>
      <c r="I610" s="231"/>
      <c r="J610" s="232">
        <f>ROUND(I610*H610,2)</f>
        <v>0</v>
      </c>
      <c r="K610" s="228" t="s">
        <v>19</v>
      </c>
      <c r="L610" s="233"/>
      <c r="M610" s="234" t="s">
        <v>19</v>
      </c>
      <c r="N610" s="235" t="s">
        <v>44</v>
      </c>
      <c r="O610" s="66"/>
      <c r="P610" s="185">
        <f>O610*H610</f>
        <v>0</v>
      </c>
      <c r="Q610" s="185">
        <v>0.03</v>
      </c>
      <c r="R610" s="185">
        <f>Q610*H610</f>
        <v>0.56135999999999997</v>
      </c>
      <c r="S610" s="185">
        <v>0</v>
      </c>
      <c r="T610" s="186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87" t="s">
        <v>222</v>
      </c>
      <c r="AT610" s="187" t="s">
        <v>304</v>
      </c>
      <c r="AU610" s="187" t="s">
        <v>83</v>
      </c>
      <c r="AY610" s="19" t="s">
        <v>168</v>
      </c>
      <c r="BE610" s="188">
        <f>IF(N610="základní",J610,0)</f>
        <v>0</v>
      </c>
      <c r="BF610" s="188">
        <f>IF(N610="snížená",J610,0)</f>
        <v>0</v>
      </c>
      <c r="BG610" s="188">
        <f>IF(N610="zákl. přenesená",J610,0)</f>
        <v>0</v>
      </c>
      <c r="BH610" s="188">
        <f>IF(N610="sníž. přenesená",J610,0)</f>
        <v>0</v>
      </c>
      <c r="BI610" s="188">
        <f>IF(N610="nulová",J610,0)</f>
        <v>0</v>
      </c>
      <c r="BJ610" s="19" t="s">
        <v>81</v>
      </c>
      <c r="BK610" s="188">
        <f>ROUND(I610*H610,2)</f>
        <v>0</v>
      </c>
      <c r="BL610" s="19" t="s">
        <v>174</v>
      </c>
      <c r="BM610" s="187" t="s">
        <v>760</v>
      </c>
    </row>
    <row r="611" spans="1:65" s="2" customFormat="1" ht="11.25">
      <c r="A611" s="36"/>
      <c r="B611" s="37"/>
      <c r="C611" s="38"/>
      <c r="D611" s="189" t="s">
        <v>176</v>
      </c>
      <c r="E611" s="38"/>
      <c r="F611" s="190" t="s">
        <v>759</v>
      </c>
      <c r="G611" s="38"/>
      <c r="H611" s="38"/>
      <c r="I611" s="191"/>
      <c r="J611" s="38"/>
      <c r="K611" s="38"/>
      <c r="L611" s="41"/>
      <c r="M611" s="192"/>
      <c r="N611" s="193"/>
      <c r="O611" s="66"/>
      <c r="P611" s="66"/>
      <c r="Q611" s="66"/>
      <c r="R611" s="66"/>
      <c r="S611" s="66"/>
      <c r="T611" s="67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T611" s="19" t="s">
        <v>176</v>
      </c>
      <c r="AU611" s="19" t="s">
        <v>83</v>
      </c>
    </row>
    <row r="612" spans="1:65" s="14" customFormat="1" ht="11.25">
      <c r="B612" s="204"/>
      <c r="C612" s="205"/>
      <c r="D612" s="189" t="s">
        <v>198</v>
      </c>
      <c r="E612" s="206" t="s">
        <v>19</v>
      </c>
      <c r="F612" s="207" t="s">
        <v>761</v>
      </c>
      <c r="G612" s="205"/>
      <c r="H612" s="208">
        <v>18.712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198</v>
      </c>
      <c r="AU612" s="214" t="s">
        <v>83</v>
      </c>
      <c r="AV612" s="14" t="s">
        <v>83</v>
      </c>
      <c r="AW612" s="14" t="s">
        <v>34</v>
      </c>
      <c r="AX612" s="14" t="s">
        <v>81</v>
      </c>
      <c r="AY612" s="214" t="s">
        <v>168</v>
      </c>
    </row>
    <row r="613" spans="1:65" s="2" customFormat="1" ht="16.5" customHeight="1">
      <c r="A613" s="36"/>
      <c r="B613" s="37"/>
      <c r="C613" s="176" t="s">
        <v>762</v>
      </c>
      <c r="D613" s="176" t="s">
        <v>170</v>
      </c>
      <c r="E613" s="177" t="s">
        <v>748</v>
      </c>
      <c r="F613" s="178" t="s">
        <v>749</v>
      </c>
      <c r="G613" s="179" t="s">
        <v>225</v>
      </c>
      <c r="H613" s="180">
        <v>82.09</v>
      </c>
      <c r="I613" s="181"/>
      <c r="J613" s="182">
        <f>ROUND(I613*H613,2)</f>
        <v>0</v>
      </c>
      <c r="K613" s="178" t="s">
        <v>19</v>
      </c>
      <c r="L613" s="41"/>
      <c r="M613" s="183" t="s">
        <v>19</v>
      </c>
      <c r="N613" s="184" t="s">
        <v>44</v>
      </c>
      <c r="O613" s="66"/>
      <c r="P613" s="185">
        <f>O613*H613</f>
        <v>0</v>
      </c>
      <c r="Q613" s="185">
        <v>8.3199999999999993E-3</v>
      </c>
      <c r="R613" s="185">
        <f>Q613*H613</f>
        <v>0.68298879999999995</v>
      </c>
      <c r="S613" s="185">
        <v>0</v>
      </c>
      <c r="T613" s="186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87" t="s">
        <v>174</v>
      </c>
      <c r="AT613" s="187" t="s">
        <v>170</v>
      </c>
      <c r="AU613" s="187" t="s">
        <v>83</v>
      </c>
      <c r="AY613" s="19" t="s">
        <v>168</v>
      </c>
      <c r="BE613" s="188">
        <f>IF(N613="základní",J613,0)</f>
        <v>0</v>
      </c>
      <c r="BF613" s="188">
        <f>IF(N613="snížená",J613,0)</f>
        <v>0</v>
      </c>
      <c r="BG613" s="188">
        <f>IF(N613="zákl. přenesená",J613,0)</f>
        <v>0</v>
      </c>
      <c r="BH613" s="188">
        <f>IF(N613="sníž. přenesená",J613,0)</f>
        <v>0</v>
      </c>
      <c r="BI613" s="188">
        <f>IF(N613="nulová",J613,0)</f>
        <v>0</v>
      </c>
      <c r="BJ613" s="19" t="s">
        <v>81</v>
      </c>
      <c r="BK613" s="188">
        <f>ROUND(I613*H613,2)</f>
        <v>0</v>
      </c>
      <c r="BL613" s="19" t="s">
        <v>174</v>
      </c>
      <c r="BM613" s="187" t="s">
        <v>763</v>
      </c>
    </row>
    <row r="614" spans="1:65" s="2" customFormat="1" ht="11.25">
      <c r="A614" s="36"/>
      <c r="B614" s="37"/>
      <c r="C614" s="38"/>
      <c r="D614" s="189" t="s">
        <v>176</v>
      </c>
      <c r="E614" s="38"/>
      <c r="F614" s="190" t="s">
        <v>749</v>
      </c>
      <c r="G614" s="38"/>
      <c r="H614" s="38"/>
      <c r="I614" s="191"/>
      <c r="J614" s="38"/>
      <c r="K614" s="38"/>
      <c r="L614" s="41"/>
      <c r="M614" s="192"/>
      <c r="N614" s="193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176</v>
      </c>
      <c r="AU614" s="19" t="s">
        <v>83</v>
      </c>
    </row>
    <row r="615" spans="1:65" s="2" customFormat="1" ht="107.25">
      <c r="A615" s="36"/>
      <c r="B615" s="37"/>
      <c r="C615" s="38"/>
      <c r="D615" s="189" t="s">
        <v>352</v>
      </c>
      <c r="E615" s="38"/>
      <c r="F615" s="247" t="s">
        <v>679</v>
      </c>
      <c r="G615" s="38"/>
      <c r="H615" s="38"/>
      <c r="I615" s="191"/>
      <c r="J615" s="38"/>
      <c r="K615" s="38"/>
      <c r="L615" s="41"/>
      <c r="M615" s="192"/>
      <c r="N615" s="193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352</v>
      </c>
      <c r="AU615" s="19" t="s">
        <v>83</v>
      </c>
    </row>
    <row r="616" spans="1:65" s="13" customFormat="1" ht="11.25">
      <c r="B616" s="194"/>
      <c r="C616" s="195"/>
      <c r="D616" s="189" t="s">
        <v>198</v>
      </c>
      <c r="E616" s="196" t="s">
        <v>19</v>
      </c>
      <c r="F616" s="197" t="s">
        <v>680</v>
      </c>
      <c r="G616" s="195"/>
      <c r="H616" s="196" t="s">
        <v>19</v>
      </c>
      <c r="I616" s="198"/>
      <c r="J616" s="195"/>
      <c r="K616" s="195"/>
      <c r="L616" s="199"/>
      <c r="M616" s="200"/>
      <c r="N616" s="201"/>
      <c r="O616" s="201"/>
      <c r="P616" s="201"/>
      <c r="Q616" s="201"/>
      <c r="R616" s="201"/>
      <c r="S616" s="201"/>
      <c r="T616" s="202"/>
      <c r="AT616" s="203" t="s">
        <v>198</v>
      </c>
      <c r="AU616" s="203" t="s">
        <v>83</v>
      </c>
      <c r="AV616" s="13" t="s">
        <v>81</v>
      </c>
      <c r="AW616" s="13" t="s">
        <v>34</v>
      </c>
      <c r="AX616" s="13" t="s">
        <v>73</v>
      </c>
      <c r="AY616" s="203" t="s">
        <v>168</v>
      </c>
    </row>
    <row r="617" spans="1:65" s="13" customFormat="1" ht="11.25">
      <c r="B617" s="194"/>
      <c r="C617" s="195"/>
      <c r="D617" s="189" t="s">
        <v>198</v>
      </c>
      <c r="E617" s="196" t="s">
        <v>19</v>
      </c>
      <c r="F617" s="197" t="s">
        <v>681</v>
      </c>
      <c r="G617" s="195"/>
      <c r="H617" s="196" t="s">
        <v>19</v>
      </c>
      <c r="I617" s="198"/>
      <c r="J617" s="195"/>
      <c r="K617" s="195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198</v>
      </c>
      <c r="AU617" s="203" t="s">
        <v>83</v>
      </c>
      <c r="AV617" s="13" t="s">
        <v>81</v>
      </c>
      <c r="AW617" s="13" t="s">
        <v>34</v>
      </c>
      <c r="AX617" s="13" t="s">
        <v>73</v>
      </c>
      <c r="AY617" s="203" t="s">
        <v>168</v>
      </c>
    </row>
    <row r="618" spans="1:65" s="13" customFormat="1" ht="11.25">
      <c r="B618" s="194"/>
      <c r="C618" s="195"/>
      <c r="D618" s="189" t="s">
        <v>198</v>
      </c>
      <c r="E618" s="196" t="s">
        <v>19</v>
      </c>
      <c r="F618" s="197" t="s">
        <v>751</v>
      </c>
      <c r="G618" s="195"/>
      <c r="H618" s="196" t="s">
        <v>19</v>
      </c>
      <c r="I618" s="198"/>
      <c r="J618" s="195"/>
      <c r="K618" s="195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198</v>
      </c>
      <c r="AU618" s="203" t="s">
        <v>83</v>
      </c>
      <c r="AV618" s="13" t="s">
        <v>81</v>
      </c>
      <c r="AW618" s="13" t="s">
        <v>34</v>
      </c>
      <c r="AX618" s="13" t="s">
        <v>73</v>
      </c>
      <c r="AY618" s="203" t="s">
        <v>168</v>
      </c>
    </row>
    <row r="619" spans="1:65" s="13" customFormat="1" ht="11.25">
      <c r="B619" s="194"/>
      <c r="C619" s="195"/>
      <c r="D619" s="189" t="s">
        <v>198</v>
      </c>
      <c r="E619" s="196" t="s">
        <v>19</v>
      </c>
      <c r="F619" s="197" t="s">
        <v>683</v>
      </c>
      <c r="G619" s="195"/>
      <c r="H619" s="196" t="s">
        <v>19</v>
      </c>
      <c r="I619" s="198"/>
      <c r="J619" s="195"/>
      <c r="K619" s="195"/>
      <c r="L619" s="199"/>
      <c r="M619" s="200"/>
      <c r="N619" s="201"/>
      <c r="O619" s="201"/>
      <c r="P619" s="201"/>
      <c r="Q619" s="201"/>
      <c r="R619" s="201"/>
      <c r="S619" s="201"/>
      <c r="T619" s="202"/>
      <c r="AT619" s="203" t="s">
        <v>198</v>
      </c>
      <c r="AU619" s="203" t="s">
        <v>83</v>
      </c>
      <c r="AV619" s="13" t="s">
        <v>81</v>
      </c>
      <c r="AW619" s="13" t="s">
        <v>34</v>
      </c>
      <c r="AX619" s="13" t="s">
        <v>73</v>
      </c>
      <c r="AY619" s="203" t="s">
        <v>168</v>
      </c>
    </row>
    <row r="620" spans="1:65" s="13" customFormat="1" ht="11.25">
      <c r="B620" s="194"/>
      <c r="C620" s="195"/>
      <c r="D620" s="189" t="s">
        <v>198</v>
      </c>
      <c r="E620" s="196" t="s">
        <v>19</v>
      </c>
      <c r="F620" s="197" t="s">
        <v>684</v>
      </c>
      <c r="G620" s="195"/>
      <c r="H620" s="196" t="s">
        <v>19</v>
      </c>
      <c r="I620" s="198"/>
      <c r="J620" s="195"/>
      <c r="K620" s="195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198</v>
      </c>
      <c r="AU620" s="203" t="s">
        <v>83</v>
      </c>
      <c r="AV620" s="13" t="s">
        <v>81</v>
      </c>
      <c r="AW620" s="13" t="s">
        <v>34</v>
      </c>
      <c r="AX620" s="13" t="s">
        <v>73</v>
      </c>
      <c r="AY620" s="203" t="s">
        <v>168</v>
      </c>
    </row>
    <row r="621" spans="1:65" s="13" customFormat="1" ht="11.25">
      <c r="B621" s="194"/>
      <c r="C621" s="195"/>
      <c r="D621" s="189" t="s">
        <v>198</v>
      </c>
      <c r="E621" s="196" t="s">
        <v>19</v>
      </c>
      <c r="F621" s="197" t="s">
        <v>764</v>
      </c>
      <c r="G621" s="195"/>
      <c r="H621" s="196" t="s">
        <v>19</v>
      </c>
      <c r="I621" s="198"/>
      <c r="J621" s="195"/>
      <c r="K621" s="195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198</v>
      </c>
      <c r="AU621" s="203" t="s">
        <v>83</v>
      </c>
      <c r="AV621" s="13" t="s">
        <v>81</v>
      </c>
      <c r="AW621" s="13" t="s">
        <v>34</v>
      </c>
      <c r="AX621" s="13" t="s">
        <v>73</v>
      </c>
      <c r="AY621" s="203" t="s">
        <v>168</v>
      </c>
    </row>
    <row r="622" spans="1:65" s="13" customFormat="1" ht="11.25">
      <c r="B622" s="194"/>
      <c r="C622" s="195"/>
      <c r="D622" s="189" t="s">
        <v>198</v>
      </c>
      <c r="E622" s="196" t="s">
        <v>19</v>
      </c>
      <c r="F622" s="197" t="s">
        <v>765</v>
      </c>
      <c r="G622" s="195"/>
      <c r="H622" s="196" t="s">
        <v>19</v>
      </c>
      <c r="I622" s="198"/>
      <c r="J622" s="195"/>
      <c r="K622" s="195"/>
      <c r="L622" s="199"/>
      <c r="M622" s="200"/>
      <c r="N622" s="201"/>
      <c r="O622" s="201"/>
      <c r="P622" s="201"/>
      <c r="Q622" s="201"/>
      <c r="R622" s="201"/>
      <c r="S622" s="201"/>
      <c r="T622" s="202"/>
      <c r="AT622" s="203" t="s">
        <v>198</v>
      </c>
      <c r="AU622" s="203" t="s">
        <v>83</v>
      </c>
      <c r="AV622" s="13" t="s">
        <v>81</v>
      </c>
      <c r="AW622" s="13" t="s">
        <v>34</v>
      </c>
      <c r="AX622" s="13" t="s">
        <v>73</v>
      </c>
      <c r="AY622" s="203" t="s">
        <v>168</v>
      </c>
    </row>
    <row r="623" spans="1:65" s="14" customFormat="1" ht="11.25">
      <c r="B623" s="204"/>
      <c r="C623" s="205"/>
      <c r="D623" s="189" t="s">
        <v>198</v>
      </c>
      <c r="E623" s="206" t="s">
        <v>19</v>
      </c>
      <c r="F623" s="207" t="s">
        <v>766</v>
      </c>
      <c r="G623" s="205"/>
      <c r="H623" s="208">
        <v>20.100000000000001</v>
      </c>
      <c r="I623" s="209"/>
      <c r="J623" s="205"/>
      <c r="K623" s="205"/>
      <c r="L623" s="210"/>
      <c r="M623" s="211"/>
      <c r="N623" s="212"/>
      <c r="O623" s="212"/>
      <c r="P623" s="212"/>
      <c r="Q623" s="212"/>
      <c r="R623" s="212"/>
      <c r="S623" s="212"/>
      <c r="T623" s="213"/>
      <c r="AT623" s="214" t="s">
        <v>198</v>
      </c>
      <c r="AU623" s="214" t="s">
        <v>83</v>
      </c>
      <c r="AV623" s="14" t="s">
        <v>83</v>
      </c>
      <c r="AW623" s="14" t="s">
        <v>34</v>
      </c>
      <c r="AX623" s="14" t="s">
        <v>73</v>
      </c>
      <c r="AY623" s="214" t="s">
        <v>168</v>
      </c>
    </row>
    <row r="624" spans="1:65" s="14" customFormat="1" ht="11.25">
      <c r="B624" s="204"/>
      <c r="C624" s="205"/>
      <c r="D624" s="189" t="s">
        <v>198</v>
      </c>
      <c r="E624" s="206" t="s">
        <v>19</v>
      </c>
      <c r="F624" s="207" t="s">
        <v>767</v>
      </c>
      <c r="G624" s="205"/>
      <c r="H624" s="208">
        <v>21.78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198</v>
      </c>
      <c r="AU624" s="214" t="s">
        <v>83</v>
      </c>
      <c r="AV624" s="14" t="s">
        <v>83</v>
      </c>
      <c r="AW624" s="14" t="s">
        <v>34</v>
      </c>
      <c r="AX624" s="14" t="s">
        <v>73</v>
      </c>
      <c r="AY624" s="214" t="s">
        <v>168</v>
      </c>
    </row>
    <row r="625" spans="1:65" s="14" customFormat="1" ht="11.25">
      <c r="B625" s="204"/>
      <c r="C625" s="205"/>
      <c r="D625" s="189" t="s">
        <v>198</v>
      </c>
      <c r="E625" s="206" t="s">
        <v>19</v>
      </c>
      <c r="F625" s="207" t="s">
        <v>768</v>
      </c>
      <c r="G625" s="205"/>
      <c r="H625" s="208">
        <v>5.83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198</v>
      </c>
      <c r="AU625" s="214" t="s">
        <v>83</v>
      </c>
      <c r="AV625" s="14" t="s">
        <v>83</v>
      </c>
      <c r="AW625" s="14" t="s">
        <v>34</v>
      </c>
      <c r="AX625" s="14" t="s">
        <v>73</v>
      </c>
      <c r="AY625" s="214" t="s">
        <v>168</v>
      </c>
    </row>
    <row r="626" spans="1:65" s="14" customFormat="1" ht="11.25">
      <c r="B626" s="204"/>
      <c r="C626" s="205"/>
      <c r="D626" s="189" t="s">
        <v>198</v>
      </c>
      <c r="E626" s="206" t="s">
        <v>19</v>
      </c>
      <c r="F626" s="207" t="s">
        <v>769</v>
      </c>
      <c r="G626" s="205"/>
      <c r="H626" s="208">
        <v>34.380000000000003</v>
      </c>
      <c r="I626" s="209"/>
      <c r="J626" s="205"/>
      <c r="K626" s="205"/>
      <c r="L626" s="210"/>
      <c r="M626" s="211"/>
      <c r="N626" s="212"/>
      <c r="O626" s="212"/>
      <c r="P626" s="212"/>
      <c r="Q626" s="212"/>
      <c r="R626" s="212"/>
      <c r="S626" s="212"/>
      <c r="T626" s="213"/>
      <c r="AT626" s="214" t="s">
        <v>198</v>
      </c>
      <c r="AU626" s="214" t="s">
        <v>83</v>
      </c>
      <c r="AV626" s="14" t="s">
        <v>83</v>
      </c>
      <c r="AW626" s="14" t="s">
        <v>34</v>
      </c>
      <c r="AX626" s="14" t="s">
        <v>73</v>
      </c>
      <c r="AY626" s="214" t="s">
        <v>168</v>
      </c>
    </row>
    <row r="627" spans="1:65" s="16" customFormat="1" ht="11.25">
      <c r="B627" s="236"/>
      <c r="C627" s="237"/>
      <c r="D627" s="189" t="s">
        <v>198</v>
      </c>
      <c r="E627" s="238" t="s">
        <v>97</v>
      </c>
      <c r="F627" s="239" t="s">
        <v>770</v>
      </c>
      <c r="G627" s="237"/>
      <c r="H627" s="240">
        <v>82.09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AT627" s="246" t="s">
        <v>198</v>
      </c>
      <c r="AU627" s="246" t="s">
        <v>83</v>
      </c>
      <c r="AV627" s="16" t="s">
        <v>183</v>
      </c>
      <c r="AW627" s="16" t="s">
        <v>34</v>
      </c>
      <c r="AX627" s="16" t="s">
        <v>73</v>
      </c>
      <c r="AY627" s="246" t="s">
        <v>168</v>
      </c>
    </row>
    <row r="628" spans="1:65" s="15" customFormat="1" ht="11.25">
      <c r="B628" s="215"/>
      <c r="C628" s="216"/>
      <c r="D628" s="189" t="s">
        <v>198</v>
      </c>
      <c r="E628" s="217" t="s">
        <v>19</v>
      </c>
      <c r="F628" s="218" t="s">
        <v>208</v>
      </c>
      <c r="G628" s="216"/>
      <c r="H628" s="219">
        <v>82.09</v>
      </c>
      <c r="I628" s="220"/>
      <c r="J628" s="216"/>
      <c r="K628" s="216"/>
      <c r="L628" s="221"/>
      <c r="M628" s="222"/>
      <c r="N628" s="223"/>
      <c r="O628" s="223"/>
      <c r="P628" s="223"/>
      <c r="Q628" s="223"/>
      <c r="R628" s="223"/>
      <c r="S628" s="223"/>
      <c r="T628" s="224"/>
      <c r="AT628" s="225" t="s">
        <v>198</v>
      </c>
      <c r="AU628" s="225" t="s">
        <v>83</v>
      </c>
      <c r="AV628" s="15" t="s">
        <v>174</v>
      </c>
      <c r="AW628" s="15" t="s">
        <v>34</v>
      </c>
      <c r="AX628" s="15" t="s">
        <v>81</v>
      </c>
      <c r="AY628" s="225" t="s">
        <v>168</v>
      </c>
    </row>
    <row r="629" spans="1:65" s="2" customFormat="1" ht="16.5" customHeight="1">
      <c r="A629" s="36"/>
      <c r="B629" s="37"/>
      <c r="C629" s="226" t="s">
        <v>771</v>
      </c>
      <c r="D629" s="226" t="s">
        <v>304</v>
      </c>
      <c r="E629" s="227" t="s">
        <v>758</v>
      </c>
      <c r="F629" s="228" t="s">
        <v>759</v>
      </c>
      <c r="G629" s="229" t="s">
        <v>190</v>
      </c>
      <c r="H629" s="230">
        <v>8.3729999999999993</v>
      </c>
      <c r="I629" s="231"/>
      <c r="J629" s="232">
        <f>ROUND(I629*H629,2)</f>
        <v>0</v>
      </c>
      <c r="K629" s="228" t="s">
        <v>19</v>
      </c>
      <c r="L629" s="233"/>
      <c r="M629" s="234" t="s">
        <v>19</v>
      </c>
      <c r="N629" s="235" t="s">
        <v>44</v>
      </c>
      <c r="O629" s="66"/>
      <c r="P629" s="185">
        <f>O629*H629</f>
        <v>0</v>
      </c>
      <c r="Q629" s="185">
        <v>0.03</v>
      </c>
      <c r="R629" s="185">
        <f>Q629*H629</f>
        <v>0.25118999999999997</v>
      </c>
      <c r="S629" s="185">
        <v>0</v>
      </c>
      <c r="T629" s="186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7" t="s">
        <v>222</v>
      </c>
      <c r="AT629" s="187" t="s">
        <v>304</v>
      </c>
      <c r="AU629" s="187" t="s">
        <v>83</v>
      </c>
      <c r="AY629" s="19" t="s">
        <v>168</v>
      </c>
      <c r="BE629" s="188">
        <f>IF(N629="základní",J629,0)</f>
        <v>0</v>
      </c>
      <c r="BF629" s="188">
        <f>IF(N629="snížená",J629,0)</f>
        <v>0</v>
      </c>
      <c r="BG629" s="188">
        <f>IF(N629="zákl. přenesená",J629,0)</f>
        <v>0</v>
      </c>
      <c r="BH629" s="188">
        <f>IF(N629="sníž. přenesená",J629,0)</f>
        <v>0</v>
      </c>
      <c r="BI629" s="188">
        <f>IF(N629="nulová",J629,0)</f>
        <v>0</v>
      </c>
      <c r="BJ629" s="19" t="s">
        <v>81</v>
      </c>
      <c r="BK629" s="188">
        <f>ROUND(I629*H629,2)</f>
        <v>0</v>
      </c>
      <c r="BL629" s="19" t="s">
        <v>174</v>
      </c>
      <c r="BM629" s="187" t="s">
        <v>772</v>
      </c>
    </row>
    <row r="630" spans="1:65" s="2" customFormat="1" ht="11.25">
      <c r="A630" s="36"/>
      <c r="B630" s="37"/>
      <c r="C630" s="38"/>
      <c r="D630" s="189" t="s">
        <v>176</v>
      </c>
      <c r="E630" s="38"/>
      <c r="F630" s="190" t="s">
        <v>759</v>
      </c>
      <c r="G630" s="38"/>
      <c r="H630" s="38"/>
      <c r="I630" s="191"/>
      <c r="J630" s="38"/>
      <c r="K630" s="38"/>
      <c r="L630" s="41"/>
      <c r="M630" s="192"/>
      <c r="N630" s="193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176</v>
      </c>
      <c r="AU630" s="19" t="s">
        <v>83</v>
      </c>
    </row>
    <row r="631" spans="1:65" s="14" customFormat="1" ht="11.25">
      <c r="B631" s="204"/>
      <c r="C631" s="205"/>
      <c r="D631" s="189" t="s">
        <v>198</v>
      </c>
      <c r="E631" s="206" t="s">
        <v>19</v>
      </c>
      <c r="F631" s="207" t="s">
        <v>773</v>
      </c>
      <c r="G631" s="205"/>
      <c r="H631" s="208">
        <v>8.3729999999999993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198</v>
      </c>
      <c r="AU631" s="214" t="s">
        <v>83</v>
      </c>
      <c r="AV631" s="14" t="s">
        <v>83</v>
      </c>
      <c r="AW631" s="14" t="s">
        <v>34</v>
      </c>
      <c r="AX631" s="14" t="s">
        <v>81</v>
      </c>
      <c r="AY631" s="214" t="s">
        <v>168</v>
      </c>
    </row>
    <row r="632" spans="1:65" s="2" customFormat="1" ht="16.5" customHeight="1">
      <c r="A632" s="36"/>
      <c r="B632" s="37"/>
      <c r="C632" s="176" t="s">
        <v>774</v>
      </c>
      <c r="D632" s="176" t="s">
        <v>170</v>
      </c>
      <c r="E632" s="177" t="s">
        <v>775</v>
      </c>
      <c r="F632" s="178" t="s">
        <v>776</v>
      </c>
      <c r="G632" s="179" t="s">
        <v>225</v>
      </c>
      <c r="H632" s="180">
        <v>147.34</v>
      </c>
      <c r="I632" s="181"/>
      <c r="J632" s="182">
        <f>ROUND(I632*H632,2)</f>
        <v>0</v>
      </c>
      <c r="K632" s="178" t="s">
        <v>19</v>
      </c>
      <c r="L632" s="41"/>
      <c r="M632" s="183" t="s">
        <v>19</v>
      </c>
      <c r="N632" s="184" t="s">
        <v>44</v>
      </c>
      <c r="O632" s="66"/>
      <c r="P632" s="185">
        <f>O632*H632</f>
        <v>0</v>
      </c>
      <c r="Q632" s="185">
        <v>8.5000000000000006E-3</v>
      </c>
      <c r="R632" s="185">
        <f>Q632*H632</f>
        <v>1.2523900000000001</v>
      </c>
      <c r="S632" s="185">
        <v>0</v>
      </c>
      <c r="T632" s="186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87" t="s">
        <v>174</v>
      </c>
      <c r="AT632" s="187" t="s">
        <v>170</v>
      </c>
      <c r="AU632" s="187" t="s">
        <v>83</v>
      </c>
      <c r="AY632" s="19" t="s">
        <v>168</v>
      </c>
      <c r="BE632" s="188">
        <f>IF(N632="základní",J632,0)</f>
        <v>0</v>
      </c>
      <c r="BF632" s="188">
        <f>IF(N632="snížená",J632,0)</f>
        <v>0</v>
      </c>
      <c r="BG632" s="188">
        <f>IF(N632="zákl. přenesená",J632,0)</f>
        <v>0</v>
      </c>
      <c r="BH632" s="188">
        <f>IF(N632="sníž. přenesená",J632,0)</f>
        <v>0</v>
      </c>
      <c r="BI632" s="188">
        <f>IF(N632="nulová",J632,0)</f>
        <v>0</v>
      </c>
      <c r="BJ632" s="19" t="s">
        <v>81</v>
      </c>
      <c r="BK632" s="188">
        <f>ROUND(I632*H632,2)</f>
        <v>0</v>
      </c>
      <c r="BL632" s="19" t="s">
        <v>174</v>
      </c>
      <c r="BM632" s="187" t="s">
        <v>777</v>
      </c>
    </row>
    <row r="633" spans="1:65" s="2" customFormat="1" ht="19.5">
      <c r="A633" s="36"/>
      <c r="B633" s="37"/>
      <c r="C633" s="38"/>
      <c r="D633" s="189" t="s">
        <v>176</v>
      </c>
      <c r="E633" s="38"/>
      <c r="F633" s="190" t="s">
        <v>778</v>
      </c>
      <c r="G633" s="38"/>
      <c r="H633" s="38"/>
      <c r="I633" s="191"/>
      <c r="J633" s="38"/>
      <c r="K633" s="38"/>
      <c r="L633" s="41"/>
      <c r="M633" s="192"/>
      <c r="N633" s="193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176</v>
      </c>
      <c r="AU633" s="19" t="s">
        <v>83</v>
      </c>
    </row>
    <row r="634" spans="1:65" s="2" customFormat="1" ht="107.25">
      <c r="A634" s="36"/>
      <c r="B634" s="37"/>
      <c r="C634" s="38"/>
      <c r="D634" s="189" t="s">
        <v>352</v>
      </c>
      <c r="E634" s="38"/>
      <c r="F634" s="247" t="s">
        <v>679</v>
      </c>
      <c r="G634" s="38"/>
      <c r="H634" s="38"/>
      <c r="I634" s="191"/>
      <c r="J634" s="38"/>
      <c r="K634" s="38"/>
      <c r="L634" s="41"/>
      <c r="M634" s="192"/>
      <c r="N634" s="193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352</v>
      </c>
      <c r="AU634" s="19" t="s">
        <v>83</v>
      </c>
    </row>
    <row r="635" spans="1:65" s="13" customFormat="1" ht="11.25">
      <c r="B635" s="194"/>
      <c r="C635" s="195"/>
      <c r="D635" s="189" t="s">
        <v>198</v>
      </c>
      <c r="E635" s="196" t="s">
        <v>19</v>
      </c>
      <c r="F635" s="197" t="s">
        <v>680</v>
      </c>
      <c r="G635" s="195"/>
      <c r="H635" s="196" t="s">
        <v>19</v>
      </c>
      <c r="I635" s="198"/>
      <c r="J635" s="195"/>
      <c r="K635" s="195"/>
      <c r="L635" s="199"/>
      <c r="M635" s="200"/>
      <c r="N635" s="201"/>
      <c r="O635" s="201"/>
      <c r="P635" s="201"/>
      <c r="Q635" s="201"/>
      <c r="R635" s="201"/>
      <c r="S635" s="201"/>
      <c r="T635" s="202"/>
      <c r="AT635" s="203" t="s">
        <v>198</v>
      </c>
      <c r="AU635" s="203" t="s">
        <v>83</v>
      </c>
      <c r="AV635" s="13" t="s">
        <v>81</v>
      </c>
      <c r="AW635" s="13" t="s">
        <v>34</v>
      </c>
      <c r="AX635" s="13" t="s">
        <v>73</v>
      </c>
      <c r="AY635" s="203" t="s">
        <v>168</v>
      </c>
    </row>
    <row r="636" spans="1:65" s="13" customFormat="1" ht="11.25">
      <c r="B636" s="194"/>
      <c r="C636" s="195"/>
      <c r="D636" s="189" t="s">
        <v>198</v>
      </c>
      <c r="E636" s="196" t="s">
        <v>19</v>
      </c>
      <c r="F636" s="197" t="s">
        <v>681</v>
      </c>
      <c r="G636" s="195"/>
      <c r="H636" s="196" t="s">
        <v>19</v>
      </c>
      <c r="I636" s="198"/>
      <c r="J636" s="195"/>
      <c r="K636" s="195"/>
      <c r="L636" s="199"/>
      <c r="M636" s="200"/>
      <c r="N636" s="201"/>
      <c r="O636" s="201"/>
      <c r="P636" s="201"/>
      <c r="Q636" s="201"/>
      <c r="R636" s="201"/>
      <c r="S636" s="201"/>
      <c r="T636" s="202"/>
      <c r="AT636" s="203" t="s">
        <v>198</v>
      </c>
      <c r="AU636" s="203" t="s">
        <v>83</v>
      </c>
      <c r="AV636" s="13" t="s">
        <v>81</v>
      </c>
      <c r="AW636" s="13" t="s">
        <v>34</v>
      </c>
      <c r="AX636" s="13" t="s">
        <v>73</v>
      </c>
      <c r="AY636" s="203" t="s">
        <v>168</v>
      </c>
    </row>
    <row r="637" spans="1:65" s="13" customFormat="1" ht="11.25">
      <c r="B637" s="194"/>
      <c r="C637" s="195"/>
      <c r="D637" s="189" t="s">
        <v>198</v>
      </c>
      <c r="E637" s="196" t="s">
        <v>19</v>
      </c>
      <c r="F637" s="197" t="s">
        <v>751</v>
      </c>
      <c r="G637" s="195"/>
      <c r="H637" s="196" t="s">
        <v>19</v>
      </c>
      <c r="I637" s="198"/>
      <c r="J637" s="195"/>
      <c r="K637" s="195"/>
      <c r="L637" s="199"/>
      <c r="M637" s="200"/>
      <c r="N637" s="201"/>
      <c r="O637" s="201"/>
      <c r="P637" s="201"/>
      <c r="Q637" s="201"/>
      <c r="R637" s="201"/>
      <c r="S637" s="201"/>
      <c r="T637" s="202"/>
      <c r="AT637" s="203" t="s">
        <v>198</v>
      </c>
      <c r="AU637" s="203" t="s">
        <v>83</v>
      </c>
      <c r="AV637" s="13" t="s">
        <v>81</v>
      </c>
      <c r="AW637" s="13" t="s">
        <v>34</v>
      </c>
      <c r="AX637" s="13" t="s">
        <v>73</v>
      </c>
      <c r="AY637" s="203" t="s">
        <v>168</v>
      </c>
    </row>
    <row r="638" spans="1:65" s="13" customFormat="1" ht="11.25">
      <c r="B638" s="194"/>
      <c r="C638" s="195"/>
      <c r="D638" s="189" t="s">
        <v>198</v>
      </c>
      <c r="E638" s="196" t="s">
        <v>19</v>
      </c>
      <c r="F638" s="197" t="s">
        <v>683</v>
      </c>
      <c r="G638" s="195"/>
      <c r="H638" s="196" t="s">
        <v>19</v>
      </c>
      <c r="I638" s="198"/>
      <c r="J638" s="195"/>
      <c r="K638" s="195"/>
      <c r="L638" s="199"/>
      <c r="M638" s="200"/>
      <c r="N638" s="201"/>
      <c r="O638" s="201"/>
      <c r="P638" s="201"/>
      <c r="Q638" s="201"/>
      <c r="R638" s="201"/>
      <c r="S638" s="201"/>
      <c r="T638" s="202"/>
      <c r="AT638" s="203" t="s">
        <v>198</v>
      </c>
      <c r="AU638" s="203" t="s">
        <v>83</v>
      </c>
      <c r="AV638" s="13" t="s">
        <v>81</v>
      </c>
      <c r="AW638" s="13" t="s">
        <v>34</v>
      </c>
      <c r="AX638" s="13" t="s">
        <v>73</v>
      </c>
      <c r="AY638" s="203" t="s">
        <v>168</v>
      </c>
    </row>
    <row r="639" spans="1:65" s="13" customFormat="1" ht="11.25">
      <c r="B639" s="194"/>
      <c r="C639" s="195"/>
      <c r="D639" s="189" t="s">
        <v>198</v>
      </c>
      <c r="E639" s="196" t="s">
        <v>19</v>
      </c>
      <c r="F639" s="197" t="s">
        <v>684</v>
      </c>
      <c r="G639" s="195"/>
      <c r="H639" s="196" t="s">
        <v>19</v>
      </c>
      <c r="I639" s="198"/>
      <c r="J639" s="195"/>
      <c r="K639" s="195"/>
      <c r="L639" s="199"/>
      <c r="M639" s="200"/>
      <c r="N639" s="201"/>
      <c r="O639" s="201"/>
      <c r="P639" s="201"/>
      <c r="Q639" s="201"/>
      <c r="R639" s="201"/>
      <c r="S639" s="201"/>
      <c r="T639" s="202"/>
      <c r="AT639" s="203" t="s">
        <v>198</v>
      </c>
      <c r="AU639" s="203" t="s">
        <v>83</v>
      </c>
      <c r="AV639" s="13" t="s">
        <v>81</v>
      </c>
      <c r="AW639" s="13" t="s">
        <v>34</v>
      </c>
      <c r="AX639" s="13" t="s">
        <v>73</v>
      </c>
      <c r="AY639" s="203" t="s">
        <v>168</v>
      </c>
    </row>
    <row r="640" spans="1:65" s="13" customFormat="1" ht="11.25">
      <c r="B640" s="194"/>
      <c r="C640" s="195"/>
      <c r="D640" s="189" t="s">
        <v>198</v>
      </c>
      <c r="E640" s="196" t="s">
        <v>19</v>
      </c>
      <c r="F640" s="197" t="s">
        <v>779</v>
      </c>
      <c r="G640" s="195"/>
      <c r="H640" s="196" t="s">
        <v>19</v>
      </c>
      <c r="I640" s="198"/>
      <c r="J640" s="195"/>
      <c r="K640" s="195"/>
      <c r="L640" s="199"/>
      <c r="M640" s="200"/>
      <c r="N640" s="201"/>
      <c r="O640" s="201"/>
      <c r="P640" s="201"/>
      <c r="Q640" s="201"/>
      <c r="R640" s="201"/>
      <c r="S640" s="201"/>
      <c r="T640" s="202"/>
      <c r="AT640" s="203" t="s">
        <v>198</v>
      </c>
      <c r="AU640" s="203" t="s">
        <v>83</v>
      </c>
      <c r="AV640" s="13" t="s">
        <v>81</v>
      </c>
      <c r="AW640" s="13" t="s">
        <v>34</v>
      </c>
      <c r="AX640" s="13" t="s">
        <v>73</v>
      </c>
      <c r="AY640" s="203" t="s">
        <v>168</v>
      </c>
    </row>
    <row r="641" spans="2:51" s="13" customFormat="1" ht="11.25">
      <c r="B641" s="194"/>
      <c r="C641" s="195"/>
      <c r="D641" s="189" t="s">
        <v>198</v>
      </c>
      <c r="E641" s="196" t="s">
        <v>19</v>
      </c>
      <c r="F641" s="197" t="s">
        <v>702</v>
      </c>
      <c r="G641" s="195"/>
      <c r="H641" s="196" t="s">
        <v>19</v>
      </c>
      <c r="I641" s="198"/>
      <c r="J641" s="195"/>
      <c r="K641" s="195"/>
      <c r="L641" s="199"/>
      <c r="M641" s="200"/>
      <c r="N641" s="201"/>
      <c r="O641" s="201"/>
      <c r="P641" s="201"/>
      <c r="Q641" s="201"/>
      <c r="R641" s="201"/>
      <c r="S641" s="201"/>
      <c r="T641" s="202"/>
      <c r="AT641" s="203" t="s">
        <v>198</v>
      </c>
      <c r="AU641" s="203" t="s">
        <v>83</v>
      </c>
      <c r="AV641" s="13" t="s">
        <v>81</v>
      </c>
      <c r="AW641" s="13" t="s">
        <v>34</v>
      </c>
      <c r="AX641" s="13" t="s">
        <v>73</v>
      </c>
      <c r="AY641" s="203" t="s">
        <v>168</v>
      </c>
    </row>
    <row r="642" spans="2:51" s="14" customFormat="1" ht="11.25">
      <c r="B642" s="204"/>
      <c r="C642" s="205"/>
      <c r="D642" s="189" t="s">
        <v>198</v>
      </c>
      <c r="E642" s="206" t="s">
        <v>19</v>
      </c>
      <c r="F642" s="207" t="s">
        <v>780</v>
      </c>
      <c r="G642" s="205"/>
      <c r="H642" s="208">
        <v>12.42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198</v>
      </c>
      <c r="AU642" s="214" t="s">
        <v>83</v>
      </c>
      <c r="AV642" s="14" t="s">
        <v>83</v>
      </c>
      <c r="AW642" s="14" t="s">
        <v>34</v>
      </c>
      <c r="AX642" s="14" t="s">
        <v>73</v>
      </c>
      <c r="AY642" s="214" t="s">
        <v>168</v>
      </c>
    </row>
    <row r="643" spans="2:51" s="13" customFormat="1" ht="11.25">
      <c r="B643" s="194"/>
      <c r="C643" s="195"/>
      <c r="D643" s="189" t="s">
        <v>198</v>
      </c>
      <c r="E643" s="196" t="s">
        <v>19</v>
      </c>
      <c r="F643" s="197" t="s">
        <v>705</v>
      </c>
      <c r="G643" s="195"/>
      <c r="H643" s="196" t="s">
        <v>19</v>
      </c>
      <c r="I643" s="198"/>
      <c r="J643" s="195"/>
      <c r="K643" s="195"/>
      <c r="L643" s="199"/>
      <c r="M643" s="200"/>
      <c r="N643" s="201"/>
      <c r="O643" s="201"/>
      <c r="P643" s="201"/>
      <c r="Q643" s="201"/>
      <c r="R643" s="201"/>
      <c r="S643" s="201"/>
      <c r="T643" s="202"/>
      <c r="AT643" s="203" t="s">
        <v>198</v>
      </c>
      <c r="AU643" s="203" t="s">
        <v>83</v>
      </c>
      <c r="AV643" s="13" t="s">
        <v>81</v>
      </c>
      <c r="AW643" s="13" t="s">
        <v>34</v>
      </c>
      <c r="AX643" s="13" t="s">
        <v>73</v>
      </c>
      <c r="AY643" s="203" t="s">
        <v>168</v>
      </c>
    </row>
    <row r="644" spans="2:51" s="14" customFormat="1" ht="11.25">
      <c r="B644" s="204"/>
      <c r="C644" s="205"/>
      <c r="D644" s="189" t="s">
        <v>198</v>
      </c>
      <c r="E644" s="206" t="s">
        <v>19</v>
      </c>
      <c r="F644" s="207" t="s">
        <v>780</v>
      </c>
      <c r="G644" s="205"/>
      <c r="H644" s="208">
        <v>12.42</v>
      </c>
      <c r="I644" s="209"/>
      <c r="J644" s="205"/>
      <c r="K644" s="205"/>
      <c r="L644" s="210"/>
      <c r="M644" s="211"/>
      <c r="N644" s="212"/>
      <c r="O644" s="212"/>
      <c r="P644" s="212"/>
      <c r="Q644" s="212"/>
      <c r="R644" s="212"/>
      <c r="S644" s="212"/>
      <c r="T644" s="213"/>
      <c r="AT644" s="214" t="s">
        <v>198</v>
      </c>
      <c r="AU644" s="214" t="s">
        <v>83</v>
      </c>
      <c r="AV644" s="14" t="s">
        <v>83</v>
      </c>
      <c r="AW644" s="14" t="s">
        <v>34</v>
      </c>
      <c r="AX644" s="14" t="s">
        <v>73</v>
      </c>
      <c r="AY644" s="214" t="s">
        <v>168</v>
      </c>
    </row>
    <row r="645" spans="2:51" s="13" customFormat="1" ht="11.25">
      <c r="B645" s="194"/>
      <c r="C645" s="195"/>
      <c r="D645" s="189" t="s">
        <v>198</v>
      </c>
      <c r="E645" s="196" t="s">
        <v>19</v>
      </c>
      <c r="F645" s="197" t="s">
        <v>666</v>
      </c>
      <c r="G645" s="195"/>
      <c r="H645" s="196" t="s">
        <v>19</v>
      </c>
      <c r="I645" s="198"/>
      <c r="J645" s="195"/>
      <c r="K645" s="195"/>
      <c r="L645" s="199"/>
      <c r="M645" s="200"/>
      <c r="N645" s="201"/>
      <c r="O645" s="201"/>
      <c r="P645" s="201"/>
      <c r="Q645" s="201"/>
      <c r="R645" s="201"/>
      <c r="S645" s="201"/>
      <c r="T645" s="202"/>
      <c r="AT645" s="203" t="s">
        <v>198</v>
      </c>
      <c r="AU645" s="203" t="s">
        <v>83</v>
      </c>
      <c r="AV645" s="13" t="s">
        <v>81</v>
      </c>
      <c r="AW645" s="13" t="s">
        <v>34</v>
      </c>
      <c r="AX645" s="13" t="s">
        <v>73</v>
      </c>
      <c r="AY645" s="203" t="s">
        <v>168</v>
      </c>
    </row>
    <row r="646" spans="2:51" s="14" customFormat="1" ht="11.25">
      <c r="B646" s="204"/>
      <c r="C646" s="205"/>
      <c r="D646" s="189" t="s">
        <v>198</v>
      </c>
      <c r="E646" s="206" t="s">
        <v>19</v>
      </c>
      <c r="F646" s="207" t="s">
        <v>781</v>
      </c>
      <c r="G646" s="205"/>
      <c r="H646" s="208">
        <v>16.3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198</v>
      </c>
      <c r="AU646" s="214" t="s">
        <v>83</v>
      </c>
      <c r="AV646" s="14" t="s">
        <v>83</v>
      </c>
      <c r="AW646" s="14" t="s">
        <v>34</v>
      </c>
      <c r="AX646" s="14" t="s">
        <v>73</v>
      </c>
      <c r="AY646" s="214" t="s">
        <v>168</v>
      </c>
    </row>
    <row r="647" spans="2:51" s="13" customFormat="1" ht="11.25">
      <c r="B647" s="194"/>
      <c r="C647" s="195"/>
      <c r="D647" s="189" t="s">
        <v>198</v>
      </c>
      <c r="E647" s="196" t="s">
        <v>19</v>
      </c>
      <c r="F647" s="197" t="s">
        <v>688</v>
      </c>
      <c r="G647" s="195"/>
      <c r="H647" s="196" t="s">
        <v>19</v>
      </c>
      <c r="I647" s="198"/>
      <c r="J647" s="195"/>
      <c r="K647" s="195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198</v>
      </c>
      <c r="AU647" s="203" t="s">
        <v>83</v>
      </c>
      <c r="AV647" s="13" t="s">
        <v>81</v>
      </c>
      <c r="AW647" s="13" t="s">
        <v>34</v>
      </c>
      <c r="AX647" s="13" t="s">
        <v>73</v>
      </c>
      <c r="AY647" s="203" t="s">
        <v>168</v>
      </c>
    </row>
    <row r="648" spans="2:51" s="14" customFormat="1" ht="11.25">
      <c r="B648" s="204"/>
      <c r="C648" s="205"/>
      <c r="D648" s="189" t="s">
        <v>198</v>
      </c>
      <c r="E648" s="206" t="s">
        <v>19</v>
      </c>
      <c r="F648" s="207" t="s">
        <v>782</v>
      </c>
      <c r="G648" s="205"/>
      <c r="H648" s="208">
        <v>14.925000000000001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198</v>
      </c>
      <c r="AU648" s="214" t="s">
        <v>83</v>
      </c>
      <c r="AV648" s="14" t="s">
        <v>83</v>
      </c>
      <c r="AW648" s="14" t="s">
        <v>34</v>
      </c>
      <c r="AX648" s="14" t="s">
        <v>73</v>
      </c>
      <c r="AY648" s="214" t="s">
        <v>168</v>
      </c>
    </row>
    <row r="649" spans="2:51" s="13" customFormat="1" ht="11.25">
      <c r="B649" s="194"/>
      <c r="C649" s="195"/>
      <c r="D649" s="189" t="s">
        <v>198</v>
      </c>
      <c r="E649" s="196" t="s">
        <v>19</v>
      </c>
      <c r="F649" s="197" t="s">
        <v>578</v>
      </c>
      <c r="G649" s="195"/>
      <c r="H649" s="196" t="s">
        <v>19</v>
      </c>
      <c r="I649" s="198"/>
      <c r="J649" s="195"/>
      <c r="K649" s="195"/>
      <c r="L649" s="199"/>
      <c r="M649" s="200"/>
      <c r="N649" s="201"/>
      <c r="O649" s="201"/>
      <c r="P649" s="201"/>
      <c r="Q649" s="201"/>
      <c r="R649" s="201"/>
      <c r="S649" s="201"/>
      <c r="T649" s="202"/>
      <c r="AT649" s="203" t="s">
        <v>198</v>
      </c>
      <c r="AU649" s="203" t="s">
        <v>83</v>
      </c>
      <c r="AV649" s="13" t="s">
        <v>81</v>
      </c>
      <c r="AW649" s="13" t="s">
        <v>34</v>
      </c>
      <c r="AX649" s="13" t="s">
        <v>73</v>
      </c>
      <c r="AY649" s="203" t="s">
        <v>168</v>
      </c>
    </row>
    <row r="650" spans="2:51" s="14" customFormat="1" ht="11.25">
      <c r="B650" s="204"/>
      <c r="C650" s="205"/>
      <c r="D650" s="189" t="s">
        <v>198</v>
      </c>
      <c r="E650" s="206" t="s">
        <v>19</v>
      </c>
      <c r="F650" s="207" t="s">
        <v>783</v>
      </c>
      <c r="G650" s="205"/>
      <c r="H650" s="208">
        <v>16.024999999999999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198</v>
      </c>
      <c r="AU650" s="214" t="s">
        <v>83</v>
      </c>
      <c r="AV650" s="14" t="s">
        <v>83</v>
      </c>
      <c r="AW650" s="14" t="s">
        <v>34</v>
      </c>
      <c r="AX650" s="14" t="s">
        <v>73</v>
      </c>
      <c r="AY650" s="214" t="s">
        <v>168</v>
      </c>
    </row>
    <row r="651" spans="2:51" s="16" customFormat="1" ht="11.25">
      <c r="B651" s="236"/>
      <c r="C651" s="237"/>
      <c r="D651" s="189" t="s">
        <v>198</v>
      </c>
      <c r="E651" s="238" t="s">
        <v>90</v>
      </c>
      <c r="F651" s="239" t="s">
        <v>784</v>
      </c>
      <c r="G651" s="237"/>
      <c r="H651" s="240">
        <v>72.09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AT651" s="246" t="s">
        <v>198</v>
      </c>
      <c r="AU651" s="246" t="s">
        <v>83</v>
      </c>
      <c r="AV651" s="16" t="s">
        <v>183</v>
      </c>
      <c r="AW651" s="16" t="s">
        <v>34</v>
      </c>
      <c r="AX651" s="16" t="s">
        <v>73</v>
      </c>
      <c r="AY651" s="246" t="s">
        <v>168</v>
      </c>
    </row>
    <row r="652" spans="2:51" s="13" customFormat="1" ht="11.25">
      <c r="B652" s="194"/>
      <c r="C652" s="195"/>
      <c r="D652" s="189" t="s">
        <v>198</v>
      </c>
      <c r="E652" s="196" t="s">
        <v>19</v>
      </c>
      <c r="F652" s="197" t="s">
        <v>785</v>
      </c>
      <c r="G652" s="195"/>
      <c r="H652" s="196" t="s">
        <v>19</v>
      </c>
      <c r="I652" s="198"/>
      <c r="J652" s="195"/>
      <c r="K652" s="195"/>
      <c r="L652" s="199"/>
      <c r="M652" s="200"/>
      <c r="N652" s="201"/>
      <c r="O652" s="201"/>
      <c r="P652" s="201"/>
      <c r="Q652" s="201"/>
      <c r="R652" s="201"/>
      <c r="S652" s="201"/>
      <c r="T652" s="202"/>
      <c r="AT652" s="203" t="s">
        <v>198</v>
      </c>
      <c r="AU652" s="203" t="s">
        <v>83</v>
      </c>
      <c r="AV652" s="13" t="s">
        <v>81</v>
      </c>
      <c r="AW652" s="13" t="s">
        <v>34</v>
      </c>
      <c r="AX652" s="13" t="s">
        <v>73</v>
      </c>
      <c r="AY652" s="203" t="s">
        <v>168</v>
      </c>
    </row>
    <row r="653" spans="2:51" s="13" customFormat="1" ht="11.25">
      <c r="B653" s="194"/>
      <c r="C653" s="195"/>
      <c r="D653" s="189" t="s">
        <v>198</v>
      </c>
      <c r="E653" s="196" t="s">
        <v>19</v>
      </c>
      <c r="F653" s="197" t="s">
        <v>702</v>
      </c>
      <c r="G653" s="195"/>
      <c r="H653" s="196" t="s">
        <v>19</v>
      </c>
      <c r="I653" s="198"/>
      <c r="J653" s="195"/>
      <c r="K653" s="195"/>
      <c r="L653" s="199"/>
      <c r="M653" s="200"/>
      <c r="N653" s="201"/>
      <c r="O653" s="201"/>
      <c r="P653" s="201"/>
      <c r="Q653" s="201"/>
      <c r="R653" s="201"/>
      <c r="S653" s="201"/>
      <c r="T653" s="202"/>
      <c r="AT653" s="203" t="s">
        <v>198</v>
      </c>
      <c r="AU653" s="203" t="s">
        <v>83</v>
      </c>
      <c r="AV653" s="13" t="s">
        <v>81</v>
      </c>
      <c r="AW653" s="13" t="s">
        <v>34</v>
      </c>
      <c r="AX653" s="13" t="s">
        <v>73</v>
      </c>
      <c r="AY653" s="203" t="s">
        <v>168</v>
      </c>
    </row>
    <row r="654" spans="2:51" s="14" customFormat="1" ht="11.25">
      <c r="B654" s="204"/>
      <c r="C654" s="205"/>
      <c r="D654" s="189" t="s">
        <v>198</v>
      </c>
      <c r="E654" s="206" t="s">
        <v>19</v>
      </c>
      <c r="F654" s="207" t="s">
        <v>786</v>
      </c>
      <c r="G654" s="205"/>
      <c r="H654" s="208">
        <v>1.62</v>
      </c>
      <c r="I654" s="209"/>
      <c r="J654" s="205"/>
      <c r="K654" s="205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198</v>
      </c>
      <c r="AU654" s="214" t="s">
        <v>83</v>
      </c>
      <c r="AV654" s="14" t="s">
        <v>83</v>
      </c>
      <c r="AW654" s="14" t="s">
        <v>34</v>
      </c>
      <c r="AX654" s="14" t="s">
        <v>73</v>
      </c>
      <c r="AY654" s="214" t="s">
        <v>168</v>
      </c>
    </row>
    <row r="655" spans="2:51" s="14" customFormat="1" ht="11.25">
      <c r="B655" s="204"/>
      <c r="C655" s="205"/>
      <c r="D655" s="189" t="s">
        <v>198</v>
      </c>
      <c r="E655" s="206" t="s">
        <v>19</v>
      </c>
      <c r="F655" s="207" t="s">
        <v>787</v>
      </c>
      <c r="G655" s="205"/>
      <c r="H655" s="208">
        <v>6.48</v>
      </c>
      <c r="I655" s="209"/>
      <c r="J655" s="205"/>
      <c r="K655" s="205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198</v>
      </c>
      <c r="AU655" s="214" t="s">
        <v>83</v>
      </c>
      <c r="AV655" s="14" t="s">
        <v>83</v>
      </c>
      <c r="AW655" s="14" t="s">
        <v>34</v>
      </c>
      <c r="AX655" s="14" t="s">
        <v>73</v>
      </c>
      <c r="AY655" s="214" t="s">
        <v>168</v>
      </c>
    </row>
    <row r="656" spans="2:51" s="13" customFormat="1" ht="11.25">
      <c r="B656" s="194"/>
      <c r="C656" s="195"/>
      <c r="D656" s="189" t="s">
        <v>198</v>
      </c>
      <c r="E656" s="196" t="s">
        <v>19</v>
      </c>
      <c r="F656" s="197" t="s">
        <v>705</v>
      </c>
      <c r="G656" s="195"/>
      <c r="H656" s="196" t="s">
        <v>19</v>
      </c>
      <c r="I656" s="198"/>
      <c r="J656" s="195"/>
      <c r="K656" s="195"/>
      <c r="L656" s="199"/>
      <c r="M656" s="200"/>
      <c r="N656" s="201"/>
      <c r="O656" s="201"/>
      <c r="P656" s="201"/>
      <c r="Q656" s="201"/>
      <c r="R656" s="201"/>
      <c r="S656" s="201"/>
      <c r="T656" s="202"/>
      <c r="AT656" s="203" t="s">
        <v>198</v>
      </c>
      <c r="AU656" s="203" t="s">
        <v>83</v>
      </c>
      <c r="AV656" s="13" t="s">
        <v>81</v>
      </c>
      <c r="AW656" s="13" t="s">
        <v>34</v>
      </c>
      <c r="AX656" s="13" t="s">
        <v>73</v>
      </c>
      <c r="AY656" s="203" t="s">
        <v>168</v>
      </c>
    </row>
    <row r="657" spans="2:51" s="14" customFormat="1" ht="11.25">
      <c r="B657" s="204"/>
      <c r="C657" s="205"/>
      <c r="D657" s="189" t="s">
        <v>198</v>
      </c>
      <c r="E657" s="206" t="s">
        <v>19</v>
      </c>
      <c r="F657" s="207" t="s">
        <v>786</v>
      </c>
      <c r="G657" s="205"/>
      <c r="H657" s="208">
        <v>1.62</v>
      </c>
      <c r="I657" s="209"/>
      <c r="J657" s="205"/>
      <c r="K657" s="205"/>
      <c r="L657" s="210"/>
      <c r="M657" s="211"/>
      <c r="N657" s="212"/>
      <c r="O657" s="212"/>
      <c r="P657" s="212"/>
      <c r="Q657" s="212"/>
      <c r="R657" s="212"/>
      <c r="S657" s="212"/>
      <c r="T657" s="213"/>
      <c r="AT657" s="214" t="s">
        <v>198</v>
      </c>
      <c r="AU657" s="214" t="s">
        <v>83</v>
      </c>
      <c r="AV657" s="14" t="s">
        <v>83</v>
      </c>
      <c r="AW657" s="14" t="s">
        <v>34</v>
      </c>
      <c r="AX657" s="14" t="s">
        <v>73</v>
      </c>
      <c r="AY657" s="214" t="s">
        <v>168</v>
      </c>
    </row>
    <row r="658" spans="2:51" s="14" customFormat="1" ht="11.25">
      <c r="B658" s="204"/>
      <c r="C658" s="205"/>
      <c r="D658" s="189" t="s">
        <v>198</v>
      </c>
      <c r="E658" s="206" t="s">
        <v>19</v>
      </c>
      <c r="F658" s="207" t="s">
        <v>787</v>
      </c>
      <c r="G658" s="205"/>
      <c r="H658" s="208">
        <v>6.48</v>
      </c>
      <c r="I658" s="209"/>
      <c r="J658" s="205"/>
      <c r="K658" s="205"/>
      <c r="L658" s="210"/>
      <c r="M658" s="211"/>
      <c r="N658" s="212"/>
      <c r="O658" s="212"/>
      <c r="P658" s="212"/>
      <c r="Q658" s="212"/>
      <c r="R658" s="212"/>
      <c r="S658" s="212"/>
      <c r="T658" s="213"/>
      <c r="AT658" s="214" t="s">
        <v>198</v>
      </c>
      <c r="AU658" s="214" t="s">
        <v>83</v>
      </c>
      <c r="AV658" s="14" t="s">
        <v>83</v>
      </c>
      <c r="AW658" s="14" t="s">
        <v>34</v>
      </c>
      <c r="AX658" s="14" t="s">
        <v>73</v>
      </c>
      <c r="AY658" s="214" t="s">
        <v>168</v>
      </c>
    </row>
    <row r="659" spans="2:51" s="13" customFormat="1" ht="11.25">
      <c r="B659" s="194"/>
      <c r="C659" s="195"/>
      <c r="D659" s="189" t="s">
        <v>198</v>
      </c>
      <c r="E659" s="196" t="s">
        <v>19</v>
      </c>
      <c r="F659" s="197" t="s">
        <v>666</v>
      </c>
      <c r="G659" s="195"/>
      <c r="H659" s="196" t="s">
        <v>19</v>
      </c>
      <c r="I659" s="198"/>
      <c r="J659" s="195"/>
      <c r="K659" s="195"/>
      <c r="L659" s="199"/>
      <c r="M659" s="200"/>
      <c r="N659" s="201"/>
      <c r="O659" s="201"/>
      <c r="P659" s="201"/>
      <c r="Q659" s="201"/>
      <c r="R659" s="201"/>
      <c r="S659" s="201"/>
      <c r="T659" s="202"/>
      <c r="AT659" s="203" t="s">
        <v>198</v>
      </c>
      <c r="AU659" s="203" t="s">
        <v>83</v>
      </c>
      <c r="AV659" s="13" t="s">
        <v>81</v>
      </c>
      <c r="AW659" s="13" t="s">
        <v>34</v>
      </c>
      <c r="AX659" s="13" t="s">
        <v>73</v>
      </c>
      <c r="AY659" s="203" t="s">
        <v>168</v>
      </c>
    </row>
    <row r="660" spans="2:51" s="14" customFormat="1" ht="11.25">
      <c r="B660" s="204"/>
      <c r="C660" s="205"/>
      <c r="D660" s="189" t="s">
        <v>198</v>
      </c>
      <c r="E660" s="206" t="s">
        <v>19</v>
      </c>
      <c r="F660" s="207" t="s">
        <v>788</v>
      </c>
      <c r="G660" s="205"/>
      <c r="H660" s="208">
        <v>6.66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198</v>
      </c>
      <c r="AU660" s="214" t="s">
        <v>83</v>
      </c>
      <c r="AV660" s="14" t="s">
        <v>83</v>
      </c>
      <c r="AW660" s="14" t="s">
        <v>34</v>
      </c>
      <c r="AX660" s="14" t="s">
        <v>73</v>
      </c>
      <c r="AY660" s="214" t="s">
        <v>168</v>
      </c>
    </row>
    <row r="661" spans="2:51" s="13" customFormat="1" ht="11.25">
      <c r="B661" s="194"/>
      <c r="C661" s="195"/>
      <c r="D661" s="189" t="s">
        <v>198</v>
      </c>
      <c r="E661" s="196" t="s">
        <v>19</v>
      </c>
      <c r="F661" s="197" t="s">
        <v>688</v>
      </c>
      <c r="G661" s="195"/>
      <c r="H661" s="196" t="s">
        <v>19</v>
      </c>
      <c r="I661" s="198"/>
      <c r="J661" s="195"/>
      <c r="K661" s="195"/>
      <c r="L661" s="199"/>
      <c r="M661" s="200"/>
      <c r="N661" s="201"/>
      <c r="O661" s="201"/>
      <c r="P661" s="201"/>
      <c r="Q661" s="201"/>
      <c r="R661" s="201"/>
      <c r="S661" s="201"/>
      <c r="T661" s="202"/>
      <c r="AT661" s="203" t="s">
        <v>198</v>
      </c>
      <c r="AU661" s="203" t="s">
        <v>83</v>
      </c>
      <c r="AV661" s="13" t="s">
        <v>81</v>
      </c>
      <c r="AW661" s="13" t="s">
        <v>34</v>
      </c>
      <c r="AX661" s="13" t="s">
        <v>73</v>
      </c>
      <c r="AY661" s="203" t="s">
        <v>168</v>
      </c>
    </row>
    <row r="662" spans="2:51" s="14" customFormat="1" ht="11.25">
      <c r="B662" s="204"/>
      <c r="C662" s="205"/>
      <c r="D662" s="189" t="s">
        <v>198</v>
      </c>
      <c r="E662" s="206" t="s">
        <v>19</v>
      </c>
      <c r="F662" s="207" t="s">
        <v>788</v>
      </c>
      <c r="G662" s="205"/>
      <c r="H662" s="208">
        <v>6.66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198</v>
      </c>
      <c r="AU662" s="214" t="s">
        <v>83</v>
      </c>
      <c r="AV662" s="14" t="s">
        <v>83</v>
      </c>
      <c r="AW662" s="14" t="s">
        <v>34</v>
      </c>
      <c r="AX662" s="14" t="s">
        <v>73</v>
      </c>
      <c r="AY662" s="214" t="s">
        <v>168</v>
      </c>
    </row>
    <row r="663" spans="2:51" s="14" customFormat="1" ht="11.25">
      <c r="B663" s="204"/>
      <c r="C663" s="205"/>
      <c r="D663" s="189" t="s">
        <v>198</v>
      </c>
      <c r="E663" s="206" t="s">
        <v>19</v>
      </c>
      <c r="F663" s="207" t="s">
        <v>789</v>
      </c>
      <c r="G663" s="205"/>
      <c r="H663" s="208">
        <v>7.6</v>
      </c>
      <c r="I663" s="209"/>
      <c r="J663" s="205"/>
      <c r="K663" s="205"/>
      <c r="L663" s="210"/>
      <c r="M663" s="211"/>
      <c r="N663" s="212"/>
      <c r="O663" s="212"/>
      <c r="P663" s="212"/>
      <c r="Q663" s="212"/>
      <c r="R663" s="212"/>
      <c r="S663" s="212"/>
      <c r="T663" s="213"/>
      <c r="AT663" s="214" t="s">
        <v>198</v>
      </c>
      <c r="AU663" s="214" t="s">
        <v>83</v>
      </c>
      <c r="AV663" s="14" t="s">
        <v>83</v>
      </c>
      <c r="AW663" s="14" t="s">
        <v>34</v>
      </c>
      <c r="AX663" s="14" t="s">
        <v>73</v>
      </c>
      <c r="AY663" s="214" t="s">
        <v>168</v>
      </c>
    </row>
    <row r="664" spans="2:51" s="13" customFormat="1" ht="11.25">
      <c r="B664" s="194"/>
      <c r="C664" s="195"/>
      <c r="D664" s="189" t="s">
        <v>198</v>
      </c>
      <c r="E664" s="196" t="s">
        <v>19</v>
      </c>
      <c r="F664" s="197" t="s">
        <v>578</v>
      </c>
      <c r="G664" s="195"/>
      <c r="H664" s="196" t="s">
        <v>19</v>
      </c>
      <c r="I664" s="198"/>
      <c r="J664" s="195"/>
      <c r="K664" s="195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198</v>
      </c>
      <c r="AU664" s="203" t="s">
        <v>83</v>
      </c>
      <c r="AV664" s="13" t="s">
        <v>81</v>
      </c>
      <c r="AW664" s="13" t="s">
        <v>34</v>
      </c>
      <c r="AX664" s="13" t="s">
        <v>73</v>
      </c>
      <c r="AY664" s="203" t="s">
        <v>168</v>
      </c>
    </row>
    <row r="665" spans="2:51" s="14" customFormat="1" ht="11.25">
      <c r="B665" s="204"/>
      <c r="C665" s="205"/>
      <c r="D665" s="189" t="s">
        <v>198</v>
      </c>
      <c r="E665" s="206" t="s">
        <v>19</v>
      </c>
      <c r="F665" s="207" t="s">
        <v>790</v>
      </c>
      <c r="G665" s="205"/>
      <c r="H665" s="208">
        <v>9.6150000000000002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198</v>
      </c>
      <c r="AU665" s="214" t="s">
        <v>83</v>
      </c>
      <c r="AV665" s="14" t="s">
        <v>83</v>
      </c>
      <c r="AW665" s="14" t="s">
        <v>34</v>
      </c>
      <c r="AX665" s="14" t="s">
        <v>73</v>
      </c>
      <c r="AY665" s="214" t="s">
        <v>168</v>
      </c>
    </row>
    <row r="666" spans="2:51" s="14" customFormat="1" ht="11.25">
      <c r="B666" s="204"/>
      <c r="C666" s="205"/>
      <c r="D666" s="189" t="s">
        <v>198</v>
      </c>
      <c r="E666" s="206" t="s">
        <v>19</v>
      </c>
      <c r="F666" s="207" t="s">
        <v>791</v>
      </c>
      <c r="G666" s="205"/>
      <c r="H666" s="208">
        <v>0.31</v>
      </c>
      <c r="I666" s="209"/>
      <c r="J666" s="205"/>
      <c r="K666" s="205"/>
      <c r="L666" s="210"/>
      <c r="M666" s="211"/>
      <c r="N666" s="212"/>
      <c r="O666" s="212"/>
      <c r="P666" s="212"/>
      <c r="Q666" s="212"/>
      <c r="R666" s="212"/>
      <c r="S666" s="212"/>
      <c r="T666" s="213"/>
      <c r="AT666" s="214" t="s">
        <v>198</v>
      </c>
      <c r="AU666" s="214" t="s">
        <v>83</v>
      </c>
      <c r="AV666" s="14" t="s">
        <v>83</v>
      </c>
      <c r="AW666" s="14" t="s">
        <v>34</v>
      </c>
      <c r="AX666" s="14" t="s">
        <v>73</v>
      </c>
      <c r="AY666" s="214" t="s">
        <v>168</v>
      </c>
    </row>
    <row r="667" spans="2:51" s="16" customFormat="1" ht="11.25">
      <c r="B667" s="236"/>
      <c r="C667" s="237"/>
      <c r="D667" s="189" t="s">
        <v>198</v>
      </c>
      <c r="E667" s="238" t="s">
        <v>92</v>
      </c>
      <c r="F667" s="239" t="s">
        <v>792</v>
      </c>
      <c r="G667" s="237"/>
      <c r="H667" s="240">
        <v>47.045000000000002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AT667" s="246" t="s">
        <v>198</v>
      </c>
      <c r="AU667" s="246" t="s">
        <v>83</v>
      </c>
      <c r="AV667" s="16" t="s">
        <v>183</v>
      </c>
      <c r="AW667" s="16" t="s">
        <v>34</v>
      </c>
      <c r="AX667" s="16" t="s">
        <v>73</v>
      </c>
      <c r="AY667" s="246" t="s">
        <v>168</v>
      </c>
    </row>
    <row r="668" spans="2:51" s="13" customFormat="1" ht="11.25">
      <c r="B668" s="194"/>
      <c r="C668" s="195"/>
      <c r="D668" s="189" t="s">
        <v>198</v>
      </c>
      <c r="E668" s="196" t="s">
        <v>19</v>
      </c>
      <c r="F668" s="197" t="s">
        <v>793</v>
      </c>
      <c r="G668" s="195"/>
      <c r="H668" s="196" t="s">
        <v>19</v>
      </c>
      <c r="I668" s="198"/>
      <c r="J668" s="195"/>
      <c r="K668" s="195"/>
      <c r="L668" s="199"/>
      <c r="M668" s="200"/>
      <c r="N668" s="201"/>
      <c r="O668" s="201"/>
      <c r="P668" s="201"/>
      <c r="Q668" s="201"/>
      <c r="R668" s="201"/>
      <c r="S668" s="201"/>
      <c r="T668" s="202"/>
      <c r="AT668" s="203" t="s">
        <v>198</v>
      </c>
      <c r="AU668" s="203" t="s">
        <v>83</v>
      </c>
      <c r="AV668" s="13" t="s">
        <v>81</v>
      </c>
      <c r="AW668" s="13" t="s">
        <v>34</v>
      </c>
      <c r="AX668" s="13" t="s">
        <v>73</v>
      </c>
      <c r="AY668" s="203" t="s">
        <v>168</v>
      </c>
    </row>
    <row r="669" spans="2:51" s="13" customFormat="1" ht="11.25">
      <c r="B669" s="194"/>
      <c r="C669" s="195"/>
      <c r="D669" s="189" t="s">
        <v>198</v>
      </c>
      <c r="E669" s="196" t="s">
        <v>19</v>
      </c>
      <c r="F669" s="197" t="s">
        <v>794</v>
      </c>
      <c r="G669" s="195"/>
      <c r="H669" s="196" t="s">
        <v>19</v>
      </c>
      <c r="I669" s="198"/>
      <c r="J669" s="195"/>
      <c r="K669" s="195"/>
      <c r="L669" s="199"/>
      <c r="M669" s="200"/>
      <c r="N669" s="201"/>
      <c r="O669" s="201"/>
      <c r="P669" s="201"/>
      <c r="Q669" s="201"/>
      <c r="R669" s="201"/>
      <c r="S669" s="201"/>
      <c r="T669" s="202"/>
      <c r="AT669" s="203" t="s">
        <v>198</v>
      </c>
      <c r="AU669" s="203" t="s">
        <v>83</v>
      </c>
      <c r="AV669" s="13" t="s">
        <v>81</v>
      </c>
      <c r="AW669" s="13" t="s">
        <v>34</v>
      </c>
      <c r="AX669" s="13" t="s">
        <v>73</v>
      </c>
      <c r="AY669" s="203" t="s">
        <v>168</v>
      </c>
    </row>
    <row r="670" spans="2:51" s="14" customFormat="1" ht="11.25">
      <c r="B670" s="204"/>
      <c r="C670" s="205"/>
      <c r="D670" s="189" t="s">
        <v>198</v>
      </c>
      <c r="E670" s="206" t="s">
        <v>19</v>
      </c>
      <c r="F670" s="207" t="s">
        <v>795</v>
      </c>
      <c r="G670" s="205"/>
      <c r="H670" s="208">
        <v>15.61</v>
      </c>
      <c r="I670" s="209"/>
      <c r="J670" s="205"/>
      <c r="K670" s="205"/>
      <c r="L670" s="210"/>
      <c r="M670" s="211"/>
      <c r="N670" s="212"/>
      <c r="O670" s="212"/>
      <c r="P670" s="212"/>
      <c r="Q670" s="212"/>
      <c r="R670" s="212"/>
      <c r="S670" s="212"/>
      <c r="T670" s="213"/>
      <c r="AT670" s="214" t="s">
        <v>198</v>
      </c>
      <c r="AU670" s="214" t="s">
        <v>83</v>
      </c>
      <c r="AV670" s="14" t="s">
        <v>83</v>
      </c>
      <c r="AW670" s="14" t="s">
        <v>34</v>
      </c>
      <c r="AX670" s="14" t="s">
        <v>73</v>
      </c>
      <c r="AY670" s="214" t="s">
        <v>168</v>
      </c>
    </row>
    <row r="671" spans="2:51" s="14" customFormat="1" ht="11.25">
      <c r="B671" s="204"/>
      <c r="C671" s="205"/>
      <c r="D671" s="189" t="s">
        <v>198</v>
      </c>
      <c r="E671" s="206" t="s">
        <v>19</v>
      </c>
      <c r="F671" s="207" t="s">
        <v>796</v>
      </c>
      <c r="G671" s="205"/>
      <c r="H671" s="208">
        <v>3.25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198</v>
      </c>
      <c r="AU671" s="214" t="s">
        <v>83</v>
      </c>
      <c r="AV671" s="14" t="s">
        <v>83</v>
      </c>
      <c r="AW671" s="14" t="s">
        <v>34</v>
      </c>
      <c r="AX671" s="14" t="s">
        <v>73</v>
      </c>
      <c r="AY671" s="214" t="s">
        <v>168</v>
      </c>
    </row>
    <row r="672" spans="2:51" s="16" customFormat="1" ht="11.25">
      <c r="B672" s="236"/>
      <c r="C672" s="237"/>
      <c r="D672" s="189" t="s">
        <v>198</v>
      </c>
      <c r="E672" s="238" t="s">
        <v>99</v>
      </c>
      <c r="F672" s="239" t="s">
        <v>797</v>
      </c>
      <c r="G672" s="237"/>
      <c r="H672" s="240">
        <v>18.86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AT672" s="246" t="s">
        <v>198</v>
      </c>
      <c r="AU672" s="246" t="s">
        <v>83</v>
      </c>
      <c r="AV672" s="16" t="s">
        <v>183</v>
      </c>
      <c r="AW672" s="16" t="s">
        <v>34</v>
      </c>
      <c r="AX672" s="16" t="s">
        <v>73</v>
      </c>
      <c r="AY672" s="246" t="s">
        <v>168</v>
      </c>
    </row>
    <row r="673" spans="1:65" s="13" customFormat="1" ht="11.25">
      <c r="B673" s="194"/>
      <c r="C673" s="195"/>
      <c r="D673" s="189" t="s">
        <v>198</v>
      </c>
      <c r="E673" s="196" t="s">
        <v>19</v>
      </c>
      <c r="F673" s="197" t="s">
        <v>798</v>
      </c>
      <c r="G673" s="195"/>
      <c r="H673" s="196" t="s">
        <v>19</v>
      </c>
      <c r="I673" s="198"/>
      <c r="J673" s="195"/>
      <c r="K673" s="195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198</v>
      </c>
      <c r="AU673" s="203" t="s">
        <v>83</v>
      </c>
      <c r="AV673" s="13" t="s">
        <v>81</v>
      </c>
      <c r="AW673" s="13" t="s">
        <v>34</v>
      </c>
      <c r="AX673" s="13" t="s">
        <v>73</v>
      </c>
      <c r="AY673" s="203" t="s">
        <v>168</v>
      </c>
    </row>
    <row r="674" spans="1:65" s="13" customFormat="1" ht="11.25">
      <c r="B674" s="194"/>
      <c r="C674" s="195"/>
      <c r="D674" s="189" t="s">
        <v>198</v>
      </c>
      <c r="E674" s="196" t="s">
        <v>19</v>
      </c>
      <c r="F674" s="197" t="s">
        <v>799</v>
      </c>
      <c r="G674" s="195"/>
      <c r="H674" s="196" t="s">
        <v>19</v>
      </c>
      <c r="I674" s="198"/>
      <c r="J674" s="195"/>
      <c r="K674" s="195"/>
      <c r="L674" s="199"/>
      <c r="M674" s="200"/>
      <c r="N674" s="201"/>
      <c r="O674" s="201"/>
      <c r="P674" s="201"/>
      <c r="Q674" s="201"/>
      <c r="R674" s="201"/>
      <c r="S674" s="201"/>
      <c r="T674" s="202"/>
      <c r="AT674" s="203" t="s">
        <v>198</v>
      </c>
      <c r="AU674" s="203" t="s">
        <v>83</v>
      </c>
      <c r="AV674" s="13" t="s">
        <v>81</v>
      </c>
      <c r="AW674" s="13" t="s">
        <v>34</v>
      </c>
      <c r="AX674" s="13" t="s">
        <v>73</v>
      </c>
      <c r="AY674" s="203" t="s">
        <v>168</v>
      </c>
    </row>
    <row r="675" spans="1:65" s="14" customFormat="1" ht="11.25">
      <c r="B675" s="204"/>
      <c r="C675" s="205"/>
      <c r="D675" s="189" t="s">
        <v>198</v>
      </c>
      <c r="E675" s="206" t="s">
        <v>19</v>
      </c>
      <c r="F675" s="207" t="s">
        <v>800</v>
      </c>
      <c r="G675" s="205"/>
      <c r="H675" s="208">
        <v>9.3450000000000006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198</v>
      </c>
      <c r="AU675" s="214" t="s">
        <v>83</v>
      </c>
      <c r="AV675" s="14" t="s">
        <v>83</v>
      </c>
      <c r="AW675" s="14" t="s">
        <v>34</v>
      </c>
      <c r="AX675" s="14" t="s">
        <v>73</v>
      </c>
      <c r="AY675" s="214" t="s">
        <v>168</v>
      </c>
    </row>
    <row r="676" spans="1:65" s="16" customFormat="1" ht="11.25">
      <c r="B676" s="236"/>
      <c r="C676" s="237"/>
      <c r="D676" s="189" t="s">
        <v>198</v>
      </c>
      <c r="E676" s="238" t="s">
        <v>95</v>
      </c>
      <c r="F676" s="239" t="s">
        <v>801</v>
      </c>
      <c r="G676" s="237"/>
      <c r="H676" s="240">
        <v>9.3450000000000006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AT676" s="246" t="s">
        <v>198</v>
      </c>
      <c r="AU676" s="246" t="s">
        <v>83</v>
      </c>
      <c r="AV676" s="16" t="s">
        <v>183</v>
      </c>
      <c r="AW676" s="16" t="s">
        <v>34</v>
      </c>
      <c r="AX676" s="16" t="s">
        <v>73</v>
      </c>
      <c r="AY676" s="246" t="s">
        <v>168</v>
      </c>
    </row>
    <row r="677" spans="1:65" s="15" customFormat="1" ht="11.25">
      <c r="B677" s="215"/>
      <c r="C677" s="216"/>
      <c r="D677" s="189" t="s">
        <v>198</v>
      </c>
      <c r="E677" s="217" t="s">
        <v>19</v>
      </c>
      <c r="F677" s="218" t="s">
        <v>208</v>
      </c>
      <c r="G677" s="216"/>
      <c r="H677" s="219">
        <v>147.34</v>
      </c>
      <c r="I677" s="220"/>
      <c r="J677" s="216"/>
      <c r="K677" s="216"/>
      <c r="L677" s="221"/>
      <c r="M677" s="222"/>
      <c r="N677" s="223"/>
      <c r="O677" s="223"/>
      <c r="P677" s="223"/>
      <c r="Q677" s="223"/>
      <c r="R677" s="223"/>
      <c r="S677" s="223"/>
      <c r="T677" s="224"/>
      <c r="AT677" s="225" t="s">
        <v>198</v>
      </c>
      <c r="AU677" s="225" t="s">
        <v>83</v>
      </c>
      <c r="AV677" s="15" t="s">
        <v>174</v>
      </c>
      <c r="AW677" s="15" t="s">
        <v>34</v>
      </c>
      <c r="AX677" s="15" t="s">
        <v>81</v>
      </c>
      <c r="AY677" s="225" t="s">
        <v>168</v>
      </c>
    </row>
    <row r="678" spans="1:65" s="2" customFormat="1" ht="16.5" customHeight="1">
      <c r="A678" s="36"/>
      <c r="B678" s="37"/>
      <c r="C678" s="226" t="s">
        <v>802</v>
      </c>
      <c r="D678" s="226" t="s">
        <v>304</v>
      </c>
      <c r="E678" s="227" t="s">
        <v>758</v>
      </c>
      <c r="F678" s="228" t="s">
        <v>759</v>
      </c>
      <c r="G678" s="229" t="s">
        <v>190</v>
      </c>
      <c r="H678" s="230">
        <v>30.056000000000001</v>
      </c>
      <c r="I678" s="231"/>
      <c r="J678" s="232">
        <f>ROUND(I678*H678,2)</f>
        <v>0</v>
      </c>
      <c r="K678" s="228" t="s">
        <v>19</v>
      </c>
      <c r="L678" s="233"/>
      <c r="M678" s="234" t="s">
        <v>19</v>
      </c>
      <c r="N678" s="235" t="s">
        <v>44</v>
      </c>
      <c r="O678" s="66"/>
      <c r="P678" s="185">
        <f>O678*H678</f>
        <v>0</v>
      </c>
      <c r="Q678" s="185">
        <v>0.03</v>
      </c>
      <c r="R678" s="185">
        <f>Q678*H678</f>
        <v>0.90168000000000004</v>
      </c>
      <c r="S678" s="185">
        <v>0</v>
      </c>
      <c r="T678" s="186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87" t="s">
        <v>222</v>
      </c>
      <c r="AT678" s="187" t="s">
        <v>304</v>
      </c>
      <c r="AU678" s="187" t="s">
        <v>83</v>
      </c>
      <c r="AY678" s="19" t="s">
        <v>168</v>
      </c>
      <c r="BE678" s="188">
        <f>IF(N678="základní",J678,0)</f>
        <v>0</v>
      </c>
      <c r="BF678" s="188">
        <f>IF(N678="snížená",J678,0)</f>
        <v>0</v>
      </c>
      <c r="BG678" s="188">
        <f>IF(N678="zákl. přenesená",J678,0)</f>
        <v>0</v>
      </c>
      <c r="BH678" s="188">
        <f>IF(N678="sníž. přenesená",J678,0)</f>
        <v>0</v>
      </c>
      <c r="BI678" s="188">
        <f>IF(N678="nulová",J678,0)</f>
        <v>0</v>
      </c>
      <c r="BJ678" s="19" t="s">
        <v>81</v>
      </c>
      <c r="BK678" s="188">
        <f>ROUND(I678*H678,2)</f>
        <v>0</v>
      </c>
      <c r="BL678" s="19" t="s">
        <v>174</v>
      </c>
      <c r="BM678" s="187" t="s">
        <v>803</v>
      </c>
    </row>
    <row r="679" spans="1:65" s="2" customFormat="1" ht="11.25">
      <c r="A679" s="36"/>
      <c r="B679" s="37"/>
      <c r="C679" s="38"/>
      <c r="D679" s="189" t="s">
        <v>176</v>
      </c>
      <c r="E679" s="38"/>
      <c r="F679" s="190" t="s">
        <v>759</v>
      </c>
      <c r="G679" s="38"/>
      <c r="H679" s="38"/>
      <c r="I679" s="191"/>
      <c r="J679" s="38"/>
      <c r="K679" s="38"/>
      <c r="L679" s="41"/>
      <c r="M679" s="192"/>
      <c r="N679" s="193"/>
      <c r="O679" s="66"/>
      <c r="P679" s="66"/>
      <c r="Q679" s="66"/>
      <c r="R679" s="66"/>
      <c r="S679" s="66"/>
      <c r="T679" s="67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9" t="s">
        <v>176</v>
      </c>
      <c r="AU679" s="19" t="s">
        <v>83</v>
      </c>
    </row>
    <row r="680" spans="1:65" s="14" customFormat="1" ht="11.25">
      <c r="B680" s="204"/>
      <c r="C680" s="205"/>
      <c r="D680" s="189" t="s">
        <v>198</v>
      </c>
      <c r="E680" s="206" t="s">
        <v>19</v>
      </c>
      <c r="F680" s="207" t="s">
        <v>804</v>
      </c>
      <c r="G680" s="205"/>
      <c r="H680" s="208">
        <v>14.706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198</v>
      </c>
      <c r="AU680" s="214" t="s">
        <v>83</v>
      </c>
      <c r="AV680" s="14" t="s">
        <v>83</v>
      </c>
      <c r="AW680" s="14" t="s">
        <v>34</v>
      </c>
      <c r="AX680" s="14" t="s">
        <v>73</v>
      </c>
      <c r="AY680" s="214" t="s">
        <v>168</v>
      </c>
    </row>
    <row r="681" spans="1:65" s="14" customFormat="1" ht="11.25">
      <c r="B681" s="204"/>
      <c r="C681" s="205"/>
      <c r="D681" s="189" t="s">
        <v>198</v>
      </c>
      <c r="E681" s="206" t="s">
        <v>19</v>
      </c>
      <c r="F681" s="207" t="s">
        <v>805</v>
      </c>
      <c r="G681" s="205"/>
      <c r="H681" s="208">
        <v>9.5969999999999995</v>
      </c>
      <c r="I681" s="209"/>
      <c r="J681" s="205"/>
      <c r="K681" s="205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198</v>
      </c>
      <c r="AU681" s="214" t="s">
        <v>83</v>
      </c>
      <c r="AV681" s="14" t="s">
        <v>83</v>
      </c>
      <c r="AW681" s="14" t="s">
        <v>34</v>
      </c>
      <c r="AX681" s="14" t="s">
        <v>73</v>
      </c>
      <c r="AY681" s="214" t="s">
        <v>168</v>
      </c>
    </row>
    <row r="682" spans="1:65" s="14" customFormat="1" ht="11.25">
      <c r="B682" s="204"/>
      <c r="C682" s="205"/>
      <c r="D682" s="189" t="s">
        <v>198</v>
      </c>
      <c r="E682" s="206" t="s">
        <v>19</v>
      </c>
      <c r="F682" s="207" t="s">
        <v>806</v>
      </c>
      <c r="G682" s="205"/>
      <c r="H682" s="208">
        <v>3.847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198</v>
      </c>
      <c r="AU682" s="214" t="s">
        <v>83</v>
      </c>
      <c r="AV682" s="14" t="s">
        <v>83</v>
      </c>
      <c r="AW682" s="14" t="s">
        <v>34</v>
      </c>
      <c r="AX682" s="14" t="s">
        <v>73</v>
      </c>
      <c r="AY682" s="214" t="s">
        <v>168</v>
      </c>
    </row>
    <row r="683" spans="1:65" s="14" customFormat="1" ht="11.25">
      <c r="B683" s="204"/>
      <c r="C683" s="205"/>
      <c r="D683" s="189" t="s">
        <v>198</v>
      </c>
      <c r="E683" s="206" t="s">
        <v>19</v>
      </c>
      <c r="F683" s="207" t="s">
        <v>807</v>
      </c>
      <c r="G683" s="205"/>
      <c r="H683" s="208">
        <v>1.9059999999999999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198</v>
      </c>
      <c r="AU683" s="214" t="s">
        <v>83</v>
      </c>
      <c r="AV683" s="14" t="s">
        <v>83</v>
      </c>
      <c r="AW683" s="14" t="s">
        <v>34</v>
      </c>
      <c r="AX683" s="14" t="s">
        <v>73</v>
      </c>
      <c r="AY683" s="214" t="s">
        <v>168</v>
      </c>
    </row>
    <row r="684" spans="1:65" s="15" customFormat="1" ht="11.25">
      <c r="B684" s="215"/>
      <c r="C684" s="216"/>
      <c r="D684" s="189" t="s">
        <v>198</v>
      </c>
      <c r="E684" s="217" t="s">
        <v>19</v>
      </c>
      <c r="F684" s="218" t="s">
        <v>208</v>
      </c>
      <c r="G684" s="216"/>
      <c r="H684" s="219">
        <v>30.056000000000001</v>
      </c>
      <c r="I684" s="220"/>
      <c r="J684" s="216"/>
      <c r="K684" s="216"/>
      <c r="L684" s="221"/>
      <c r="M684" s="222"/>
      <c r="N684" s="223"/>
      <c r="O684" s="223"/>
      <c r="P684" s="223"/>
      <c r="Q684" s="223"/>
      <c r="R684" s="223"/>
      <c r="S684" s="223"/>
      <c r="T684" s="224"/>
      <c r="AT684" s="225" t="s">
        <v>198</v>
      </c>
      <c r="AU684" s="225" t="s">
        <v>83</v>
      </c>
      <c r="AV684" s="15" t="s">
        <v>174</v>
      </c>
      <c r="AW684" s="15" t="s">
        <v>34</v>
      </c>
      <c r="AX684" s="15" t="s">
        <v>81</v>
      </c>
      <c r="AY684" s="225" t="s">
        <v>168</v>
      </c>
    </row>
    <row r="685" spans="1:65" s="2" customFormat="1" ht="16.5" customHeight="1">
      <c r="A685" s="36"/>
      <c r="B685" s="37"/>
      <c r="C685" s="176" t="s">
        <v>808</v>
      </c>
      <c r="D685" s="176" t="s">
        <v>170</v>
      </c>
      <c r="E685" s="177" t="s">
        <v>809</v>
      </c>
      <c r="F685" s="178" t="s">
        <v>810</v>
      </c>
      <c r="G685" s="179" t="s">
        <v>225</v>
      </c>
      <c r="H685" s="180">
        <v>1570.133</v>
      </c>
      <c r="I685" s="181"/>
      <c r="J685" s="182">
        <f>ROUND(I685*H685,2)</f>
        <v>0</v>
      </c>
      <c r="K685" s="178" t="s">
        <v>19</v>
      </c>
      <c r="L685" s="41"/>
      <c r="M685" s="183" t="s">
        <v>19</v>
      </c>
      <c r="N685" s="184" t="s">
        <v>44</v>
      </c>
      <c r="O685" s="66"/>
      <c r="P685" s="185">
        <f>O685*H685</f>
        <v>0</v>
      </c>
      <c r="Q685" s="185">
        <v>0</v>
      </c>
      <c r="R685" s="185">
        <f>Q685*H685</f>
        <v>0</v>
      </c>
      <c r="S685" s="185">
        <v>0</v>
      </c>
      <c r="T685" s="186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87" t="s">
        <v>174</v>
      </c>
      <c r="AT685" s="187" t="s">
        <v>170</v>
      </c>
      <c r="AU685" s="187" t="s">
        <v>83</v>
      </c>
      <c r="AY685" s="19" t="s">
        <v>168</v>
      </c>
      <c r="BE685" s="188">
        <f>IF(N685="základní",J685,0)</f>
        <v>0</v>
      </c>
      <c r="BF685" s="188">
        <f>IF(N685="snížená",J685,0)</f>
        <v>0</v>
      </c>
      <c r="BG685" s="188">
        <f>IF(N685="zákl. přenesená",J685,0)</f>
        <v>0</v>
      </c>
      <c r="BH685" s="188">
        <f>IF(N685="sníž. přenesená",J685,0)</f>
        <v>0</v>
      </c>
      <c r="BI685" s="188">
        <f>IF(N685="nulová",J685,0)</f>
        <v>0</v>
      </c>
      <c r="BJ685" s="19" t="s">
        <v>81</v>
      </c>
      <c r="BK685" s="188">
        <f>ROUND(I685*H685,2)</f>
        <v>0</v>
      </c>
      <c r="BL685" s="19" t="s">
        <v>174</v>
      </c>
      <c r="BM685" s="187" t="s">
        <v>811</v>
      </c>
    </row>
    <row r="686" spans="1:65" s="2" customFormat="1" ht="11.25">
      <c r="A686" s="36"/>
      <c r="B686" s="37"/>
      <c r="C686" s="38"/>
      <c r="D686" s="189" t="s">
        <v>176</v>
      </c>
      <c r="E686" s="38"/>
      <c r="F686" s="190" t="s">
        <v>810</v>
      </c>
      <c r="G686" s="38"/>
      <c r="H686" s="38"/>
      <c r="I686" s="191"/>
      <c r="J686" s="38"/>
      <c r="K686" s="38"/>
      <c r="L686" s="41"/>
      <c r="M686" s="192"/>
      <c r="N686" s="193"/>
      <c r="O686" s="66"/>
      <c r="P686" s="66"/>
      <c r="Q686" s="66"/>
      <c r="R686" s="66"/>
      <c r="S686" s="66"/>
      <c r="T686" s="67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T686" s="19" t="s">
        <v>176</v>
      </c>
      <c r="AU686" s="19" t="s">
        <v>83</v>
      </c>
    </row>
    <row r="687" spans="1:65" s="13" customFormat="1" ht="22.5">
      <c r="B687" s="194"/>
      <c r="C687" s="195"/>
      <c r="D687" s="189" t="s">
        <v>198</v>
      </c>
      <c r="E687" s="196" t="s">
        <v>19</v>
      </c>
      <c r="F687" s="197" t="s">
        <v>812</v>
      </c>
      <c r="G687" s="195"/>
      <c r="H687" s="196" t="s">
        <v>19</v>
      </c>
      <c r="I687" s="198"/>
      <c r="J687" s="195"/>
      <c r="K687" s="195"/>
      <c r="L687" s="199"/>
      <c r="M687" s="200"/>
      <c r="N687" s="201"/>
      <c r="O687" s="201"/>
      <c r="P687" s="201"/>
      <c r="Q687" s="201"/>
      <c r="R687" s="201"/>
      <c r="S687" s="201"/>
      <c r="T687" s="202"/>
      <c r="AT687" s="203" t="s">
        <v>198</v>
      </c>
      <c r="AU687" s="203" t="s">
        <v>83</v>
      </c>
      <c r="AV687" s="13" t="s">
        <v>81</v>
      </c>
      <c r="AW687" s="13" t="s">
        <v>34</v>
      </c>
      <c r="AX687" s="13" t="s">
        <v>73</v>
      </c>
      <c r="AY687" s="203" t="s">
        <v>168</v>
      </c>
    </row>
    <row r="688" spans="1:65" s="13" customFormat="1" ht="11.25">
      <c r="B688" s="194"/>
      <c r="C688" s="195"/>
      <c r="D688" s="189" t="s">
        <v>198</v>
      </c>
      <c r="E688" s="196" t="s">
        <v>19</v>
      </c>
      <c r="F688" s="197" t="s">
        <v>813</v>
      </c>
      <c r="G688" s="195"/>
      <c r="H688" s="196" t="s">
        <v>19</v>
      </c>
      <c r="I688" s="198"/>
      <c r="J688" s="195"/>
      <c r="K688" s="195"/>
      <c r="L688" s="199"/>
      <c r="M688" s="200"/>
      <c r="N688" s="201"/>
      <c r="O688" s="201"/>
      <c r="P688" s="201"/>
      <c r="Q688" s="201"/>
      <c r="R688" s="201"/>
      <c r="S688" s="201"/>
      <c r="T688" s="202"/>
      <c r="AT688" s="203" t="s">
        <v>198</v>
      </c>
      <c r="AU688" s="203" t="s">
        <v>83</v>
      </c>
      <c r="AV688" s="13" t="s">
        <v>81</v>
      </c>
      <c r="AW688" s="13" t="s">
        <v>34</v>
      </c>
      <c r="AX688" s="13" t="s">
        <v>73</v>
      </c>
      <c r="AY688" s="203" t="s">
        <v>168</v>
      </c>
    </row>
    <row r="689" spans="1:65" s="13" customFormat="1" ht="11.25">
      <c r="B689" s="194"/>
      <c r="C689" s="195"/>
      <c r="D689" s="189" t="s">
        <v>198</v>
      </c>
      <c r="E689" s="196" t="s">
        <v>19</v>
      </c>
      <c r="F689" s="197" t="s">
        <v>814</v>
      </c>
      <c r="G689" s="195"/>
      <c r="H689" s="196" t="s">
        <v>19</v>
      </c>
      <c r="I689" s="198"/>
      <c r="J689" s="195"/>
      <c r="K689" s="195"/>
      <c r="L689" s="199"/>
      <c r="M689" s="200"/>
      <c r="N689" s="201"/>
      <c r="O689" s="201"/>
      <c r="P689" s="201"/>
      <c r="Q689" s="201"/>
      <c r="R689" s="201"/>
      <c r="S689" s="201"/>
      <c r="T689" s="202"/>
      <c r="AT689" s="203" t="s">
        <v>198</v>
      </c>
      <c r="AU689" s="203" t="s">
        <v>83</v>
      </c>
      <c r="AV689" s="13" t="s">
        <v>81</v>
      </c>
      <c r="AW689" s="13" t="s">
        <v>34</v>
      </c>
      <c r="AX689" s="13" t="s">
        <v>73</v>
      </c>
      <c r="AY689" s="203" t="s">
        <v>168</v>
      </c>
    </row>
    <row r="690" spans="1:65" s="14" customFormat="1" ht="11.25">
      <c r="B690" s="204"/>
      <c r="C690" s="205"/>
      <c r="D690" s="189" t="s">
        <v>198</v>
      </c>
      <c r="E690" s="206" t="s">
        <v>19</v>
      </c>
      <c r="F690" s="207" t="s">
        <v>815</v>
      </c>
      <c r="G690" s="205"/>
      <c r="H690" s="208">
        <v>1018.553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198</v>
      </c>
      <c r="AU690" s="214" t="s">
        <v>83</v>
      </c>
      <c r="AV690" s="14" t="s">
        <v>83</v>
      </c>
      <c r="AW690" s="14" t="s">
        <v>34</v>
      </c>
      <c r="AX690" s="14" t="s">
        <v>73</v>
      </c>
      <c r="AY690" s="214" t="s">
        <v>168</v>
      </c>
    </row>
    <row r="691" spans="1:65" s="14" customFormat="1" ht="11.25">
      <c r="B691" s="204"/>
      <c r="C691" s="205"/>
      <c r="D691" s="189" t="s">
        <v>198</v>
      </c>
      <c r="E691" s="206" t="s">
        <v>19</v>
      </c>
      <c r="F691" s="207" t="s">
        <v>816</v>
      </c>
      <c r="G691" s="205"/>
      <c r="H691" s="208">
        <v>551.58000000000004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198</v>
      </c>
      <c r="AU691" s="214" t="s">
        <v>83</v>
      </c>
      <c r="AV691" s="14" t="s">
        <v>83</v>
      </c>
      <c r="AW691" s="14" t="s">
        <v>34</v>
      </c>
      <c r="AX691" s="14" t="s">
        <v>73</v>
      </c>
      <c r="AY691" s="214" t="s">
        <v>168</v>
      </c>
    </row>
    <row r="692" spans="1:65" s="15" customFormat="1" ht="11.25">
      <c r="B692" s="215"/>
      <c r="C692" s="216"/>
      <c r="D692" s="189" t="s">
        <v>198</v>
      </c>
      <c r="E692" s="217" t="s">
        <v>19</v>
      </c>
      <c r="F692" s="218" t="s">
        <v>208</v>
      </c>
      <c r="G692" s="216"/>
      <c r="H692" s="219">
        <v>1570.133</v>
      </c>
      <c r="I692" s="220"/>
      <c r="J692" s="216"/>
      <c r="K692" s="216"/>
      <c r="L692" s="221"/>
      <c r="M692" s="222"/>
      <c r="N692" s="223"/>
      <c r="O692" s="223"/>
      <c r="P692" s="223"/>
      <c r="Q692" s="223"/>
      <c r="R692" s="223"/>
      <c r="S692" s="223"/>
      <c r="T692" s="224"/>
      <c r="AT692" s="225" t="s">
        <v>198</v>
      </c>
      <c r="AU692" s="225" t="s">
        <v>83</v>
      </c>
      <c r="AV692" s="15" t="s">
        <v>174</v>
      </c>
      <c r="AW692" s="15" t="s">
        <v>34</v>
      </c>
      <c r="AX692" s="15" t="s">
        <v>81</v>
      </c>
      <c r="AY692" s="225" t="s">
        <v>168</v>
      </c>
    </row>
    <row r="693" spans="1:65" s="2" customFormat="1" ht="16.5" customHeight="1">
      <c r="A693" s="36"/>
      <c r="B693" s="37"/>
      <c r="C693" s="176" t="s">
        <v>817</v>
      </c>
      <c r="D693" s="176" t="s">
        <v>170</v>
      </c>
      <c r="E693" s="177" t="s">
        <v>818</v>
      </c>
      <c r="F693" s="178" t="s">
        <v>819</v>
      </c>
      <c r="G693" s="179" t="s">
        <v>225</v>
      </c>
      <c r="H693" s="180">
        <v>283.19</v>
      </c>
      <c r="I693" s="181"/>
      <c r="J693" s="182">
        <f>ROUND(I693*H693,2)</f>
        <v>0</v>
      </c>
      <c r="K693" s="178" t="s">
        <v>19</v>
      </c>
      <c r="L693" s="41"/>
      <c r="M693" s="183" t="s">
        <v>19</v>
      </c>
      <c r="N693" s="184" t="s">
        <v>44</v>
      </c>
      <c r="O693" s="66"/>
      <c r="P693" s="185">
        <f>O693*H693</f>
        <v>0</v>
      </c>
      <c r="Q693" s="185">
        <v>4.8900000000000002E-3</v>
      </c>
      <c r="R693" s="185">
        <f>Q693*H693</f>
        <v>1.3847990999999999</v>
      </c>
      <c r="S693" s="185">
        <v>0</v>
      </c>
      <c r="T693" s="186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87" t="s">
        <v>174</v>
      </c>
      <c r="AT693" s="187" t="s">
        <v>170</v>
      </c>
      <c r="AU693" s="187" t="s">
        <v>83</v>
      </c>
      <c r="AY693" s="19" t="s">
        <v>168</v>
      </c>
      <c r="BE693" s="188">
        <f>IF(N693="základní",J693,0)</f>
        <v>0</v>
      </c>
      <c r="BF693" s="188">
        <f>IF(N693="snížená",J693,0)</f>
        <v>0</v>
      </c>
      <c r="BG693" s="188">
        <f>IF(N693="zákl. přenesená",J693,0)</f>
        <v>0</v>
      </c>
      <c r="BH693" s="188">
        <f>IF(N693="sníž. přenesená",J693,0)</f>
        <v>0</v>
      </c>
      <c r="BI693" s="188">
        <f>IF(N693="nulová",J693,0)</f>
        <v>0</v>
      </c>
      <c r="BJ693" s="19" t="s">
        <v>81</v>
      </c>
      <c r="BK693" s="188">
        <f>ROUND(I693*H693,2)</f>
        <v>0</v>
      </c>
      <c r="BL693" s="19" t="s">
        <v>174</v>
      </c>
      <c r="BM693" s="187" t="s">
        <v>820</v>
      </c>
    </row>
    <row r="694" spans="1:65" s="2" customFormat="1" ht="11.25">
      <c r="A694" s="36"/>
      <c r="B694" s="37"/>
      <c r="C694" s="38"/>
      <c r="D694" s="189" t="s">
        <v>176</v>
      </c>
      <c r="E694" s="38"/>
      <c r="F694" s="190" t="s">
        <v>819</v>
      </c>
      <c r="G694" s="38"/>
      <c r="H694" s="38"/>
      <c r="I694" s="191"/>
      <c r="J694" s="38"/>
      <c r="K694" s="38"/>
      <c r="L694" s="41"/>
      <c r="M694" s="192"/>
      <c r="N694" s="193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176</v>
      </c>
      <c r="AU694" s="19" t="s">
        <v>83</v>
      </c>
    </row>
    <row r="695" spans="1:65" s="14" customFormat="1" ht="11.25">
      <c r="B695" s="204"/>
      <c r="C695" s="205"/>
      <c r="D695" s="189" t="s">
        <v>198</v>
      </c>
      <c r="E695" s="206" t="s">
        <v>19</v>
      </c>
      <c r="F695" s="207" t="s">
        <v>626</v>
      </c>
      <c r="G695" s="205"/>
      <c r="H695" s="208">
        <v>72.09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198</v>
      </c>
      <c r="AU695" s="214" t="s">
        <v>83</v>
      </c>
      <c r="AV695" s="14" t="s">
        <v>83</v>
      </c>
      <c r="AW695" s="14" t="s">
        <v>34</v>
      </c>
      <c r="AX695" s="14" t="s">
        <v>73</v>
      </c>
      <c r="AY695" s="214" t="s">
        <v>168</v>
      </c>
    </row>
    <row r="696" spans="1:65" s="14" customFormat="1" ht="11.25">
      <c r="B696" s="204"/>
      <c r="C696" s="205"/>
      <c r="D696" s="189" t="s">
        <v>198</v>
      </c>
      <c r="E696" s="206" t="s">
        <v>19</v>
      </c>
      <c r="F696" s="207" t="s">
        <v>627</v>
      </c>
      <c r="G696" s="205"/>
      <c r="H696" s="208">
        <v>47.045000000000002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198</v>
      </c>
      <c r="AU696" s="214" t="s">
        <v>83</v>
      </c>
      <c r="AV696" s="14" t="s">
        <v>83</v>
      </c>
      <c r="AW696" s="14" t="s">
        <v>34</v>
      </c>
      <c r="AX696" s="14" t="s">
        <v>73</v>
      </c>
      <c r="AY696" s="214" t="s">
        <v>168</v>
      </c>
    </row>
    <row r="697" spans="1:65" s="14" customFormat="1" ht="11.25">
      <c r="B697" s="204"/>
      <c r="C697" s="205"/>
      <c r="D697" s="189" t="s">
        <v>198</v>
      </c>
      <c r="E697" s="206" t="s">
        <v>19</v>
      </c>
      <c r="F697" s="207" t="s">
        <v>821</v>
      </c>
      <c r="G697" s="205"/>
      <c r="H697" s="208">
        <v>100.95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198</v>
      </c>
      <c r="AU697" s="214" t="s">
        <v>83</v>
      </c>
      <c r="AV697" s="14" t="s">
        <v>83</v>
      </c>
      <c r="AW697" s="14" t="s">
        <v>34</v>
      </c>
      <c r="AX697" s="14" t="s">
        <v>73</v>
      </c>
      <c r="AY697" s="214" t="s">
        <v>168</v>
      </c>
    </row>
    <row r="698" spans="1:65" s="14" customFormat="1" ht="11.25">
      <c r="B698" s="204"/>
      <c r="C698" s="205"/>
      <c r="D698" s="189" t="s">
        <v>198</v>
      </c>
      <c r="E698" s="206" t="s">
        <v>19</v>
      </c>
      <c r="F698" s="207" t="s">
        <v>615</v>
      </c>
      <c r="G698" s="205"/>
      <c r="H698" s="208">
        <v>9.3450000000000006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198</v>
      </c>
      <c r="AU698" s="214" t="s">
        <v>83</v>
      </c>
      <c r="AV698" s="14" t="s">
        <v>83</v>
      </c>
      <c r="AW698" s="14" t="s">
        <v>34</v>
      </c>
      <c r="AX698" s="14" t="s">
        <v>73</v>
      </c>
      <c r="AY698" s="214" t="s">
        <v>168</v>
      </c>
    </row>
    <row r="699" spans="1:65" s="13" customFormat="1" ht="11.25">
      <c r="B699" s="194"/>
      <c r="C699" s="195"/>
      <c r="D699" s="189" t="s">
        <v>198</v>
      </c>
      <c r="E699" s="196" t="s">
        <v>19</v>
      </c>
      <c r="F699" s="197" t="s">
        <v>822</v>
      </c>
      <c r="G699" s="195"/>
      <c r="H699" s="196" t="s">
        <v>19</v>
      </c>
      <c r="I699" s="198"/>
      <c r="J699" s="195"/>
      <c r="K699" s="195"/>
      <c r="L699" s="199"/>
      <c r="M699" s="200"/>
      <c r="N699" s="201"/>
      <c r="O699" s="201"/>
      <c r="P699" s="201"/>
      <c r="Q699" s="201"/>
      <c r="R699" s="201"/>
      <c r="S699" s="201"/>
      <c r="T699" s="202"/>
      <c r="AT699" s="203" t="s">
        <v>198</v>
      </c>
      <c r="AU699" s="203" t="s">
        <v>83</v>
      </c>
      <c r="AV699" s="13" t="s">
        <v>81</v>
      </c>
      <c r="AW699" s="13" t="s">
        <v>34</v>
      </c>
      <c r="AX699" s="13" t="s">
        <v>73</v>
      </c>
      <c r="AY699" s="203" t="s">
        <v>168</v>
      </c>
    </row>
    <row r="700" spans="1:65" s="14" customFormat="1" ht="11.25">
      <c r="B700" s="204"/>
      <c r="C700" s="205"/>
      <c r="D700" s="189" t="s">
        <v>198</v>
      </c>
      <c r="E700" s="206" t="s">
        <v>19</v>
      </c>
      <c r="F700" s="207" t="s">
        <v>823</v>
      </c>
      <c r="G700" s="205"/>
      <c r="H700" s="208">
        <v>53.76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198</v>
      </c>
      <c r="AU700" s="214" t="s">
        <v>83</v>
      </c>
      <c r="AV700" s="14" t="s">
        <v>83</v>
      </c>
      <c r="AW700" s="14" t="s">
        <v>34</v>
      </c>
      <c r="AX700" s="14" t="s">
        <v>73</v>
      </c>
      <c r="AY700" s="214" t="s">
        <v>168</v>
      </c>
    </row>
    <row r="701" spans="1:65" s="15" customFormat="1" ht="11.25">
      <c r="B701" s="215"/>
      <c r="C701" s="216"/>
      <c r="D701" s="189" t="s">
        <v>198</v>
      </c>
      <c r="E701" s="217" t="s">
        <v>19</v>
      </c>
      <c r="F701" s="218" t="s">
        <v>208</v>
      </c>
      <c r="G701" s="216"/>
      <c r="H701" s="219">
        <v>283.19</v>
      </c>
      <c r="I701" s="220"/>
      <c r="J701" s="216"/>
      <c r="K701" s="216"/>
      <c r="L701" s="221"/>
      <c r="M701" s="222"/>
      <c r="N701" s="223"/>
      <c r="O701" s="223"/>
      <c r="P701" s="223"/>
      <c r="Q701" s="223"/>
      <c r="R701" s="223"/>
      <c r="S701" s="223"/>
      <c r="T701" s="224"/>
      <c r="AT701" s="225" t="s">
        <v>198</v>
      </c>
      <c r="AU701" s="225" t="s">
        <v>83</v>
      </c>
      <c r="AV701" s="15" t="s">
        <v>174</v>
      </c>
      <c r="AW701" s="15" t="s">
        <v>34</v>
      </c>
      <c r="AX701" s="15" t="s">
        <v>81</v>
      </c>
      <c r="AY701" s="225" t="s">
        <v>168</v>
      </c>
    </row>
    <row r="702" spans="1:65" s="2" customFormat="1" ht="16.5" customHeight="1">
      <c r="A702" s="36"/>
      <c r="B702" s="37"/>
      <c r="C702" s="176" t="s">
        <v>824</v>
      </c>
      <c r="D702" s="176" t="s">
        <v>170</v>
      </c>
      <c r="E702" s="177" t="s">
        <v>825</v>
      </c>
      <c r="F702" s="178" t="s">
        <v>826</v>
      </c>
      <c r="G702" s="179" t="s">
        <v>179</v>
      </c>
      <c r="H702" s="180">
        <v>520</v>
      </c>
      <c r="I702" s="181"/>
      <c r="J702" s="182">
        <f>ROUND(I702*H702,2)</f>
        <v>0</v>
      </c>
      <c r="K702" s="178" t="s">
        <v>180</v>
      </c>
      <c r="L702" s="41"/>
      <c r="M702" s="183" t="s">
        <v>19</v>
      </c>
      <c r="N702" s="184" t="s">
        <v>44</v>
      </c>
      <c r="O702" s="66"/>
      <c r="P702" s="185">
        <f>O702*H702</f>
        <v>0</v>
      </c>
      <c r="Q702" s="185">
        <v>0</v>
      </c>
      <c r="R702" s="185">
        <f>Q702*H702</f>
        <v>0</v>
      </c>
      <c r="S702" s="185">
        <v>0</v>
      </c>
      <c r="T702" s="186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87" t="s">
        <v>174</v>
      </c>
      <c r="AT702" s="187" t="s">
        <v>170</v>
      </c>
      <c r="AU702" s="187" t="s">
        <v>83</v>
      </c>
      <c r="AY702" s="19" t="s">
        <v>168</v>
      </c>
      <c r="BE702" s="188">
        <f>IF(N702="základní",J702,0)</f>
        <v>0</v>
      </c>
      <c r="BF702" s="188">
        <f>IF(N702="snížená",J702,0)</f>
        <v>0</v>
      </c>
      <c r="BG702" s="188">
        <f>IF(N702="zákl. přenesená",J702,0)</f>
        <v>0</v>
      </c>
      <c r="BH702" s="188">
        <f>IF(N702="sníž. přenesená",J702,0)</f>
        <v>0</v>
      </c>
      <c r="BI702" s="188">
        <f>IF(N702="nulová",J702,0)</f>
        <v>0</v>
      </c>
      <c r="BJ702" s="19" t="s">
        <v>81</v>
      </c>
      <c r="BK702" s="188">
        <f>ROUND(I702*H702,2)</f>
        <v>0</v>
      </c>
      <c r="BL702" s="19" t="s">
        <v>174</v>
      </c>
      <c r="BM702" s="187" t="s">
        <v>827</v>
      </c>
    </row>
    <row r="703" spans="1:65" s="2" customFormat="1" ht="19.5">
      <c r="A703" s="36"/>
      <c r="B703" s="37"/>
      <c r="C703" s="38"/>
      <c r="D703" s="189" t="s">
        <v>176</v>
      </c>
      <c r="E703" s="38"/>
      <c r="F703" s="190" t="s">
        <v>828</v>
      </c>
      <c r="G703" s="38"/>
      <c r="H703" s="38"/>
      <c r="I703" s="191"/>
      <c r="J703" s="38"/>
      <c r="K703" s="38"/>
      <c r="L703" s="41"/>
      <c r="M703" s="192"/>
      <c r="N703" s="193"/>
      <c r="O703" s="66"/>
      <c r="P703" s="66"/>
      <c r="Q703" s="66"/>
      <c r="R703" s="66"/>
      <c r="S703" s="66"/>
      <c r="T703" s="67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T703" s="19" t="s">
        <v>176</v>
      </c>
      <c r="AU703" s="19" t="s">
        <v>83</v>
      </c>
    </row>
    <row r="704" spans="1:65" s="13" customFormat="1" ht="11.25">
      <c r="B704" s="194"/>
      <c r="C704" s="195"/>
      <c r="D704" s="189" t="s">
        <v>198</v>
      </c>
      <c r="E704" s="196" t="s">
        <v>19</v>
      </c>
      <c r="F704" s="197" t="s">
        <v>829</v>
      </c>
      <c r="G704" s="195"/>
      <c r="H704" s="196" t="s">
        <v>19</v>
      </c>
      <c r="I704" s="198"/>
      <c r="J704" s="195"/>
      <c r="K704" s="195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198</v>
      </c>
      <c r="AU704" s="203" t="s">
        <v>83</v>
      </c>
      <c r="AV704" s="13" t="s">
        <v>81</v>
      </c>
      <c r="AW704" s="13" t="s">
        <v>34</v>
      </c>
      <c r="AX704" s="13" t="s">
        <v>73</v>
      </c>
      <c r="AY704" s="203" t="s">
        <v>168</v>
      </c>
    </row>
    <row r="705" spans="1:65" s="14" customFormat="1" ht="11.25">
      <c r="B705" s="204"/>
      <c r="C705" s="205"/>
      <c r="D705" s="189" t="s">
        <v>198</v>
      </c>
      <c r="E705" s="206" t="s">
        <v>19</v>
      </c>
      <c r="F705" s="207" t="s">
        <v>830</v>
      </c>
      <c r="G705" s="205"/>
      <c r="H705" s="208">
        <v>520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198</v>
      </c>
      <c r="AU705" s="214" t="s">
        <v>83</v>
      </c>
      <c r="AV705" s="14" t="s">
        <v>83</v>
      </c>
      <c r="AW705" s="14" t="s">
        <v>34</v>
      </c>
      <c r="AX705" s="14" t="s">
        <v>81</v>
      </c>
      <c r="AY705" s="214" t="s">
        <v>168</v>
      </c>
    </row>
    <row r="706" spans="1:65" s="2" customFormat="1" ht="16.5" customHeight="1">
      <c r="A706" s="36"/>
      <c r="B706" s="37"/>
      <c r="C706" s="226" t="s">
        <v>831</v>
      </c>
      <c r="D706" s="226" t="s">
        <v>304</v>
      </c>
      <c r="E706" s="227" t="s">
        <v>832</v>
      </c>
      <c r="F706" s="228" t="s">
        <v>833</v>
      </c>
      <c r="G706" s="229" t="s">
        <v>179</v>
      </c>
      <c r="H706" s="230">
        <v>546</v>
      </c>
      <c r="I706" s="231"/>
      <c r="J706" s="232">
        <f>ROUND(I706*H706,2)</f>
        <v>0</v>
      </c>
      <c r="K706" s="228" t="s">
        <v>180</v>
      </c>
      <c r="L706" s="233"/>
      <c r="M706" s="234" t="s">
        <v>19</v>
      </c>
      <c r="N706" s="235" t="s">
        <v>44</v>
      </c>
      <c r="O706" s="66"/>
      <c r="P706" s="185">
        <f>O706*H706</f>
        <v>0</v>
      </c>
      <c r="Q706" s="185">
        <v>4.0000000000000003E-5</v>
      </c>
      <c r="R706" s="185">
        <f>Q706*H706</f>
        <v>2.1840000000000002E-2</v>
      </c>
      <c r="S706" s="185">
        <v>0</v>
      </c>
      <c r="T706" s="186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87" t="s">
        <v>222</v>
      </c>
      <c r="AT706" s="187" t="s">
        <v>304</v>
      </c>
      <c r="AU706" s="187" t="s">
        <v>83</v>
      </c>
      <c r="AY706" s="19" t="s">
        <v>168</v>
      </c>
      <c r="BE706" s="188">
        <f>IF(N706="základní",J706,0)</f>
        <v>0</v>
      </c>
      <c r="BF706" s="188">
        <f>IF(N706="snížená",J706,0)</f>
        <v>0</v>
      </c>
      <c r="BG706" s="188">
        <f>IF(N706="zákl. přenesená",J706,0)</f>
        <v>0</v>
      </c>
      <c r="BH706" s="188">
        <f>IF(N706="sníž. přenesená",J706,0)</f>
        <v>0</v>
      </c>
      <c r="BI706" s="188">
        <f>IF(N706="nulová",J706,0)</f>
        <v>0</v>
      </c>
      <c r="BJ706" s="19" t="s">
        <v>81</v>
      </c>
      <c r="BK706" s="188">
        <f>ROUND(I706*H706,2)</f>
        <v>0</v>
      </c>
      <c r="BL706" s="19" t="s">
        <v>174</v>
      </c>
      <c r="BM706" s="187" t="s">
        <v>834</v>
      </c>
    </row>
    <row r="707" spans="1:65" s="2" customFormat="1" ht="11.25">
      <c r="A707" s="36"/>
      <c r="B707" s="37"/>
      <c r="C707" s="38"/>
      <c r="D707" s="189" t="s">
        <v>176</v>
      </c>
      <c r="E707" s="38"/>
      <c r="F707" s="190" t="s">
        <v>833</v>
      </c>
      <c r="G707" s="38"/>
      <c r="H707" s="38"/>
      <c r="I707" s="191"/>
      <c r="J707" s="38"/>
      <c r="K707" s="38"/>
      <c r="L707" s="41"/>
      <c r="M707" s="192"/>
      <c r="N707" s="193"/>
      <c r="O707" s="66"/>
      <c r="P707" s="66"/>
      <c r="Q707" s="66"/>
      <c r="R707" s="66"/>
      <c r="S707" s="66"/>
      <c r="T707" s="67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T707" s="19" t="s">
        <v>176</v>
      </c>
      <c r="AU707" s="19" t="s">
        <v>83</v>
      </c>
    </row>
    <row r="708" spans="1:65" s="14" customFormat="1" ht="11.25">
      <c r="B708" s="204"/>
      <c r="C708" s="205"/>
      <c r="D708" s="189" t="s">
        <v>198</v>
      </c>
      <c r="E708" s="206" t="s">
        <v>19</v>
      </c>
      <c r="F708" s="207" t="s">
        <v>835</v>
      </c>
      <c r="G708" s="205"/>
      <c r="H708" s="208">
        <v>546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198</v>
      </c>
      <c r="AU708" s="214" t="s">
        <v>83</v>
      </c>
      <c r="AV708" s="14" t="s">
        <v>83</v>
      </c>
      <c r="AW708" s="14" t="s">
        <v>34</v>
      </c>
      <c r="AX708" s="14" t="s">
        <v>81</v>
      </c>
      <c r="AY708" s="214" t="s">
        <v>168</v>
      </c>
    </row>
    <row r="709" spans="1:65" s="2" customFormat="1" ht="16.5" customHeight="1">
      <c r="A709" s="36"/>
      <c r="B709" s="37"/>
      <c r="C709" s="176" t="s">
        <v>836</v>
      </c>
      <c r="D709" s="176" t="s">
        <v>170</v>
      </c>
      <c r="E709" s="177" t="s">
        <v>837</v>
      </c>
      <c r="F709" s="178" t="s">
        <v>838</v>
      </c>
      <c r="G709" s="179" t="s">
        <v>179</v>
      </c>
      <c r="H709" s="180">
        <v>167.2</v>
      </c>
      <c r="I709" s="181"/>
      <c r="J709" s="182">
        <f>ROUND(I709*H709,2)</f>
        <v>0</v>
      </c>
      <c r="K709" s="178" t="s">
        <v>180</v>
      </c>
      <c r="L709" s="41"/>
      <c r="M709" s="183" t="s">
        <v>19</v>
      </c>
      <c r="N709" s="184" t="s">
        <v>44</v>
      </c>
      <c r="O709" s="66"/>
      <c r="P709" s="185">
        <f>O709*H709</f>
        <v>0</v>
      </c>
      <c r="Q709" s="185">
        <v>3.0000000000000001E-5</v>
      </c>
      <c r="R709" s="185">
        <f>Q709*H709</f>
        <v>5.0159999999999996E-3</v>
      </c>
      <c r="S709" s="185">
        <v>0</v>
      </c>
      <c r="T709" s="186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87" t="s">
        <v>174</v>
      </c>
      <c r="AT709" s="187" t="s">
        <v>170</v>
      </c>
      <c r="AU709" s="187" t="s">
        <v>83</v>
      </c>
      <c r="AY709" s="19" t="s">
        <v>168</v>
      </c>
      <c r="BE709" s="188">
        <f>IF(N709="základní",J709,0)</f>
        <v>0</v>
      </c>
      <c r="BF709" s="188">
        <f>IF(N709="snížená",J709,0)</f>
        <v>0</v>
      </c>
      <c r="BG709" s="188">
        <f>IF(N709="zákl. přenesená",J709,0)</f>
        <v>0</v>
      </c>
      <c r="BH709" s="188">
        <f>IF(N709="sníž. přenesená",J709,0)</f>
        <v>0</v>
      </c>
      <c r="BI709" s="188">
        <f>IF(N709="nulová",J709,0)</f>
        <v>0</v>
      </c>
      <c r="BJ709" s="19" t="s">
        <v>81</v>
      </c>
      <c r="BK709" s="188">
        <f>ROUND(I709*H709,2)</f>
        <v>0</v>
      </c>
      <c r="BL709" s="19" t="s">
        <v>174</v>
      </c>
      <c r="BM709" s="187" t="s">
        <v>839</v>
      </c>
    </row>
    <row r="710" spans="1:65" s="2" customFormat="1" ht="11.25">
      <c r="A710" s="36"/>
      <c r="B710" s="37"/>
      <c r="C710" s="38"/>
      <c r="D710" s="189" t="s">
        <v>176</v>
      </c>
      <c r="E710" s="38"/>
      <c r="F710" s="190" t="s">
        <v>840</v>
      </c>
      <c r="G710" s="38"/>
      <c r="H710" s="38"/>
      <c r="I710" s="191"/>
      <c r="J710" s="38"/>
      <c r="K710" s="38"/>
      <c r="L710" s="41"/>
      <c r="M710" s="192"/>
      <c r="N710" s="193"/>
      <c r="O710" s="66"/>
      <c r="P710" s="66"/>
      <c r="Q710" s="66"/>
      <c r="R710" s="66"/>
      <c r="S710" s="66"/>
      <c r="T710" s="67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T710" s="19" t="s">
        <v>176</v>
      </c>
      <c r="AU710" s="19" t="s">
        <v>83</v>
      </c>
    </row>
    <row r="711" spans="1:65" s="14" customFormat="1" ht="11.25">
      <c r="B711" s="204"/>
      <c r="C711" s="205"/>
      <c r="D711" s="189" t="s">
        <v>198</v>
      </c>
      <c r="E711" s="206" t="s">
        <v>19</v>
      </c>
      <c r="F711" s="207" t="s">
        <v>841</v>
      </c>
      <c r="G711" s="205"/>
      <c r="H711" s="208">
        <v>145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198</v>
      </c>
      <c r="AU711" s="214" t="s">
        <v>83</v>
      </c>
      <c r="AV711" s="14" t="s">
        <v>83</v>
      </c>
      <c r="AW711" s="14" t="s">
        <v>34</v>
      </c>
      <c r="AX711" s="14" t="s">
        <v>73</v>
      </c>
      <c r="AY711" s="214" t="s">
        <v>168</v>
      </c>
    </row>
    <row r="712" spans="1:65" s="14" customFormat="1" ht="11.25">
      <c r="B712" s="204"/>
      <c r="C712" s="205"/>
      <c r="D712" s="189" t="s">
        <v>198</v>
      </c>
      <c r="E712" s="206" t="s">
        <v>19</v>
      </c>
      <c r="F712" s="207" t="s">
        <v>842</v>
      </c>
      <c r="G712" s="205"/>
      <c r="H712" s="208">
        <v>22.2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198</v>
      </c>
      <c r="AU712" s="214" t="s">
        <v>83</v>
      </c>
      <c r="AV712" s="14" t="s">
        <v>83</v>
      </c>
      <c r="AW712" s="14" t="s">
        <v>34</v>
      </c>
      <c r="AX712" s="14" t="s">
        <v>73</v>
      </c>
      <c r="AY712" s="214" t="s">
        <v>168</v>
      </c>
    </row>
    <row r="713" spans="1:65" s="15" customFormat="1" ht="11.25">
      <c r="B713" s="215"/>
      <c r="C713" s="216"/>
      <c r="D713" s="189" t="s">
        <v>198</v>
      </c>
      <c r="E713" s="217" t="s">
        <v>19</v>
      </c>
      <c r="F713" s="218" t="s">
        <v>208</v>
      </c>
      <c r="G713" s="216"/>
      <c r="H713" s="219">
        <v>167.2</v>
      </c>
      <c r="I713" s="220"/>
      <c r="J713" s="216"/>
      <c r="K713" s="216"/>
      <c r="L713" s="221"/>
      <c r="M713" s="222"/>
      <c r="N713" s="223"/>
      <c r="O713" s="223"/>
      <c r="P713" s="223"/>
      <c r="Q713" s="223"/>
      <c r="R713" s="223"/>
      <c r="S713" s="223"/>
      <c r="T713" s="224"/>
      <c r="AT713" s="225" t="s">
        <v>198</v>
      </c>
      <c r="AU713" s="225" t="s">
        <v>83</v>
      </c>
      <c r="AV713" s="15" t="s">
        <v>174</v>
      </c>
      <c r="AW713" s="15" t="s">
        <v>34</v>
      </c>
      <c r="AX713" s="15" t="s">
        <v>81</v>
      </c>
      <c r="AY713" s="225" t="s">
        <v>168</v>
      </c>
    </row>
    <row r="714" spans="1:65" s="2" customFormat="1" ht="16.5" customHeight="1">
      <c r="A714" s="36"/>
      <c r="B714" s="37"/>
      <c r="C714" s="226" t="s">
        <v>843</v>
      </c>
      <c r="D714" s="226" t="s">
        <v>304</v>
      </c>
      <c r="E714" s="227" t="s">
        <v>844</v>
      </c>
      <c r="F714" s="228" t="s">
        <v>845</v>
      </c>
      <c r="G714" s="229" t="s">
        <v>179</v>
      </c>
      <c r="H714" s="230">
        <v>152.25</v>
      </c>
      <c r="I714" s="231"/>
      <c r="J714" s="232">
        <f>ROUND(I714*H714,2)</f>
        <v>0</v>
      </c>
      <c r="K714" s="228" t="s">
        <v>19</v>
      </c>
      <c r="L714" s="233"/>
      <c r="M714" s="234" t="s">
        <v>19</v>
      </c>
      <c r="N714" s="235" t="s">
        <v>44</v>
      </c>
      <c r="O714" s="66"/>
      <c r="P714" s="185">
        <f>O714*H714</f>
        <v>0</v>
      </c>
      <c r="Q714" s="185">
        <v>4.8999999999999998E-4</v>
      </c>
      <c r="R714" s="185">
        <f>Q714*H714</f>
        <v>7.4602500000000002E-2</v>
      </c>
      <c r="S714" s="185">
        <v>0</v>
      </c>
      <c r="T714" s="186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87" t="s">
        <v>222</v>
      </c>
      <c r="AT714" s="187" t="s">
        <v>304</v>
      </c>
      <c r="AU714" s="187" t="s">
        <v>83</v>
      </c>
      <c r="AY714" s="19" t="s">
        <v>168</v>
      </c>
      <c r="BE714" s="188">
        <f>IF(N714="základní",J714,0)</f>
        <v>0</v>
      </c>
      <c r="BF714" s="188">
        <f>IF(N714="snížená",J714,0)</f>
        <v>0</v>
      </c>
      <c r="BG714" s="188">
        <f>IF(N714="zákl. přenesená",J714,0)</f>
        <v>0</v>
      </c>
      <c r="BH714" s="188">
        <f>IF(N714="sníž. přenesená",J714,0)</f>
        <v>0</v>
      </c>
      <c r="BI714" s="188">
        <f>IF(N714="nulová",J714,0)</f>
        <v>0</v>
      </c>
      <c r="BJ714" s="19" t="s">
        <v>81</v>
      </c>
      <c r="BK714" s="188">
        <f>ROUND(I714*H714,2)</f>
        <v>0</v>
      </c>
      <c r="BL714" s="19" t="s">
        <v>174</v>
      </c>
      <c r="BM714" s="187" t="s">
        <v>846</v>
      </c>
    </row>
    <row r="715" spans="1:65" s="2" customFormat="1" ht="11.25">
      <c r="A715" s="36"/>
      <c r="B715" s="37"/>
      <c r="C715" s="38"/>
      <c r="D715" s="189" t="s">
        <v>176</v>
      </c>
      <c r="E715" s="38"/>
      <c r="F715" s="190" t="s">
        <v>845</v>
      </c>
      <c r="G715" s="38"/>
      <c r="H715" s="38"/>
      <c r="I715" s="191"/>
      <c r="J715" s="38"/>
      <c r="K715" s="38"/>
      <c r="L715" s="41"/>
      <c r="M715" s="192"/>
      <c r="N715" s="193"/>
      <c r="O715" s="66"/>
      <c r="P715" s="66"/>
      <c r="Q715" s="66"/>
      <c r="R715" s="66"/>
      <c r="S715" s="66"/>
      <c r="T715" s="67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T715" s="19" t="s">
        <v>176</v>
      </c>
      <c r="AU715" s="19" t="s">
        <v>83</v>
      </c>
    </row>
    <row r="716" spans="1:65" s="14" customFormat="1" ht="11.25">
      <c r="B716" s="204"/>
      <c r="C716" s="205"/>
      <c r="D716" s="189" t="s">
        <v>198</v>
      </c>
      <c r="E716" s="206" t="s">
        <v>19</v>
      </c>
      <c r="F716" s="207" t="s">
        <v>847</v>
      </c>
      <c r="G716" s="205"/>
      <c r="H716" s="208">
        <v>152.25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198</v>
      </c>
      <c r="AU716" s="214" t="s">
        <v>83</v>
      </c>
      <c r="AV716" s="14" t="s">
        <v>83</v>
      </c>
      <c r="AW716" s="14" t="s">
        <v>34</v>
      </c>
      <c r="AX716" s="14" t="s">
        <v>81</v>
      </c>
      <c r="AY716" s="214" t="s">
        <v>168</v>
      </c>
    </row>
    <row r="717" spans="1:65" s="2" customFormat="1" ht="16.5" customHeight="1">
      <c r="A717" s="36"/>
      <c r="B717" s="37"/>
      <c r="C717" s="226" t="s">
        <v>848</v>
      </c>
      <c r="D717" s="226" t="s">
        <v>304</v>
      </c>
      <c r="E717" s="227" t="s">
        <v>849</v>
      </c>
      <c r="F717" s="228" t="s">
        <v>850</v>
      </c>
      <c r="G717" s="229" t="s">
        <v>179</v>
      </c>
      <c r="H717" s="230">
        <v>23.31</v>
      </c>
      <c r="I717" s="231"/>
      <c r="J717" s="232">
        <f>ROUND(I717*H717,2)</f>
        <v>0</v>
      </c>
      <c r="K717" s="228" t="s">
        <v>19</v>
      </c>
      <c r="L717" s="233"/>
      <c r="M717" s="234" t="s">
        <v>19</v>
      </c>
      <c r="N717" s="235" t="s">
        <v>44</v>
      </c>
      <c r="O717" s="66"/>
      <c r="P717" s="185">
        <f>O717*H717</f>
        <v>0</v>
      </c>
      <c r="Q717" s="185">
        <v>4.8999999999999998E-4</v>
      </c>
      <c r="R717" s="185">
        <f>Q717*H717</f>
        <v>1.1421899999999999E-2</v>
      </c>
      <c r="S717" s="185">
        <v>0</v>
      </c>
      <c r="T717" s="186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87" t="s">
        <v>222</v>
      </c>
      <c r="AT717" s="187" t="s">
        <v>304</v>
      </c>
      <c r="AU717" s="187" t="s">
        <v>83</v>
      </c>
      <c r="AY717" s="19" t="s">
        <v>168</v>
      </c>
      <c r="BE717" s="188">
        <f>IF(N717="základní",J717,0)</f>
        <v>0</v>
      </c>
      <c r="BF717" s="188">
        <f>IF(N717="snížená",J717,0)</f>
        <v>0</v>
      </c>
      <c r="BG717" s="188">
        <f>IF(N717="zákl. přenesená",J717,0)</f>
        <v>0</v>
      </c>
      <c r="BH717" s="188">
        <f>IF(N717="sníž. přenesená",J717,0)</f>
        <v>0</v>
      </c>
      <c r="BI717" s="188">
        <f>IF(N717="nulová",J717,0)</f>
        <v>0</v>
      </c>
      <c r="BJ717" s="19" t="s">
        <v>81</v>
      </c>
      <c r="BK717" s="188">
        <f>ROUND(I717*H717,2)</f>
        <v>0</v>
      </c>
      <c r="BL717" s="19" t="s">
        <v>174</v>
      </c>
      <c r="BM717" s="187" t="s">
        <v>851</v>
      </c>
    </row>
    <row r="718" spans="1:65" s="2" customFormat="1" ht="11.25">
      <c r="A718" s="36"/>
      <c r="B718" s="37"/>
      <c r="C718" s="38"/>
      <c r="D718" s="189" t="s">
        <v>176</v>
      </c>
      <c r="E718" s="38"/>
      <c r="F718" s="190" t="s">
        <v>850</v>
      </c>
      <c r="G718" s="38"/>
      <c r="H718" s="38"/>
      <c r="I718" s="191"/>
      <c r="J718" s="38"/>
      <c r="K718" s="38"/>
      <c r="L718" s="41"/>
      <c r="M718" s="192"/>
      <c r="N718" s="193"/>
      <c r="O718" s="66"/>
      <c r="P718" s="66"/>
      <c r="Q718" s="66"/>
      <c r="R718" s="66"/>
      <c r="S718" s="66"/>
      <c r="T718" s="67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T718" s="19" t="s">
        <v>176</v>
      </c>
      <c r="AU718" s="19" t="s">
        <v>83</v>
      </c>
    </row>
    <row r="719" spans="1:65" s="14" customFormat="1" ht="11.25">
      <c r="B719" s="204"/>
      <c r="C719" s="205"/>
      <c r="D719" s="189" t="s">
        <v>198</v>
      </c>
      <c r="E719" s="206" t="s">
        <v>19</v>
      </c>
      <c r="F719" s="207" t="s">
        <v>852</v>
      </c>
      <c r="G719" s="205"/>
      <c r="H719" s="208">
        <v>23.31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198</v>
      </c>
      <c r="AU719" s="214" t="s">
        <v>83</v>
      </c>
      <c r="AV719" s="14" t="s">
        <v>83</v>
      </c>
      <c r="AW719" s="14" t="s">
        <v>34</v>
      </c>
      <c r="AX719" s="14" t="s">
        <v>81</v>
      </c>
      <c r="AY719" s="214" t="s">
        <v>168</v>
      </c>
    </row>
    <row r="720" spans="1:65" s="2" customFormat="1" ht="16.5" customHeight="1">
      <c r="A720" s="36"/>
      <c r="B720" s="37"/>
      <c r="C720" s="176" t="s">
        <v>853</v>
      </c>
      <c r="D720" s="176" t="s">
        <v>170</v>
      </c>
      <c r="E720" s="177" t="s">
        <v>854</v>
      </c>
      <c r="F720" s="178" t="s">
        <v>855</v>
      </c>
      <c r="G720" s="179" t="s">
        <v>179</v>
      </c>
      <c r="H720" s="180">
        <v>281</v>
      </c>
      <c r="I720" s="181"/>
      <c r="J720" s="182">
        <f>ROUND(I720*H720,2)</f>
        <v>0</v>
      </c>
      <c r="K720" s="178" t="s">
        <v>180</v>
      </c>
      <c r="L720" s="41"/>
      <c r="M720" s="183" t="s">
        <v>19</v>
      </c>
      <c r="N720" s="184" t="s">
        <v>44</v>
      </c>
      <c r="O720" s="66"/>
      <c r="P720" s="185">
        <f>O720*H720</f>
        <v>0</v>
      </c>
      <c r="Q720" s="185">
        <v>0</v>
      </c>
      <c r="R720" s="185">
        <f>Q720*H720</f>
        <v>0</v>
      </c>
      <c r="S720" s="185">
        <v>0</v>
      </c>
      <c r="T720" s="186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87" t="s">
        <v>174</v>
      </c>
      <c r="AT720" s="187" t="s">
        <v>170</v>
      </c>
      <c r="AU720" s="187" t="s">
        <v>83</v>
      </c>
      <c r="AY720" s="19" t="s">
        <v>168</v>
      </c>
      <c r="BE720" s="188">
        <f>IF(N720="základní",J720,0)</f>
        <v>0</v>
      </c>
      <c r="BF720" s="188">
        <f>IF(N720="snížená",J720,0)</f>
        <v>0</v>
      </c>
      <c r="BG720" s="188">
        <f>IF(N720="zákl. přenesená",J720,0)</f>
        <v>0</v>
      </c>
      <c r="BH720" s="188">
        <f>IF(N720="sníž. přenesená",J720,0)</f>
        <v>0</v>
      </c>
      <c r="BI720" s="188">
        <f>IF(N720="nulová",J720,0)</f>
        <v>0</v>
      </c>
      <c r="BJ720" s="19" t="s">
        <v>81</v>
      </c>
      <c r="BK720" s="188">
        <f>ROUND(I720*H720,2)</f>
        <v>0</v>
      </c>
      <c r="BL720" s="19" t="s">
        <v>174</v>
      </c>
      <c r="BM720" s="187" t="s">
        <v>856</v>
      </c>
    </row>
    <row r="721" spans="1:65" s="2" customFormat="1" ht="11.25">
      <c r="A721" s="36"/>
      <c r="B721" s="37"/>
      <c r="C721" s="38"/>
      <c r="D721" s="189" t="s">
        <v>176</v>
      </c>
      <c r="E721" s="38"/>
      <c r="F721" s="190" t="s">
        <v>857</v>
      </c>
      <c r="G721" s="38"/>
      <c r="H721" s="38"/>
      <c r="I721" s="191"/>
      <c r="J721" s="38"/>
      <c r="K721" s="38"/>
      <c r="L721" s="41"/>
      <c r="M721" s="192"/>
      <c r="N721" s="193"/>
      <c r="O721" s="66"/>
      <c r="P721" s="66"/>
      <c r="Q721" s="66"/>
      <c r="R721" s="66"/>
      <c r="S721" s="66"/>
      <c r="T721" s="67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T721" s="19" t="s">
        <v>176</v>
      </c>
      <c r="AU721" s="19" t="s">
        <v>83</v>
      </c>
    </row>
    <row r="722" spans="1:65" s="13" customFormat="1" ht="11.25">
      <c r="B722" s="194"/>
      <c r="C722" s="195"/>
      <c r="D722" s="189" t="s">
        <v>198</v>
      </c>
      <c r="E722" s="196" t="s">
        <v>19</v>
      </c>
      <c r="F722" s="197" t="s">
        <v>858</v>
      </c>
      <c r="G722" s="195"/>
      <c r="H722" s="196" t="s">
        <v>19</v>
      </c>
      <c r="I722" s="198"/>
      <c r="J722" s="195"/>
      <c r="K722" s="195"/>
      <c r="L722" s="199"/>
      <c r="M722" s="200"/>
      <c r="N722" s="201"/>
      <c r="O722" s="201"/>
      <c r="P722" s="201"/>
      <c r="Q722" s="201"/>
      <c r="R722" s="201"/>
      <c r="S722" s="201"/>
      <c r="T722" s="202"/>
      <c r="AT722" s="203" t="s">
        <v>198</v>
      </c>
      <c r="AU722" s="203" t="s">
        <v>83</v>
      </c>
      <c r="AV722" s="13" t="s">
        <v>81</v>
      </c>
      <c r="AW722" s="13" t="s">
        <v>34</v>
      </c>
      <c r="AX722" s="13" t="s">
        <v>73</v>
      </c>
      <c r="AY722" s="203" t="s">
        <v>168</v>
      </c>
    </row>
    <row r="723" spans="1:65" s="14" customFormat="1" ht="11.25">
      <c r="B723" s="204"/>
      <c r="C723" s="205"/>
      <c r="D723" s="189" t="s">
        <v>198</v>
      </c>
      <c r="E723" s="206" t="s">
        <v>19</v>
      </c>
      <c r="F723" s="207" t="s">
        <v>859</v>
      </c>
      <c r="G723" s="205"/>
      <c r="H723" s="208">
        <v>281</v>
      </c>
      <c r="I723" s="209"/>
      <c r="J723" s="205"/>
      <c r="K723" s="205"/>
      <c r="L723" s="210"/>
      <c r="M723" s="211"/>
      <c r="N723" s="212"/>
      <c r="O723" s="212"/>
      <c r="P723" s="212"/>
      <c r="Q723" s="212"/>
      <c r="R723" s="212"/>
      <c r="S723" s="212"/>
      <c r="T723" s="213"/>
      <c r="AT723" s="214" t="s">
        <v>198</v>
      </c>
      <c r="AU723" s="214" t="s">
        <v>83</v>
      </c>
      <c r="AV723" s="14" t="s">
        <v>83</v>
      </c>
      <c r="AW723" s="14" t="s">
        <v>34</v>
      </c>
      <c r="AX723" s="14" t="s">
        <v>81</v>
      </c>
      <c r="AY723" s="214" t="s">
        <v>168</v>
      </c>
    </row>
    <row r="724" spans="1:65" s="2" customFormat="1" ht="16.5" customHeight="1">
      <c r="A724" s="36"/>
      <c r="B724" s="37"/>
      <c r="C724" s="226" t="s">
        <v>860</v>
      </c>
      <c r="D724" s="226" t="s">
        <v>304</v>
      </c>
      <c r="E724" s="227" t="s">
        <v>861</v>
      </c>
      <c r="F724" s="228" t="s">
        <v>862</v>
      </c>
      <c r="G724" s="229" t="s">
        <v>179</v>
      </c>
      <c r="H724" s="230">
        <v>295.05</v>
      </c>
      <c r="I724" s="231"/>
      <c r="J724" s="232">
        <f>ROUND(I724*H724,2)</f>
        <v>0</v>
      </c>
      <c r="K724" s="228" t="s">
        <v>180</v>
      </c>
      <c r="L724" s="233"/>
      <c r="M724" s="234" t="s">
        <v>19</v>
      </c>
      <c r="N724" s="235" t="s">
        <v>44</v>
      </c>
      <c r="O724" s="66"/>
      <c r="P724" s="185">
        <f>O724*H724</f>
        <v>0</v>
      </c>
      <c r="Q724" s="185">
        <v>2.9999999999999997E-4</v>
      </c>
      <c r="R724" s="185">
        <f>Q724*H724</f>
        <v>8.8514999999999996E-2</v>
      </c>
      <c r="S724" s="185">
        <v>0</v>
      </c>
      <c r="T724" s="186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187" t="s">
        <v>222</v>
      </c>
      <c r="AT724" s="187" t="s">
        <v>304</v>
      </c>
      <c r="AU724" s="187" t="s">
        <v>83</v>
      </c>
      <c r="AY724" s="19" t="s">
        <v>168</v>
      </c>
      <c r="BE724" s="188">
        <f>IF(N724="základní",J724,0)</f>
        <v>0</v>
      </c>
      <c r="BF724" s="188">
        <f>IF(N724="snížená",J724,0)</f>
        <v>0</v>
      </c>
      <c r="BG724" s="188">
        <f>IF(N724="zákl. přenesená",J724,0)</f>
        <v>0</v>
      </c>
      <c r="BH724" s="188">
        <f>IF(N724="sníž. přenesená",J724,0)</f>
        <v>0</v>
      </c>
      <c r="BI724" s="188">
        <f>IF(N724="nulová",J724,0)</f>
        <v>0</v>
      </c>
      <c r="BJ724" s="19" t="s">
        <v>81</v>
      </c>
      <c r="BK724" s="188">
        <f>ROUND(I724*H724,2)</f>
        <v>0</v>
      </c>
      <c r="BL724" s="19" t="s">
        <v>174</v>
      </c>
      <c r="BM724" s="187" t="s">
        <v>863</v>
      </c>
    </row>
    <row r="725" spans="1:65" s="2" customFormat="1" ht="11.25">
      <c r="A725" s="36"/>
      <c r="B725" s="37"/>
      <c r="C725" s="38"/>
      <c r="D725" s="189" t="s">
        <v>176</v>
      </c>
      <c r="E725" s="38"/>
      <c r="F725" s="190" t="s">
        <v>862</v>
      </c>
      <c r="G725" s="38"/>
      <c r="H725" s="38"/>
      <c r="I725" s="191"/>
      <c r="J725" s="38"/>
      <c r="K725" s="38"/>
      <c r="L725" s="41"/>
      <c r="M725" s="192"/>
      <c r="N725" s="193"/>
      <c r="O725" s="66"/>
      <c r="P725" s="66"/>
      <c r="Q725" s="66"/>
      <c r="R725" s="66"/>
      <c r="S725" s="66"/>
      <c r="T725" s="67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T725" s="19" t="s">
        <v>176</v>
      </c>
      <c r="AU725" s="19" t="s">
        <v>83</v>
      </c>
    </row>
    <row r="726" spans="1:65" s="14" customFormat="1" ht="11.25">
      <c r="B726" s="204"/>
      <c r="C726" s="205"/>
      <c r="D726" s="189" t="s">
        <v>198</v>
      </c>
      <c r="E726" s="206" t="s">
        <v>19</v>
      </c>
      <c r="F726" s="207" t="s">
        <v>864</v>
      </c>
      <c r="G726" s="205"/>
      <c r="H726" s="208">
        <v>295.05</v>
      </c>
      <c r="I726" s="209"/>
      <c r="J726" s="205"/>
      <c r="K726" s="205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198</v>
      </c>
      <c r="AU726" s="214" t="s">
        <v>83</v>
      </c>
      <c r="AV726" s="14" t="s">
        <v>83</v>
      </c>
      <c r="AW726" s="14" t="s">
        <v>34</v>
      </c>
      <c r="AX726" s="14" t="s">
        <v>81</v>
      </c>
      <c r="AY726" s="214" t="s">
        <v>168</v>
      </c>
    </row>
    <row r="727" spans="1:65" s="2" customFormat="1" ht="16.5" customHeight="1">
      <c r="A727" s="36"/>
      <c r="B727" s="37"/>
      <c r="C727" s="176" t="s">
        <v>865</v>
      </c>
      <c r="D727" s="176" t="s">
        <v>170</v>
      </c>
      <c r="E727" s="177" t="s">
        <v>854</v>
      </c>
      <c r="F727" s="178" t="s">
        <v>855</v>
      </c>
      <c r="G727" s="179" t="s">
        <v>179</v>
      </c>
      <c r="H727" s="180">
        <v>459.9</v>
      </c>
      <c r="I727" s="181"/>
      <c r="J727" s="182">
        <f>ROUND(I727*H727,2)</f>
        <v>0</v>
      </c>
      <c r="K727" s="178" t="s">
        <v>180</v>
      </c>
      <c r="L727" s="41"/>
      <c r="M727" s="183" t="s">
        <v>19</v>
      </c>
      <c r="N727" s="184" t="s">
        <v>44</v>
      </c>
      <c r="O727" s="66"/>
      <c r="P727" s="185">
        <f>O727*H727</f>
        <v>0</v>
      </c>
      <c r="Q727" s="185">
        <v>0</v>
      </c>
      <c r="R727" s="185">
        <f>Q727*H727</f>
        <v>0</v>
      </c>
      <c r="S727" s="185">
        <v>0</v>
      </c>
      <c r="T727" s="186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87" t="s">
        <v>174</v>
      </c>
      <c r="AT727" s="187" t="s">
        <v>170</v>
      </c>
      <c r="AU727" s="187" t="s">
        <v>83</v>
      </c>
      <c r="AY727" s="19" t="s">
        <v>168</v>
      </c>
      <c r="BE727" s="188">
        <f>IF(N727="základní",J727,0)</f>
        <v>0</v>
      </c>
      <c r="BF727" s="188">
        <f>IF(N727="snížená",J727,0)</f>
        <v>0</v>
      </c>
      <c r="BG727" s="188">
        <f>IF(N727="zákl. přenesená",J727,0)</f>
        <v>0</v>
      </c>
      <c r="BH727" s="188">
        <f>IF(N727="sníž. přenesená",J727,0)</f>
        <v>0</v>
      </c>
      <c r="BI727" s="188">
        <f>IF(N727="nulová",J727,0)</f>
        <v>0</v>
      </c>
      <c r="BJ727" s="19" t="s">
        <v>81</v>
      </c>
      <c r="BK727" s="188">
        <f>ROUND(I727*H727,2)</f>
        <v>0</v>
      </c>
      <c r="BL727" s="19" t="s">
        <v>174</v>
      </c>
      <c r="BM727" s="187" t="s">
        <v>866</v>
      </c>
    </row>
    <row r="728" spans="1:65" s="2" customFormat="1" ht="11.25">
      <c r="A728" s="36"/>
      <c r="B728" s="37"/>
      <c r="C728" s="38"/>
      <c r="D728" s="189" t="s">
        <v>176</v>
      </c>
      <c r="E728" s="38"/>
      <c r="F728" s="190" t="s">
        <v>857</v>
      </c>
      <c r="G728" s="38"/>
      <c r="H728" s="38"/>
      <c r="I728" s="191"/>
      <c r="J728" s="38"/>
      <c r="K728" s="38"/>
      <c r="L728" s="41"/>
      <c r="M728" s="192"/>
      <c r="N728" s="193"/>
      <c r="O728" s="66"/>
      <c r="P728" s="66"/>
      <c r="Q728" s="66"/>
      <c r="R728" s="66"/>
      <c r="S728" s="66"/>
      <c r="T728" s="67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T728" s="19" t="s">
        <v>176</v>
      </c>
      <c r="AU728" s="19" t="s">
        <v>83</v>
      </c>
    </row>
    <row r="729" spans="1:65" s="14" customFormat="1" ht="11.25">
      <c r="B729" s="204"/>
      <c r="C729" s="205"/>
      <c r="D729" s="189" t="s">
        <v>198</v>
      </c>
      <c r="E729" s="206" t="s">
        <v>19</v>
      </c>
      <c r="F729" s="207" t="s">
        <v>867</v>
      </c>
      <c r="G729" s="205"/>
      <c r="H729" s="208">
        <v>220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198</v>
      </c>
      <c r="AU729" s="214" t="s">
        <v>83</v>
      </c>
      <c r="AV729" s="14" t="s">
        <v>83</v>
      </c>
      <c r="AW729" s="14" t="s">
        <v>34</v>
      </c>
      <c r="AX729" s="14" t="s">
        <v>73</v>
      </c>
      <c r="AY729" s="214" t="s">
        <v>168</v>
      </c>
    </row>
    <row r="730" spans="1:65" s="13" customFormat="1" ht="11.25">
      <c r="B730" s="194"/>
      <c r="C730" s="195"/>
      <c r="D730" s="189" t="s">
        <v>198</v>
      </c>
      <c r="E730" s="196" t="s">
        <v>19</v>
      </c>
      <c r="F730" s="197" t="s">
        <v>868</v>
      </c>
      <c r="G730" s="195"/>
      <c r="H730" s="196" t="s">
        <v>19</v>
      </c>
      <c r="I730" s="198"/>
      <c r="J730" s="195"/>
      <c r="K730" s="195"/>
      <c r="L730" s="199"/>
      <c r="M730" s="200"/>
      <c r="N730" s="201"/>
      <c r="O730" s="201"/>
      <c r="P730" s="201"/>
      <c r="Q730" s="201"/>
      <c r="R730" s="201"/>
      <c r="S730" s="201"/>
      <c r="T730" s="202"/>
      <c r="AT730" s="203" t="s">
        <v>198</v>
      </c>
      <c r="AU730" s="203" t="s">
        <v>83</v>
      </c>
      <c r="AV730" s="13" t="s">
        <v>81</v>
      </c>
      <c r="AW730" s="13" t="s">
        <v>34</v>
      </c>
      <c r="AX730" s="13" t="s">
        <v>73</v>
      </c>
      <c r="AY730" s="203" t="s">
        <v>168</v>
      </c>
    </row>
    <row r="731" spans="1:65" s="14" customFormat="1" ht="11.25">
      <c r="B731" s="204"/>
      <c r="C731" s="205"/>
      <c r="D731" s="189" t="s">
        <v>198</v>
      </c>
      <c r="E731" s="206" t="s">
        <v>19</v>
      </c>
      <c r="F731" s="207" t="s">
        <v>869</v>
      </c>
      <c r="G731" s="205"/>
      <c r="H731" s="208">
        <v>177.9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198</v>
      </c>
      <c r="AU731" s="214" t="s">
        <v>83</v>
      </c>
      <c r="AV731" s="14" t="s">
        <v>83</v>
      </c>
      <c r="AW731" s="14" t="s">
        <v>34</v>
      </c>
      <c r="AX731" s="14" t="s">
        <v>73</v>
      </c>
      <c r="AY731" s="214" t="s">
        <v>168</v>
      </c>
    </row>
    <row r="732" spans="1:65" s="14" customFormat="1" ht="11.25">
      <c r="B732" s="204"/>
      <c r="C732" s="205"/>
      <c r="D732" s="189" t="s">
        <v>198</v>
      </c>
      <c r="E732" s="206" t="s">
        <v>19</v>
      </c>
      <c r="F732" s="207" t="s">
        <v>870</v>
      </c>
      <c r="G732" s="205"/>
      <c r="H732" s="208">
        <v>62</v>
      </c>
      <c r="I732" s="209"/>
      <c r="J732" s="205"/>
      <c r="K732" s="205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198</v>
      </c>
      <c r="AU732" s="214" t="s">
        <v>83</v>
      </c>
      <c r="AV732" s="14" t="s">
        <v>83</v>
      </c>
      <c r="AW732" s="14" t="s">
        <v>34</v>
      </c>
      <c r="AX732" s="14" t="s">
        <v>73</v>
      </c>
      <c r="AY732" s="214" t="s">
        <v>168</v>
      </c>
    </row>
    <row r="733" spans="1:65" s="15" customFormat="1" ht="11.25">
      <c r="B733" s="215"/>
      <c r="C733" s="216"/>
      <c r="D733" s="189" t="s">
        <v>198</v>
      </c>
      <c r="E733" s="217" t="s">
        <v>19</v>
      </c>
      <c r="F733" s="218" t="s">
        <v>208</v>
      </c>
      <c r="G733" s="216"/>
      <c r="H733" s="219">
        <v>459.9</v>
      </c>
      <c r="I733" s="220"/>
      <c r="J733" s="216"/>
      <c r="K733" s="216"/>
      <c r="L733" s="221"/>
      <c r="M733" s="222"/>
      <c r="N733" s="223"/>
      <c r="O733" s="223"/>
      <c r="P733" s="223"/>
      <c r="Q733" s="223"/>
      <c r="R733" s="223"/>
      <c r="S733" s="223"/>
      <c r="T733" s="224"/>
      <c r="AT733" s="225" t="s">
        <v>198</v>
      </c>
      <c r="AU733" s="225" t="s">
        <v>83</v>
      </c>
      <c r="AV733" s="15" t="s">
        <v>174</v>
      </c>
      <c r="AW733" s="15" t="s">
        <v>34</v>
      </c>
      <c r="AX733" s="15" t="s">
        <v>81</v>
      </c>
      <c r="AY733" s="225" t="s">
        <v>168</v>
      </c>
    </row>
    <row r="734" spans="1:65" s="2" customFormat="1" ht="16.5" customHeight="1">
      <c r="A734" s="36"/>
      <c r="B734" s="37"/>
      <c r="C734" s="226" t="s">
        <v>871</v>
      </c>
      <c r="D734" s="226" t="s">
        <v>304</v>
      </c>
      <c r="E734" s="227" t="s">
        <v>872</v>
      </c>
      <c r="F734" s="228" t="s">
        <v>873</v>
      </c>
      <c r="G734" s="229" t="s">
        <v>179</v>
      </c>
      <c r="H734" s="230">
        <v>482.89499999999998</v>
      </c>
      <c r="I734" s="231"/>
      <c r="J734" s="232">
        <f>ROUND(I734*H734,2)</f>
        <v>0</v>
      </c>
      <c r="K734" s="228" t="s">
        <v>19</v>
      </c>
      <c r="L734" s="233"/>
      <c r="M734" s="234" t="s">
        <v>19</v>
      </c>
      <c r="N734" s="235" t="s">
        <v>44</v>
      </c>
      <c r="O734" s="66"/>
      <c r="P734" s="185">
        <f>O734*H734</f>
        <v>0</v>
      </c>
      <c r="Q734" s="185">
        <v>3.0000000000000001E-5</v>
      </c>
      <c r="R734" s="185">
        <f>Q734*H734</f>
        <v>1.4486849999999999E-2</v>
      </c>
      <c r="S734" s="185">
        <v>0</v>
      </c>
      <c r="T734" s="186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87" t="s">
        <v>222</v>
      </c>
      <c r="AT734" s="187" t="s">
        <v>304</v>
      </c>
      <c r="AU734" s="187" t="s">
        <v>83</v>
      </c>
      <c r="AY734" s="19" t="s">
        <v>168</v>
      </c>
      <c r="BE734" s="188">
        <f>IF(N734="základní",J734,0)</f>
        <v>0</v>
      </c>
      <c r="BF734" s="188">
        <f>IF(N734="snížená",J734,0)</f>
        <v>0</v>
      </c>
      <c r="BG734" s="188">
        <f>IF(N734="zákl. přenesená",J734,0)</f>
        <v>0</v>
      </c>
      <c r="BH734" s="188">
        <f>IF(N734="sníž. přenesená",J734,0)</f>
        <v>0</v>
      </c>
      <c r="BI734" s="188">
        <f>IF(N734="nulová",J734,0)</f>
        <v>0</v>
      </c>
      <c r="BJ734" s="19" t="s">
        <v>81</v>
      </c>
      <c r="BK734" s="188">
        <f>ROUND(I734*H734,2)</f>
        <v>0</v>
      </c>
      <c r="BL734" s="19" t="s">
        <v>174</v>
      </c>
      <c r="BM734" s="187" t="s">
        <v>874</v>
      </c>
    </row>
    <row r="735" spans="1:65" s="2" customFormat="1" ht="11.25">
      <c r="A735" s="36"/>
      <c r="B735" s="37"/>
      <c r="C735" s="38"/>
      <c r="D735" s="189" t="s">
        <v>176</v>
      </c>
      <c r="E735" s="38"/>
      <c r="F735" s="190" t="s">
        <v>873</v>
      </c>
      <c r="G735" s="38"/>
      <c r="H735" s="38"/>
      <c r="I735" s="191"/>
      <c r="J735" s="38"/>
      <c r="K735" s="38"/>
      <c r="L735" s="41"/>
      <c r="M735" s="192"/>
      <c r="N735" s="193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9" t="s">
        <v>176</v>
      </c>
      <c r="AU735" s="19" t="s">
        <v>83</v>
      </c>
    </row>
    <row r="736" spans="1:65" s="14" customFormat="1" ht="11.25">
      <c r="B736" s="204"/>
      <c r="C736" s="205"/>
      <c r="D736" s="189" t="s">
        <v>198</v>
      </c>
      <c r="E736" s="206" t="s">
        <v>19</v>
      </c>
      <c r="F736" s="207" t="s">
        <v>875</v>
      </c>
      <c r="G736" s="205"/>
      <c r="H736" s="208">
        <v>482.89499999999998</v>
      </c>
      <c r="I736" s="209"/>
      <c r="J736" s="205"/>
      <c r="K736" s="205"/>
      <c r="L736" s="210"/>
      <c r="M736" s="211"/>
      <c r="N736" s="212"/>
      <c r="O736" s="212"/>
      <c r="P736" s="212"/>
      <c r="Q736" s="212"/>
      <c r="R736" s="212"/>
      <c r="S736" s="212"/>
      <c r="T736" s="213"/>
      <c r="AT736" s="214" t="s">
        <v>198</v>
      </c>
      <c r="AU736" s="214" t="s">
        <v>83</v>
      </c>
      <c r="AV736" s="14" t="s">
        <v>83</v>
      </c>
      <c r="AW736" s="14" t="s">
        <v>34</v>
      </c>
      <c r="AX736" s="14" t="s">
        <v>81</v>
      </c>
      <c r="AY736" s="214" t="s">
        <v>168</v>
      </c>
    </row>
    <row r="737" spans="1:65" s="2" customFormat="1" ht="16.5" customHeight="1">
      <c r="A737" s="36"/>
      <c r="B737" s="37"/>
      <c r="C737" s="176" t="s">
        <v>876</v>
      </c>
      <c r="D737" s="176" t="s">
        <v>170</v>
      </c>
      <c r="E737" s="177" t="s">
        <v>854</v>
      </c>
      <c r="F737" s="178" t="s">
        <v>855</v>
      </c>
      <c r="G737" s="179" t="s">
        <v>179</v>
      </c>
      <c r="H737" s="180">
        <v>325.05</v>
      </c>
      <c r="I737" s="181"/>
      <c r="J737" s="182">
        <f>ROUND(I737*H737,2)</f>
        <v>0</v>
      </c>
      <c r="K737" s="178" t="s">
        <v>180</v>
      </c>
      <c r="L737" s="41"/>
      <c r="M737" s="183" t="s">
        <v>19</v>
      </c>
      <c r="N737" s="184" t="s">
        <v>44</v>
      </c>
      <c r="O737" s="66"/>
      <c r="P737" s="185">
        <f>O737*H737</f>
        <v>0</v>
      </c>
      <c r="Q737" s="185">
        <v>0</v>
      </c>
      <c r="R737" s="185">
        <f>Q737*H737</f>
        <v>0</v>
      </c>
      <c r="S737" s="185">
        <v>0</v>
      </c>
      <c r="T737" s="186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87" t="s">
        <v>174</v>
      </c>
      <c r="AT737" s="187" t="s">
        <v>170</v>
      </c>
      <c r="AU737" s="187" t="s">
        <v>83</v>
      </c>
      <c r="AY737" s="19" t="s">
        <v>168</v>
      </c>
      <c r="BE737" s="188">
        <f>IF(N737="základní",J737,0)</f>
        <v>0</v>
      </c>
      <c r="BF737" s="188">
        <f>IF(N737="snížená",J737,0)</f>
        <v>0</v>
      </c>
      <c r="BG737" s="188">
        <f>IF(N737="zákl. přenesená",J737,0)</f>
        <v>0</v>
      </c>
      <c r="BH737" s="188">
        <f>IF(N737="sníž. přenesená",J737,0)</f>
        <v>0</v>
      </c>
      <c r="BI737" s="188">
        <f>IF(N737="nulová",J737,0)</f>
        <v>0</v>
      </c>
      <c r="BJ737" s="19" t="s">
        <v>81</v>
      </c>
      <c r="BK737" s="188">
        <f>ROUND(I737*H737,2)</f>
        <v>0</v>
      </c>
      <c r="BL737" s="19" t="s">
        <v>174</v>
      </c>
      <c r="BM737" s="187" t="s">
        <v>877</v>
      </c>
    </row>
    <row r="738" spans="1:65" s="2" customFormat="1" ht="11.25">
      <c r="A738" s="36"/>
      <c r="B738" s="37"/>
      <c r="C738" s="38"/>
      <c r="D738" s="189" t="s">
        <v>176</v>
      </c>
      <c r="E738" s="38"/>
      <c r="F738" s="190" t="s">
        <v>857</v>
      </c>
      <c r="G738" s="38"/>
      <c r="H738" s="38"/>
      <c r="I738" s="191"/>
      <c r="J738" s="38"/>
      <c r="K738" s="38"/>
      <c r="L738" s="41"/>
      <c r="M738" s="192"/>
      <c r="N738" s="193"/>
      <c r="O738" s="66"/>
      <c r="P738" s="66"/>
      <c r="Q738" s="66"/>
      <c r="R738" s="66"/>
      <c r="S738" s="66"/>
      <c r="T738" s="67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T738" s="19" t="s">
        <v>176</v>
      </c>
      <c r="AU738" s="19" t="s">
        <v>83</v>
      </c>
    </row>
    <row r="739" spans="1:65" s="13" customFormat="1" ht="11.25">
      <c r="B739" s="194"/>
      <c r="C739" s="195"/>
      <c r="D739" s="189" t="s">
        <v>198</v>
      </c>
      <c r="E739" s="196" t="s">
        <v>19</v>
      </c>
      <c r="F739" s="197" t="s">
        <v>878</v>
      </c>
      <c r="G739" s="195"/>
      <c r="H739" s="196" t="s">
        <v>19</v>
      </c>
      <c r="I739" s="198"/>
      <c r="J739" s="195"/>
      <c r="K739" s="195"/>
      <c r="L739" s="199"/>
      <c r="M739" s="200"/>
      <c r="N739" s="201"/>
      <c r="O739" s="201"/>
      <c r="P739" s="201"/>
      <c r="Q739" s="201"/>
      <c r="R739" s="201"/>
      <c r="S739" s="201"/>
      <c r="T739" s="202"/>
      <c r="AT739" s="203" t="s">
        <v>198</v>
      </c>
      <c r="AU739" s="203" t="s">
        <v>83</v>
      </c>
      <c r="AV739" s="13" t="s">
        <v>81</v>
      </c>
      <c r="AW739" s="13" t="s">
        <v>34</v>
      </c>
      <c r="AX739" s="13" t="s">
        <v>73</v>
      </c>
      <c r="AY739" s="203" t="s">
        <v>168</v>
      </c>
    </row>
    <row r="740" spans="1:65" s="14" customFormat="1" ht="11.25">
      <c r="B740" s="204"/>
      <c r="C740" s="205"/>
      <c r="D740" s="189" t="s">
        <v>198</v>
      </c>
      <c r="E740" s="206" t="s">
        <v>19</v>
      </c>
      <c r="F740" s="207" t="s">
        <v>879</v>
      </c>
      <c r="G740" s="205"/>
      <c r="H740" s="208">
        <v>325.05</v>
      </c>
      <c r="I740" s="209"/>
      <c r="J740" s="205"/>
      <c r="K740" s="205"/>
      <c r="L740" s="210"/>
      <c r="M740" s="211"/>
      <c r="N740" s="212"/>
      <c r="O740" s="212"/>
      <c r="P740" s="212"/>
      <c r="Q740" s="212"/>
      <c r="R740" s="212"/>
      <c r="S740" s="212"/>
      <c r="T740" s="213"/>
      <c r="AT740" s="214" t="s">
        <v>198</v>
      </c>
      <c r="AU740" s="214" t="s">
        <v>83</v>
      </c>
      <c r="AV740" s="14" t="s">
        <v>83</v>
      </c>
      <c r="AW740" s="14" t="s">
        <v>34</v>
      </c>
      <c r="AX740" s="14" t="s">
        <v>81</v>
      </c>
      <c r="AY740" s="214" t="s">
        <v>168</v>
      </c>
    </row>
    <row r="741" spans="1:65" s="2" customFormat="1" ht="16.5" customHeight="1">
      <c r="A741" s="36"/>
      <c r="B741" s="37"/>
      <c r="C741" s="226" t="s">
        <v>880</v>
      </c>
      <c r="D741" s="226" t="s">
        <v>304</v>
      </c>
      <c r="E741" s="227" t="s">
        <v>881</v>
      </c>
      <c r="F741" s="228" t="s">
        <v>882</v>
      </c>
      <c r="G741" s="229" t="s">
        <v>179</v>
      </c>
      <c r="H741" s="230">
        <v>341.303</v>
      </c>
      <c r="I741" s="231"/>
      <c r="J741" s="232">
        <f>ROUND(I741*H741,2)</f>
        <v>0</v>
      </c>
      <c r="K741" s="228" t="s">
        <v>180</v>
      </c>
      <c r="L741" s="233"/>
      <c r="M741" s="234" t="s">
        <v>19</v>
      </c>
      <c r="N741" s="235" t="s">
        <v>44</v>
      </c>
      <c r="O741" s="66"/>
      <c r="P741" s="185">
        <f>O741*H741</f>
        <v>0</v>
      </c>
      <c r="Q741" s="185">
        <v>2.0000000000000001E-4</v>
      </c>
      <c r="R741" s="185">
        <f>Q741*H741</f>
        <v>6.8260600000000005E-2</v>
      </c>
      <c r="S741" s="185">
        <v>0</v>
      </c>
      <c r="T741" s="186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87" t="s">
        <v>222</v>
      </c>
      <c r="AT741" s="187" t="s">
        <v>304</v>
      </c>
      <c r="AU741" s="187" t="s">
        <v>83</v>
      </c>
      <c r="AY741" s="19" t="s">
        <v>168</v>
      </c>
      <c r="BE741" s="188">
        <f>IF(N741="základní",J741,0)</f>
        <v>0</v>
      </c>
      <c r="BF741" s="188">
        <f>IF(N741="snížená",J741,0)</f>
        <v>0</v>
      </c>
      <c r="BG741" s="188">
        <f>IF(N741="zákl. přenesená",J741,0)</f>
        <v>0</v>
      </c>
      <c r="BH741" s="188">
        <f>IF(N741="sníž. přenesená",J741,0)</f>
        <v>0</v>
      </c>
      <c r="BI741" s="188">
        <f>IF(N741="nulová",J741,0)</f>
        <v>0</v>
      </c>
      <c r="BJ741" s="19" t="s">
        <v>81</v>
      </c>
      <c r="BK741" s="188">
        <f>ROUND(I741*H741,2)</f>
        <v>0</v>
      </c>
      <c r="BL741" s="19" t="s">
        <v>174</v>
      </c>
      <c r="BM741" s="187" t="s">
        <v>883</v>
      </c>
    </row>
    <row r="742" spans="1:65" s="2" customFormat="1" ht="11.25">
      <c r="A742" s="36"/>
      <c r="B742" s="37"/>
      <c r="C742" s="38"/>
      <c r="D742" s="189" t="s">
        <v>176</v>
      </c>
      <c r="E742" s="38"/>
      <c r="F742" s="190" t="s">
        <v>882</v>
      </c>
      <c r="G742" s="38"/>
      <c r="H742" s="38"/>
      <c r="I742" s="191"/>
      <c r="J742" s="38"/>
      <c r="K742" s="38"/>
      <c r="L742" s="41"/>
      <c r="M742" s="192"/>
      <c r="N742" s="193"/>
      <c r="O742" s="66"/>
      <c r="P742" s="66"/>
      <c r="Q742" s="66"/>
      <c r="R742" s="66"/>
      <c r="S742" s="66"/>
      <c r="T742" s="67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T742" s="19" t="s">
        <v>176</v>
      </c>
      <c r="AU742" s="19" t="s">
        <v>83</v>
      </c>
    </row>
    <row r="743" spans="1:65" s="14" customFormat="1" ht="11.25">
      <c r="B743" s="204"/>
      <c r="C743" s="205"/>
      <c r="D743" s="189" t="s">
        <v>198</v>
      </c>
      <c r="E743" s="206" t="s">
        <v>19</v>
      </c>
      <c r="F743" s="207" t="s">
        <v>884</v>
      </c>
      <c r="G743" s="205"/>
      <c r="H743" s="208">
        <v>341.303</v>
      </c>
      <c r="I743" s="209"/>
      <c r="J743" s="205"/>
      <c r="K743" s="205"/>
      <c r="L743" s="210"/>
      <c r="M743" s="211"/>
      <c r="N743" s="212"/>
      <c r="O743" s="212"/>
      <c r="P743" s="212"/>
      <c r="Q743" s="212"/>
      <c r="R743" s="212"/>
      <c r="S743" s="212"/>
      <c r="T743" s="213"/>
      <c r="AT743" s="214" t="s">
        <v>198</v>
      </c>
      <c r="AU743" s="214" t="s">
        <v>83</v>
      </c>
      <c r="AV743" s="14" t="s">
        <v>83</v>
      </c>
      <c r="AW743" s="14" t="s">
        <v>34</v>
      </c>
      <c r="AX743" s="14" t="s">
        <v>81</v>
      </c>
      <c r="AY743" s="214" t="s">
        <v>168</v>
      </c>
    </row>
    <row r="744" spans="1:65" s="2" customFormat="1" ht="16.5" customHeight="1">
      <c r="A744" s="36"/>
      <c r="B744" s="37"/>
      <c r="C744" s="176" t="s">
        <v>885</v>
      </c>
      <c r="D744" s="176" t="s">
        <v>170</v>
      </c>
      <c r="E744" s="177" t="s">
        <v>854</v>
      </c>
      <c r="F744" s="178" t="s">
        <v>855</v>
      </c>
      <c r="G744" s="179" t="s">
        <v>179</v>
      </c>
      <c r="H744" s="180">
        <v>80</v>
      </c>
      <c r="I744" s="181"/>
      <c r="J744" s="182">
        <f>ROUND(I744*H744,2)</f>
        <v>0</v>
      </c>
      <c r="K744" s="178" t="s">
        <v>180</v>
      </c>
      <c r="L744" s="41"/>
      <c r="M744" s="183" t="s">
        <v>19</v>
      </c>
      <c r="N744" s="184" t="s">
        <v>44</v>
      </c>
      <c r="O744" s="66"/>
      <c r="P744" s="185">
        <f>O744*H744</f>
        <v>0</v>
      </c>
      <c r="Q744" s="185">
        <v>0</v>
      </c>
      <c r="R744" s="185">
        <f>Q744*H744</f>
        <v>0</v>
      </c>
      <c r="S744" s="185">
        <v>0</v>
      </c>
      <c r="T744" s="186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87" t="s">
        <v>174</v>
      </c>
      <c r="AT744" s="187" t="s">
        <v>170</v>
      </c>
      <c r="AU744" s="187" t="s">
        <v>83</v>
      </c>
      <c r="AY744" s="19" t="s">
        <v>168</v>
      </c>
      <c r="BE744" s="188">
        <f>IF(N744="základní",J744,0)</f>
        <v>0</v>
      </c>
      <c r="BF744" s="188">
        <f>IF(N744="snížená",J744,0)</f>
        <v>0</v>
      </c>
      <c r="BG744" s="188">
        <f>IF(N744="zákl. přenesená",J744,0)</f>
        <v>0</v>
      </c>
      <c r="BH744" s="188">
        <f>IF(N744="sníž. přenesená",J744,0)</f>
        <v>0</v>
      </c>
      <c r="BI744" s="188">
        <f>IF(N744="nulová",J744,0)</f>
        <v>0</v>
      </c>
      <c r="BJ744" s="19" t="s">
        <v>81</v>
      </c>
      <c r="BK744" s="188">
        <f>ROUND(I744*H744,2)</f>
        <v>0</v>
      </c>
      <c r="BL744" s="19" t="s">
        <v>174</v>
      </c>
      <c r="BM744" s="187" t="s">
        <v>886</v>
      </c>
    </row>
    <row r="745" spans="1:65" s="2" customFormat="1" ht="11.25">
      <c r="A745" s="36"/>
      <c r="B745" s="37"/>
      <c r="C745" s="38"/>
      <c r="D745" s="189" t="s">
        <v>176</v>
      </c>
      <c r="E745" s="38"/>
      <c r="F745" s="190" t="s">
        <v>857</v>
      </c>
      <c r="G745" s="38"/>
      <c r="H745" s="38"/>
      <c r="I745" s="191"/>
      <c r="J745" s="38"/>
      <c r="K745" s="38"/>
      <c r="L745" s="41"/>
      <c r="M745" s="192"/>
      <c r="N745" s="193"/>
      <c r="O745" s="66"/>
      <c r="P745" s="66"/>
      <c r="Q745" s="66"/>
      <c r="R745" s="66"/>
      <c r="S745" s="66"/>
      <c r="T745" s="67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T745" s="19" t="s">
        <v>176</v>
      </c>
      <c r="AU745" s="19" t="s">
        <v>83</v>
      </c>
    </row>
    <row r="746" spans="1:65" s="2" customFormat="1" ht="16.5" customHeight="1">
      <c r="A746" s="36"/>
      <c r="B746" s="37"/>
      <c r="C746" s="226" t="s">
        <v>887</v>
      </c>
      <c r="D746" s="226" t="s">
        <v>304</v>
      </c>
      <c r="E746" s="227" t="s">
        <v>888</v>
      </c>
      <c r="F746" s="228" t="s">
        <v>889</v>
      </c>
      <c r="G746" s="229" t="s">
        <v>179</v>
      </c>
      <c r="H746" s="230">
        <v>84</v>
      </c>
      <c r="I746" s="231"/>
      <c r="J746" s="232">
        <f>ROUND(I746*H746,2)</f>
        <v>0</v>
      </c>
      <c r="K746" s="228" t="s">
        <v>19</v>
      </c>
      <c r="L746" s="233"/>
      <c r="M746" s="234" t="s">
        <v>19</v>
      </c>
      <c r="N746" s="235" t="s">
        <v>44</v>
      </c>
      <c r="O746" s="66"/>
      <c r="P746" s="185">
        <f>O746*H746</f>
        <v>0</v>
      </c>
      <c r="Q746" s="185">
        <v>3.0000000000000001E-5</v>
      </c>
      <c r="R746" s="185">
        <f>Q746*H746</f>
        <v>2.5200000000000001E-3</v>
      </c>
      <c r="S746" s="185">
        <v>0</v>
      </c>
      <c r="T746" s="186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87" t="s">
        <v>222</v>
      </c>
      <c r="AT746" s="187" t="s">
        <v>304</v>
      </c>
      <c r="AU746" s="187" t="s">
        <v>83</v>
      </c>
      <c r="AY746" s="19" t="s">
        <v>168</v>
      </c>
      <c r="BE746" s="188">
        <f>IF(N746="základní",J746,0)</f>
        <v>0</v>
      </c>
      <c r="BF746" s="188">
        <f>IF(N746="snížená",J746,0)</f>
        <v>0</v>
      </c>
      <c r="BG746" s="188">
        <f>IF(N746="zákl. přenesená",J746,0)</f>
        <v>0</v>
      </c>
      <c r="BH746" s="188">
        <f>IF(N746="sníž. přenesená",J746,0)</f>
        <v>0</v>
      </c>
      <c r="BI746" s="188">
        <f>IF(N746="nulová",J746,0)</f>
        <v>0</v>
      </c>
      <c r="BJ746" s="19" t="s">
        <v>81</v>
      </c>
      <c r="BK746" s="188">
        <f>ROUND(I746*H746,2)</f>
        <v>0</v>
      </c>
      <c r="BL746" s="19" t="s">
        <v>174</v>
      </c>
      <c r="BM746" s="187" t="s">
        <v>890</v>
      </c>
    </row>
    <row r="747" spans="1:65" s="2" customFormat="1" ht="11.25">
      <c r="A747" s="36"/>
      <c r="B747" s="37"/>
      <c r="C747" s="38"/>
      <c r="D747" s="189" t="s">
        <v>176</v>
      </c>
      <c r="E747" s="38"/>
      <c r="F747" s="190" t="s">
        <v>889</v>
      </c>
      <c r="G747" s="38"/>
      <c r="H747" s="38"/>
      <c r="I747" s="191"/>
      <c r="J747" s="38"/>
      <c r="K747" s="38"/>
      <c r="L747" s="41"/>
      <c r="M747" s="192"/>
      <c r="N747" s="193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9" t="s">
        <v>176</v>
      </c>
      <c r="AU747" s="19" t="s">
        <v>83</v>
      </c>
    </row>
    <row r="748" spans="1:65" s="14" customFormat="1" ht="11.25">
      <c r="B748" s="204"/>
      <c r="C748" s="205"/>
      <c r="D748" s="189" t="s">
        <v>198</v>
      </c>
      <c r="E748" s="206" t="s">
        <v>19</v>
      </c>
      <c r="F748" s="207" t="s">
        <v>891</v>
      </c>
      <c r="G748" s="205"/>
      <c r="H748" s="208">
        <v>84</v>
      </c>
      <c r="I748" s="209"/>
      <c r="J748" s="205"/>
      <c r="K748" s="205"/>
      <c r="L748" s="210"/>
      <c r="M748" s="211"/>
      <c r="N748" s="212"/>
      <c r="O748" s="212"/>
      <c r="P748" s="212"/>
      <c r="Q748" s="212"/>
      <c r="R748" s="212"/>
      <c r="S748" s="212"/>
      <c r="T748" s="213"/>
      <c r="AT748" s="214" t="s">
        <v>198</v>
      </c>
      <c r="AU748" s="214" t="s">
        <v>83</v>
      </c>
      <c r="AV748" s="14" t="s">
        <v>83</v>
      </c>
      <c r="AW748" s="14" t="s">
        <v>34</v>
      </c>
      <c r="AX748" s="14" t="s">
        <v>81</v>
      </c>
      <c r="AY748" s="214" t="s">
        <v>168</v>
      </c>
    </row>
    <row r="749" spans="1:65" s="2" customFormat="1" ht="16.5" customHeight="1">
      <c r="A749" s="36"/>
      <c r="B749" s="37"/>
      <c r="C749" s="176" t="s">
        <v>892</v>
      </c>
      <c r="D749" s="176" t="s">
        <v>170</v>
      </c>
      <c r="E749" s="177" t="s">
        <v>893</v>
      </c>
      <c r="F749" s="178" t="s">
        <v>894</v>
      </c>
      <c r="G749" s="179" t="s">
        <v>179</v>
      </c>
      <c r="H749" s="180">
        <v>493.75</v>
      </c>
      <c r="I749" s="181"/>
      <c r="J749" s="182">
        <f>ROUND(I749*H749,2)</f>
        <v>0</v>
      </c>
      <c r="K749" s="178" t="s">
        <v>19</v>
      </c>
      <c r="L749" s="41"/>
      <c r="M749" s="183" t="s">
        <v>19</v>
      </c>
      <c r="N749" s="184" t="s">
        <v>44</v>
      </c>
      <c r="O749" s="66"/>
      <c r="P749" s="185">
        <f>O749*H749</f>
        <v>0</v>
      </c>
      <c r="Q749" s="185">
        <v>1E-3</v>
      </c>
      <c r="R749" s="185">
        <f>Q749*H749</f>
        <v>0.49375000000000002</v>
      </c>
      <c r="S749" s="185">
        <v>0</v>
      </c>
      <c r="T749" s="186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187" t="s">
        <v>174</v>
      </c>
      <c r="AT749" s="187" t="s">
        <v>170</v>
      </c>
      <c r="AU749" s="187" t="s">
        <v>83</v>
      </c>
      <c r="AY749" s="19" t="s">
        <v>168</v>
      </c>
      <c r="BE749" s="188">
        <f>IF(N749="základní",J749,0)</f>
        <v>0</v>
      </c>
      <c r="BF749" s="188">
        <f>IF(N749="snížená",J749,0)</f>
        <v>0</v>
      </c>
      <c r="BG749" s="188">
        <f>IF(N749="zákl. přenesená",J749,0)</f>
        <v>0</v>
      </c>
      <c r="BH749" s="188">
        <f>IF(N749="sníž. přenesená",J749,0)</f>
        <v>0</v>
      </c>
      <c r="BI749" s="188">
        <f>IF(N749="nulová",J749,0)</f>
        <v>0</v>
      </c>
      <c r="BJ749" s="19" t="s">
        <v>81</v>
      </c>
      <c r="BK749" s="188">
        <f>ROUND(I749*H749,2)</f>
        <v>0</v>
      </c>
      <c r="BL749" s="19" t="s">
        <v>174</v>
      </c>
      <c r="BM749" s="187" t="s">
        <v>895</v>
      </c>
    </row>
    <row r="750" spans="1:65" s="2" customFormat="1" ht="11.25">
      <c r="A750" s="36"/>
      <c r="B750" s="37"/>
      <c r="C750" s="38"/>
      <c r="D750" s="189" t="s">
        <v>176</v>
      </c>
      <c r="E750" s="38"/>
      <c r="F750" s="190" t="s">
        <v>894</v>
      </c>
      <c r="G750" s="38"/>
      <c r="H750" s="38"/>
      <c r="I750" s="191"/>
      <c r="J750" s="38"/>
      <c r="K750" s="38"/>
      <c r="L750" s="41"/>
      <c r="M750" s="192"/>
      <c r="N750" s="193"/>
      <c r="O750" s="66"/>
      <c r="P750" s="66"/>
      <c r="Q750" s="66"/>
      <c r="R750" s="66"/>
      <c r="S750" s="66"/>
      <c r="T750" s="67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T750" s="19" t="s">
        <v>176</v>
      </c>
      <c r="AU750" s="19" t="s">
        <v>83</v>
      </c>
    </row>
    <row r="751" spans="1:65" s="14" customFormat="1" ht="11.25">
      <c r="B751" s="204"/>
      <c r="C751" s="205"/>
      <c r="D751" s="189" t="s">
        <v>198</v>
      </c>
      <c r="E751" s="206" t="s">
        <v>19</v>
      </c>
      <c r="F751" s="207" t="s">
        <v>896</v>
      </c>
      <c r="G751" s="205"/>
      <c r="H751" s="208">
        <v>493.75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198</v>
      </c>
      <c r="AU751" s="214" t="s">
        <v>83</v>
      </c>
      <c r="AV751" s="14" t="s">
        <v>83</v>
      </c>
      <c r="AW751" s="14" t="s">
        <v>34</v>
      </c>
      <c r="AX751" s="14" t="s">
        <v>81</v>
      </c>
      <c r="AY751" s="214" t="s">
        <v>168</v>
      </c>
    </row>
    <row r="752" spans="1:65" s="2" customFormat="1" ht="16.5" customHeight="1">
      <c r="A752" s="36"/>
      <c r="B752" s="37"/>
      <c r="C752" s="176" t="s">
        <v>897</v>
      </c>
      <c r="D752" s="176" t="s">
        <v>170</v>
      </c>
      <c r="E752" s="177" t="s">
        <v>898</v>
      </c>
      <c r="F752" s="178" t="s">
        <v>899</v>
      </c>
      <c r="G752" s="179" t="s">
        <v>225</v>
      </c>
      <c r="H752" s="180">
        <v>5.1719999999999997</v>
      </c>
      <c r="I752" s="181"/>
      <c r="J752" s="182">
        <f>ROUND(I752*H752,2)</f>
        <v>0</v>
      </c>
      <c r="K752" s="178" t="s">
        <v>19</v>
      </c>
      <c r="L752" s="41"/>
      <c r="M752" s="183" t="s">
        <v>19</v>
      </c>
      <c r="N752" s="184" t="s">
        <v>44</v>
      </c>
      <c r="O752" s="66"/>
      <c r="P752" s="185">
        <f>O752*H752</f>
        <v>0</v>
      </c>
      <c r="Q752" s="185">
        <v>0.01</v>
      </c>
      <c r="R752" s="185">
        <f>Q752*H752</f>
        <v>5.1719999999999995E-2</v>
      </c>
      <c r="S752" s="185">
        <v>0</v>
      </c>
      <c r="T752" s="186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87" t="s">
        <v>174</v>
      </c>
      <c r="AT752" s="187" t="s">
        <v>170</v>
      </c>
      <c r="AU752" s="187" t="s">
        <v>83</v>
      </c>
      <c r="AY752" s="19" t="s">
        <v>168</v>
      </c>
      <c r="BE752" s="188">
        <f>IF(N752="základní",J752,0)</f>
        <v>0</v>
      </c>
      <c r="BF752" s="188">
        <f>IF(N752="snížená",J752,0)</f>
        <v>0</v>
      </c>
      <c r="BG752" s="188">
        <f>IF(N752="zákl. přenesená",J752,0)</f>
        <v>0</v>
      </c>
      <c r="BH752" s="188">
        <f>IF(N752="sníž. přenesená",J752,0)</f>
        <v>0</v>
      </c>
      <c r="BI752" s="188">
        <f>IF(N752="nulová",J752,0)</f>
        <v>0</v>
      </c>
      <c r="BJ752" s="19" t="s">
        <v>81</v>
      </c>
      <c r="BK752" s="188">
        <f>ROUND(I752*H752,2)</f>
        <v>0</v>
      </c>
      <c r="BL752" s="19" t="s">
        <v>174</v>
      </c>
      <c r="BM752" s="187" t="s">
        <v>900</v>
      </c>
    </row>
    <row r="753" spans="1:65" s="2" customFormat="1" ht="11.25">
      <c r="A753" s="36"/>
      <c r="B753" s="37"/>
      <c r="C753" s="38"/>
      <c r="D753" s="189" t="s">
        <v>176</v>
      </c>
      <c r="E753" s="38"/>
      <c r="F753" s="190" t="s">
        <v>899</v>
      </c>
      <c r="G753" s="38"/>
      <c r="H753" s="38"/>
      <c r="I753" s="191"/>
      <c r="J753" s="38"/>
      <c r="K753" s="38"/>
      <c r="L753" s="41"/>
      <c r="M753" s="192"/>
      <c r="N753" s="193"/>
      <c r="O753" s="66"/>
      <c r="P753" s="66"/>
      <c r="Q753" s="66"/>
      <c r="R753" s="66"/>
      <c r="S753" s="66"/>
      <c r="T753" s="67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T753" s="19" t="s">
        <v>176</v>
      </c>
      <c r="AU753" s="19" t="s">
        <v>83</v>
      </c>
    </row>
    <row r="754" spans="1:65" s="13" customFormat="1" ht="11.25">
      <c r="B754" s="194"/>
      <c r="C754" s="195"/>
      <c r="D754" s="189" t="s">
        <v>198</v>
      </c>
      <c r="E754" s="196" t="s">
        <v>19</v>
      </c>
      <c r="F754" s="197" t="s">
        <v>901</v>
      </c>
      <c r="G754" s="195"/>
      <c r="H754" s="196" t="s">
        <v>19</v>
      </c>
      <c r="I754" s="198"/>
      <c r="J754" s="195"/>
      <c r="K754" s="195"/>
      <c r="L754" s="199"/>
      <c r="M754" s="200"/>
      <c r="N754" s="201"/>
      <c r="O754" s="201"/>
      <c r="P754" s="201"/>
      <c r="Q754" s="201"/>
      <c r="R754" s="201"/>
      <c r="S754" s="201"/>
      <c r="T754" s="202"/>
      <c r="AT754" s="203" t="s">
        <v>198</v>
      </c>
      <c r="AU754" s="203" t="s">
        <v>83</v>
      </c>
      <c r="AV754" s="13" t="s">
        <v>81</v>
      </c>
      <c r="AW754" s="13" t="s">
        <v>34</v>
      </c>
      <c r="AX754" s="13" t="s">
        <v>73</v>
      </c>
      <c r="AY754" s="203" t="s">
        <v>168</v>
      </c>
    </row>
    <row r="755" spans="1:65" s="14" customFormat="1" ht="11.25">
      <c r="B755" s="204"/>
      <c r="C755" s="205"/>
      <c r="D755" s="189" t="s">
        <v>198</v>
      </c>
      <c r="E755" s="206" t="s">
        <v>19</v>
      </c>
      <c r="F755" s="207" t="s">
        <v>902</v>
      </c>
      <c r="G755" s="205"/>
      <c r="H755" s="208">
        <v>5.1719999999999997</v>
      </c>
      <c r="I755" s="209"/>
      <c r="J755" s="205"/>
      <c r="K755" s="205"/>
      <c r="L755" s="210"/>
      <c r="M755" s="211"/>
      <c r="N755" s="212"/>
      <c r="O755" s="212"/>
      <c r="P755" s="212"/>
      <c r="Q755" s="212"/>
      <c r="R755" s="212"/>
      <c r="S755" s="212"/>
      <c r="T755" s="213"/>
      <c r="AT755" s="214" t="s">
        <v>198</v>
      </c>
      <c r="AU755" s="214" t="s">
        <v>83</v>
      </c>
      <c r="AV755" s="14" t="s">
        <v>83</v>
      </c>
      <c r="AW755" s="14" t="s">
        <v>34</v>
      </c>
      <c r="AX755" s="14" t="s">
        <v>81</v>
      </c>
      <c r="AY755" s="214" t="s">
        <v>168</v>
      </c>
    </row>
    <row r="756" spans="1:65" s="2" customFormat="1" ht="16.5" customHeight="1">
      <c r="A756" s="36"/>
      <c r="B756" s="37"/>
      <c r="C756" s="176" t="s">
        <v>903</v>
      </c>
      <c r="D756" s="176" t="s">
        <v>170</v>
      </c>
      <c r="E756" s="177" t="s">
        <v>904</v>
      </c>
      <c r="F756" s="178" t="s">
        <v>905</v>
      </c>
      <c r="G756" s="179" t="s">
        <v>225</v>
      </c>
      <c r="H756" s="180">
        <v>217.01499999999999</v>
      </c>
      <c r="I756" s="181"/>
      <c r="J756" s="182">
        <f>ROUND(I756*H756,2)</f>
        <v>0</v>
      </c>
      <c r="K756" s="178" t="s">
        <v>19</v>
      </c>
      <c r="L756" s="41"/>
      <c r="M756" s="183" t="s">
        <v>19</v>
      </c>
      <c r="N756" s="184" t="s">
        <v>44</v>
      </c>
      <c r="O756" s="66"/>
      <c r="P756" s="185">
        <f>O756*H756</f>
        <v>0</v>
      </c>
      <c r="Q756" s="185">
        <v>2.7300000000000001E-2</v>
      </c>
      <c r="R756" s="185">
        <f>Q756*H756</f>
        <v>5.9245095000000001</v>
      </c>
      <c r="S756" s="185">
        <v>0</v>
      </c>
      <c r="T756" s="186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87" t="s">
        <v>174</v>
      </c>
      <c r="AT756" s="187" t="s">
        <v>170</v>
      </c>
      <c r="AU756" s="187" t="s">
        <v>83</v>
      </c>
      <c r="AY756" s="19" t="s">
        <v>168</v>
      </c>
      <c r="BE756" s="188">
        <f>IF(N756="základní",J756,0)</f>
        <v>0</v>
      </c>
      <c r="BF756" s="188">
        <f>IF(N756="snížená",J756,0)</f>
        <v>0</v>
      </c>
      <c r="BG756" s="188">
        <f>IF(N756="zákl. přenesená",J756,0)</f>
        <v>0</v>
      </c>
      <c r="BH756" s="188">
        <f>IF(N756="sníž. přenesená",J756,0)</f>
        <v>0</v>
      </c>
      <c r="BI756" s="188">
        <f>IF(N756="nulová",J756,0)</f>
        <v>0</v>
      </c>
      <c r="BJ756" s="19" t="s">
        <v>81</v>
      </c>
      <c r="BK756" s="188">
        <f>ROUND(I756*H756,2)</f>
        <v>0</v>
      </c>
      <c r="BL756" s="19" t="s">
        <v>174</v>
      </c>
      <c r="BM756" s="187" t="s">
        <v>906</v>
      </c>
    </row>
    <row r="757" spans="1:65" s="2" customFormat="1" ht="11.25">
      <c r="A757" s="36"/>
      <c r="B757" s="37"/>
      <c r="C757" s="38"/>
      <c r="D757" s="189" t="s">
        <v>176</v>
      </c>
      <c r="E757" s="38"/>
      <c r="F757" s="190" t="s">
        <v>905</v>
      </c>
      <c r="G757" s="38"/>
      <c r="H757" s="38"/>
      <c r="I757" s="191"/>
      <c r="J757" s="38"/>
      <c r="K757" s="38"/>
      <c r="L757" s="41"/>
      <c r="M757" s="192"/>
      <c r="N757" s="193"/>
      <c r="O757" s="66"/>
      <c r="P757" s="66"/>
      <c r="Q757" s="66"/>
      <c r="R757" s="66"/>
      <c r="S757" s="66"/>
      <c r="T757" s="67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T757" s="19" t="s">
        <v>176</v>
      </c>
      <c r="AU757" s="19" t="s">
        <v>83</v>
      </c>
    </row>
    <row r="758" spans="1:65" s="14" customFormat="1" ht="11.25">
      <c r="B758" s="204"/>
      <c r="C758" s="205"/>
      <c r="D758" s="189" t="s">
        <v>198</v>
      </c>
      <c r="E758" s="206" t="s">
        <v>19</v>
      </c>
      <c r="F758" s="207" t="s">
        <v>907</v>
      </c>
      <c r="G758" s="205"/>
      <c r="H758" s="208">
        <v>72.09</v>
      </c>
      <c r="I758" s="209"/>
      <c r="J758" s="205"/>
      <c r="K758" s="205"/>
      <c r="L758" s="210"/>
      <c r="M758" s="211"/>
      <c r="N758" s="212"/>
      <c r="O758" s="212"/>
      <c r="P758" s="212"/>
      <c r="Q758" s="212"/>
      <c r="R758" s="212"/>
      <c r="S758" s="212"/>
      <c r="T758" s="213"/>
      <c r="AT758" s="214" t="s">
        <v>198</v>
      </c>
      <c r="AU758" s="214" t="s">
        <v>83</v>
      </c>
      <c r="AV758" s="14" t="s">
        <v>83</v>
      </c>
      <c r="AW758" s="14" t="s">
        <v>34</v>
      </c>
      <c r="AX758" s="14" t="s">
        <v>73</v>
      </c>
      <c r="AY758" s="214" t="s">
        <v>168</v>
      </c>
    </row>
    <row r="759" spans="1:65" s="14" customFormat="1" ht="11.25">
      <c r="B759" s="204"/>
      <c r="C759" s="205"/>
      <c r="D759" s="189" t="s">
        <v>198</v>
      </c>
      <c r="E759" s="206" t="s">
        <v>19</v>
      </c>
      <c r="F759" s="207" t="s">
        <v>908</v>
      </c>
      <c r="G759" s="205"/>
      <c r="H759" s="208">
        <v>47.045000000000002</v>
      </c>
      <c r="I759" s="209"/>
      <c r="J759" s="205"/>
      <c r="K759" s="205"/>
      <c r="L759" s="210"/>
      <c r="M759" s="211"/>
      <c r="N759" s="212"/>
      <c r="O759" s="212"/>
      <c r="P759" s="212"/>
      <c r="Q759" s="212"/>
      <c r="R759" s="212"/>
      <c r="S759" s="212"/>
      <c r="T759" s="213"/>
      <c r="AT759" s="214" t="s">
        <v>198</v>
      </c>
      <c r="AU759" s="214" t="s">
        <v>83</v>
      </c>
      <c r="AV759" s="14" t="s">
        <v>83</v>
      </c>
      <c r="AW759" s="14" t="s">
        <v>34</v>
      </c>
      <c r="AX759" s="14" t="s">
        <v>73</v>
      </c>
      <c r="AY759" s="214" t="s">
        <v>168</v>
      </c>
    </row>
    <row r="760" spans="1:65" s="14" customFormat="1" ht="11.25">
      <c r="B760" s="204"/>
      <c r="C760" s="205"/>
      <c r="D760" s="189" t="s">
        <v>198</v>
      </c>
      <c r="E760" s="206" t="s">
        <v>19</v>
      </c>
      <c r="F760" s="207" t="s">
        <v>909</v>
      </c>
      <c r="G760" s="205"/>
      <c r="H760" s="208">
        <v>15.143000000000001</v>
      </c>
      <c r="I760" s="209"/>
      <c r="J760" s="205"/>
      <c r="K760" s="205"/>
      <c r="L760" s="210"/>
      <c r="M760" s="211"/>
      <c r="N760" s="212"/>
      <c r="O760" s="212"/>
      <c r="P760" s="212"/>
      <c r="Q760" s="212"/>
      <c r="R760" s="212"/>
      <c r="S760" s="212"/>
      <c r="T760" s="213"/>
      <c r="AT760" s="214" t="s">
        <v>198</v>
      </c>
      <c r="AU760" s="214" t="s">
        <v>83</v>
      </c>
      <c r="AV760" s="14" t="s">
        <v>83</v>
      </c>
      <c r="AW760" s="14" t="s">
        <v>34</v>
      </c>
      <c r="AX760" s="14" t="s">
        <v>73</v>
      </c>
      <c r="AY760" s="214" t="s">
        <v>168</v>
      </c>
    </row>
    <row r="761" spans="1:65" s="14" customFormat="1" ht="11.25">
      <c r="B761" s="204"/>
      <c r="C761" s="205"/>
      <c r="D761" s="189" t="s">
        <v>198</v>
      </c>
      <c r="E761" s="206" t="s">
        <v>19</v>
      </c>
      <c r="F761" s="207" t="s">
        <v>910</v>
      </c>
      <c r="G761" s="205"/>
      <c r="H761" s="208">
        <v>82.736999999999995</v>
      </c>
      <c r="I761" s="209"/>
      <c r="J761" s="205"/>
      <c r="K761" s="205"/>
      <c r="L761" s="210"/>
      <c r="M761" s="211"/>
      <c r="N761" s="212"/>
      <c r="O761" s="212"/>
      <c r="P761" s="212"/>
      <c r="Q761" s="212"/>
      <c r="R761" s="212"/>
      <c r="S761" s="212"/>
      <c r="T761" s="213"/>
      <c r="AT761" s="214" t="s">
        <v>198</v>
      </c>
      <c r="AU761" s="214" t="s">
        <v>83</v>
      </c>
      <c r="AV761" s="14" t="s">
        <v>83</v>
      </c>
      <c r="AW761" s="14" t="s">
        <v>34</v>
      </c>
      <c r="AX761" s="14" t="s">
        <v>73</v>
      </c>
      <c r="AY761" s="214" t="s">
        <v>168</v>
      </c>
    </row>
    <row r="762" spans="1:65" s="15" customFormat="1" ht="11.25">
      <c r="B762" s="215"/>
      <c r="C762" s="216"/>
      <c r="D762" s="189" t="s">
        <v>198</v>
      </c>
      <c r="E762" s="217" t="s">
        <v>19</v>
      </c>
      <c r="F762" s="218" t="s">
        <v>208</v>
      </c>
      <c r="G762" s="216"/>
      <c r="H762" s="219">
        <v>217.01499999999999</v>
      </c>
      <c r="I762" s="220"/>
      <c r="J762" s="216"/>
      <c r="K762" s="216"/>
      <c r="L762" s="221"/>
      <c r="M762" s="222"/>
      <c r="N762" s="223"/>
      <c r="O762" s="223"/>
      <c r="P762" s="223"/>
      <c r="Q762" s="223"/>
      <c r="R762" s="223"/>
      <c r="S762" s="223"/>
      <c r="T762" s="224"/>
      <c r="AT762" s="225" t="s">
        <v>198</v>
      </c>
      <c r="AU762" s="225" t="s">
        <v>83</v>
      </c>
      <c r="AV762" s="15" t="s">
        <v>174</v>
      </c>
      <c r="AW762" s="15" t="s">
        <v>34</v>
      </c>
      <c r="AX762" s="15" t="s">
        <v>81</v>
      </c>
      <c r="AY762" s="225" t="s">
        <v>168</v>
      </c>
    </row>
    <row r="763" spans="1:65" s="2" customFormat="1" ht="16.5" customHeight="1">
      <c r="A763" s="36"/>
      <c r="B763" s="37"/>
      <c r="C763" s="176" t="s">
        <v>911</v>
      </c>
      <c r="D763" s="176" t="s">
        <v>170</v>
      </c>
      <c r="E763" s="177" t="s">
        <v>912</v>
      </c>
      <c r="F763" s="178" t="s">
        <v>913</v>
      </c>
      <c r="G763" s="179" t="s">
        <v>225</v>
      </c>
      <c r="H763" s="180">
        <v>155.66999999999999</v>
      </c>
      <c r="I763" s="181"/>
      <c r="J763" s="182">
        <f>ROUND(I763*H763,2)</f>
        <v>0</v>
      </c>
      <c r="K763" s="178" t="s">
        <v>19</v>
      </c>
      <c r="L763" s="41"/>
      <c r="M763" s="183" t="s">
        <v>19</v>
      </c>
      <c r="N763" s="184" t="s">
        <v>44</v>
      </c>
      <c r="O763" s="66"/>
      <c r="P763" s="185">
        <f>O763*H763</f>
        <v>0</v>
      </c>
      <c r="Q763" s="185">
        <v>5.4599999999999996E-3</v>
      </c>
      <c r="R763" s="185">
        <f>Q763*H763</f>
        <v>0.84995819999999989</v>
      </c>
      <c r="S763" s="185">
        <v>0</v>
      </c>
      <c r="T763" s="186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87" t="s">
        <v>174</v>
      </c>
      <c r="AT763" s="187" t="s">
        <v>170</v>
      </c>
      <c r="AU763" s="187" t="s">
        <v>83</v>
      </c>
      <c r="AY763" s="19" t="s">
        <v>168</v>
      </c>
      <c r="BE763" s="188">
        <f>IF(N763="základní",J763,0)</f>
        <v>0</v>
      </c>
      <c r="BF763" s="188">
        <f>IF(N763="snížená",J763,0)</f>
        <v>0</v>
      </c>
      <c r="BG763" s="188">
        <f>IF(N763="zákl. přenesená",J763,0)</f>
        <v>0</v>
      </c>
      <c r="BH763" s="188">
        <f>IF(N763="sníž. přenesená",J763,0)</f>
        <v>0</v>
      </c>
      <c r="BI763" s="188">
        <f>IF(N763="nulová",J763,0)</f>
        <v>0</v>
      </c>
      <c r="BJ763" s="19" t="s">
        <v>81</v>
      </c>
      <c r="BK763" s="188">
        <f>ROUND(I763*H763,2)</f>
        <v>0</v>
      </c>
      <c r="BL763" s="19" t="s">
        <v>174</v>
      </c>
      <c r="BM763" s="187" t="s">
        <v>914</v>
      </c>
    </row>
    <row r="764" spans="1:65" s="2" customFormat="1" ht="11.25">
      <c r="A764" s="36"/>
      <c r="B764" s="37"/>
      <c r="C764" s="38"/>
      <c r="D764" s="189" t="s">
        <v>176</v>
      </c>
      <c r="E764" s="38"/>
      <c r="F764" s="190" t="s">
        <v>913</v>
      </c>
      <c r="G764" s="38"/>
      <c r="H764" s="38"/>
      <c r="I764" s="191"/>
      <c r="J764" s="38"/>
      <c r="K764" s="38"/>
      <c r="L764" s="41"/>
      <c r="M764" s="192"/>
      <c r="N764" s="193"/>
      <c r="O764" s="66"/>
      <c r="P764" s="66"/>
      <c r="Q764" s="66"/>
      <c r="R764" s="66"/>
      <c r="S764" s="66"/>
      <c r="T764" s="67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T764" s="19" t="s">
        <v>176</v>
      </c>
      <c r="AU764" s="19" t="s">
        <v>83</v>
      </c>
    </row>
    <row r="765" spans="1:65" s="14" customFormat="1" ht="11.25">
      <c r="B765" s="204"/>
      <c r="C765" s="205"/>
      <c r="D765" s="189" t="s">
        <v>198</v>
      </c>
      <c r="E765" s="206" t="s">
        <v>19</v>
      </c>
      <c r="F765" s="207" t="s">
        <v>915</v>
      </c>
      <c r="G765" s="205"/>
      <c r="H765" s="208">
        <v>152.78299999999999</v>
      </c>
      <c r="I765" s="209"/>
      <c r="J765" s="205"/>
      <c r="K765" s="205"/>
      <c r="L765" s="210"/>
      <c r="M765" s="211"/>
      <c r="N765" s="212"/>
      <c r="O765" s="212"/>
      <c r="P765" s="212"/>
      <c r="Q765" s="212"/>
      <c r="R765" s="212"/>
      <c r="S765" s="212"/>
      <c r="T765" s="213"/>
      <c r="AT765" s="214" t="s">
        <v>198</v>
      </c>
      <c r="AU765" s="214" t="s">
        <v>83</v>
      </c>
      <c r="AV765" s="14" t="s">
        <v>83</v>
      </c>
      <c r="AW765" s="14" t="s">
        <v>34</v>
      </c>
      <c r="AX765" s="14" t="s">
        <v>73</v>
      </c>
      <c r="AY765" s="214" t="s">
        <v>168</v>
      </c>
    </row>
    <row r="766" spans="1:65" s="14" customFormat="1" ht="11.25">
      <c r="B766" s="204"/>
      <c r="C766" s="205"/>
      <c r="D766" s="189" t="s">
        <v>198</v>
      </c>
      <c r="E766" s="206" t="s">
        <v>19</v>
      </c>
      <c r="F766" s="207" t="s">
        <v>916</v>
      </c>
      <c r="G766" s="205"/>
      <c r="H766" s="208">
        <v>1.4850000000000001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198</v>
      </c>
      <c r="AU766" s="214" t="s">
        <v>83</v>
      </c>
      <c r="AV766" s="14" t="s">
        <v>83</v>
      </c>
      <c r="AW766" s="14" t="s">
        <v>34</v>
      </c>
      <c r="AX766" s="14" t="s">
        <v>73</v>
      </c>
      <c r="AY766" s="214" t="s">
        <v>168</v>
      </c>
    </row>
    <row r="767" spans="1:65" s="14" customFormat="1" ht="11.25">
      <c r="B767" s="204"/>
      <c r="C767" s="205"/>
      <c r="D767" s="189" t="s">
        <v>198</v>
      </c>
      <c r="E767" s="206" t="s">
        <v>19</v>
      </c>
      <c r="F767" s="207" t="s">
        <v>917</v>
      </c>
      <c r="G767" s="205"/>
      <c r="H767" s="208">
        <v>1.4019999999999999</v>
      </c>
      <c r="I767" s="209"/>
      <c r="J767" s="205"/>
      <c r="K767" s="205"/>
      <c r="L767" s="210"/>
      <c r="M767" s="211"/>
      <c r="N767" s="212"/>
      <c r="O767" s="212"/>
      <c r="P767" s="212"/>
      <c r="Q767" s="212"/>
      <c r="R767" s="212"/>
      <c r="S767" s="212"/>
      <c r="T767" s="213"/>
      <c r="AT767" s="214" t="s">
        <v>198</v>
      </c>
      <c r="AU767" s="214" t="s">
        <v>83</v>
      </c>
      <c r="AV767" s="14" t="s">
        <v>83</v>
      </c>
      <c r="AW767" s="14" t="s">
        <v>34</v>
      </c>
      <c r="AX767" s="14" t="s">
        <v>73</v>
      </c>
      <c r="AY767" s="214" t="s">
        <v>168</v>
      </c>
    </row>
    <row r="768" spans="1:65" s="15" customFormat="1" ht="11.25">
      <c r="B768" s="215"/>
      <c r="C768" s="216"/>
      <c r="D768" s="189" t="s">
        <v>198</v>
      </c>
      <c r="E768" s="217" t="s">
        <v>19</v>
      </c>
      <c r="F768" s="218" t="s">
        <v>208</v>
      </c>
      <c r="G768" s="216"/>
      <c r="H768" s="219">
        <v>155.66999999999999</v>
      </c>
      <c r="I768" s="220"/>
      <c r="J768" s="216"/>
      <c r="K768" s="216"/>
      <c r="L768" s="221"/>
      <c r="M768" s="222"/>
      <c r="N768" s="223"/>
      <c r="O768" s="223"/>
      <c r="P768" s="223"/>
      <c r="Q768" s="223"/>
      <c r="R768" s="223"/>
      <c r="S768" s="223"/>
      <c r="T768" s="224"/>
      <c r="AT768" s="225" t="s">
        <v>198</v>
      </c>
      <c r="AU768" s="225" t="s">
        <v>83</v>
      </c>
      <c r="AV768" s="15" t="s">
        <v>174</v>
      </c>
      <c r="AW768" s="15" t="s">
        <v>34</v>
      </c>
      <c r="AX768" s="15" t="s">
        <v>81</v>
      </c>
      <c r="AY768" s="225" t="s">
        <v>168</v>
      </c>
    </row>
    <row r="769" spans="1:65" s="2" customFormat="1" ht="16.5" customHeight="1">
      <c r="A769" s="36"/>
      <c r="B769" s="37"/>
      <c r="C769" s="176" t="s">
        <v>918</v>
      </c>
      <c r="D769" s="176" t="s">
        <v>170</v>
      </c>
      <c r="E769" s="177" t="s">
        <v>919</v>
      </c>
      <c r="F769" s="178" t="s">
        <v>920</v>
      </c>
      <c r="G769" s="179" t="s">
        <v>225</v>
      </c>
      <c r="H769" s="180">
        <v>251.90299999999999</v>
      </c>
      <c r="I769" s="181"/>
      <c r="J769" s="182">
        <f>ROUND(I769*H769,2)</f>
        <v>0</v>
      </c>
      <c r="K769" s="178" t="s">
        <v>19</v>
      </c>
      <c r="L769" s="41"/>
      <c r="M769" s="183" t="s">
        <v>19</v>
      </c>
      <c r="N769" s="184" t="s">
        <v>44</v>
      </c>
      <c r="O769" s="66"/>
      <c r="P769" s="185">
        <f>O769*H769</f>
        <v>0</v>
      </c>
      <c r="Q769" s="185">
        <v>4.2000000000000002E-4</v>
      </c>
      <c r="R769" s="185">
        <f>Q769*H769</f>
        <v>0.10579926000000001</v>
      </c>
      <c r="S769" s="185">
        <v>0</v>
      </c>
      <c r="T769" s="186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87" t="s">
        <v>174</v>
      </c>
      <c r="AT769" s="187" t="s">
        <v>170</v>
      </c>
      <c r="AU769" s="187" t="s">
        <v>83</v>
      </c>
      <c r="AY769" s="19" t="s">
        <v>168</v>
      </c>
      <c r="BE769" s="188">
        <f>IF(N769="základní",J769,0)</f>
        <v>0</v>
      </c>
      <c r="BF769" s="188">
        <f>IF(N769="snížená",J769,0)</f>
        <v>0</v>
      </c>
      <c r="BG769" s="188">
        <f>IF(N769="zákl. přenesená",J769,0)</f>
        <v>0</v>
      </c>
      <c r="BH769" s="188">
        <f>IF(N769="sníž. přenesená",J769,0)</f>
        <v>0</v>
      </c>
      <c r="BI769" s="188">
        <f>IF(N769="nulová",J769,0)</f>
        <v>0</v>
      </c>
      <c r="BJ769" s="19" t="s">
        <v>81</v>
      </c>
      <c r="BK769" s="188">
        <f>ROUND(I769*H769,2)</f>
        <v>0</v>
      </c>
      <c r="BL769" s="19" t="s">
        <v>174</v>
      </c>
      <c r="BM769" s="187" t="s">
        <v>921</v>
      </c>
    </row>
    <row r="770" spans="1:65" s="2" customFormat="1" ht="11.25">
      <c r="A770" s="36"/>
      <c r="B770" s="37"/>
      <c r="C770" s="38"/>
      <c r="D770" s="189" t="s">
        <v>176</v>
      </c>
      <c r="E770" s="38"/>
      <c r="F770" s="190" t="s">
        <v>920</v>
      </c>
      <c r="G770" s="38"/>
      <c r="H770" s="38"/>
      <c r="I770" s="191"/>
      <c r="J770" s="38"/>
      <c r="K770" s="38"/>
      <c r="L770" s="41"/>
      <c r="M770" s="192"/>
      <c r="N770" s="193"/>
      <c r="O770" s="66"/>
      <c r="P770" s="66"/>
      <c r="Q770" s="66"/>
      <c r="R770" s="66"/>
      <c r="S770" s="66"/>
      <c r="T770" s="67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T770" s="19" t="s">
        <v>176</v>
      </c>
      <c r="AU770" s="19" t="s">
        <v>83</v>
      </c>
    </row>
    <row r="771" spans="1:65" s="14" customFormat="1" ht="11.25">
      <c r="B771" s="204"/>
      <c r="C771" s="205"/>
      <c r="D771" s="189" t="s">
        <v>198</v>
      </c>
      <c r="E771" s="206" t="s">
        <v>19</v>
      </c>
      <c r="F771" s="207" t="s">
        <v>922</v>
      </c>
      <c r="G771" s="205"/>
      <c r="H771" s="208">
        <v>251.90299999999999</v>
      </c>
      <c r="I771" s="209"/>
      <c r="J771" s="205"/>
      <c r="K771" s="205"/>
      <c r="L771" s="210"/>
      <c r="M771" s="211"/>
      <c r="N771" s="212"/>
      <c r="O771" s="212"/>
      <c r="P771" s="212"/>
      <c r="Q771" s="212"/>
      <c r="R771" s="212"/>
      <c r="S771" s="212"/>
      <c r="T771" s="213"/>
      <c r="AT771" s="214" t="s">
        <v>198</v>
      </c>
      <c r="AU771" s="214" t="s">
        <v>83</v>
      </c>
      <c r="AV771" s="14" t="s">
        <v>83</v>
      </c>
      <c r="AW771" s="14" t="s">
        <v>34</v>
      </c>
      <c r="AX771" s="14" t="s">
        <v>81</v>
      </c>
      <c r="AY771" s="214" t="s">
        <v>168</v>
      </c>
    </row>
    <row r="772" spans="1:65" s="2" customFormat="1" ht="16.5" customHeight="1">
      <c r="A772" s="36"/>
      <c r="B772" s="37"/>
      <c r="C772" s="176" t="s">
        <v>923</v>
      </c>
      <c r="D772" s="176" t="s">
        <v>170</v>
      </c>
      <c r="E772" s="177" t="s">
        <v>924</v>
      </c>
      <c r="F772" s="178" t="s">
        <v>925</v>
      </c>
      <c r="G772" s="179" t="s">
        <v>225</v>
      </c>
      <c r="H772" s="180">
        <v>1710.8779999999999</v>
      </c>
      <c r="I772" s="181"/>
      <c r="J772" s="182">
        <f>ROUND(I772*H772,2)</f>
        <v>0</v>
      </c>
      <c r="K772" s="178" t="s">
        <v>19</v>
      </c>
      <c r="L772" s="41"/>
      <c r="M772" s="183" t="s">
        <v>19</v>
      </c>
      <c r="N772" s="184" t="s">
        <v>44</v>
      </c>
      <c r="O772" s="66"/>
      <c r="P772" s="185">
        <f>O772*H772</f>
        <v>0</v>
      </c>
      <c r="Q772" s="185">
        <v>3.48E-3</v>
      </c>
      <c r="R772" s="185">
        <f>Q772*H772</f>
        <v>5.9538554399999999</v>
      </c>
      <c r="S772" s="185">
        <v>0</v>
      </c>
      <c r="T772" s="186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87" t="s">
        <v>174</v>
      </c>
      <c r="AT772" s="187" t="s">
        <v>170</v>
      </c>
      <c r="AU772" s="187" t="s">
        <v>83</v>
      </c>
      <c r="AY772" s="19" t="s">
        <v>168</v>
      </c>
      <c r="BE772" s="188">
        <f>IF(N772="základní",J772,0)</f>
        <v>0</v>
      </c>
      <c r="BF772" s="188">
        <f>IF(N772="snížená",J772,0)</f>
        <v>0</v>
      </c>
      <c r="BG772" s="188">
        <f>IF(N772="zákl. přenesená",J772,0)</f>
        <v>0</v>
      </c>
      <c r="BH772" s="188">
        <f>IF(N772="sníž. přenesená",J772,0)</f>
        <v>0</v>
      </c>
      <c r="BI772" s="188">
        <f>IF(N772="nulová",J772,0)</f>
        <v>0</v>
      </c>
      <c r="BJ772" s="19" t="s">
        <v>81</v>
      </c>
      <c r="BK772" s="188">
        <f>ROUND(I772*H772,2)</f>
        <v>0</v>
      </c>
      <c r="BL772" s="19" t="s">
        <v>174</v>
      </c>
      <c r="BM772" s="187" t="s">
        <v>926</v>
      </c>
    </row>
    <row r="773" spans="1:65" s="2" customFormat="1" ht="11.25">
      <c r="A773" s="36"/>
      <c r="B773" s="37"/>
      <c r="C773" s="38"/>
      <c r="D773" s="189" t="s">
        <v>176</v>
      </c>
      <c r="E773" s="38"/>
      <c r="F773" s="190" t="s">
        <v>925</v>
      </c>
      <c r="G773" s="38"/>
      <c r="H773" s="38"/>
      <c r="I773" s="191"/>
      <c r="J773" s="38"/>
      <c r="K773" s="38"/>
      <c r="L773" s="41"/>
      <c r="M773" s="192"/>
      <c r="N773" s="193"/>
      <c r="O773" s="66"/>
      <c r="P773" s="66"/>
      <c r="Q773" s="66"/>
      <c r="R773" s="66"/>
      <c r="S773" s="66"/>
      <c r="T773" s="67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T773" s="19" t="s">
        <v>176</v>
      </c>
      <c r="AU773" s="19" t="s">
        <v>83</v>
      </c>
    </row>
    <row r="774" spans="1:65" s="14" customFormat="1" ht="11.25">
      <c r="B774" s="204"/>
      <c r="C774" s="205"/>
      <c r="D774" s="189" t="s">
        <v>198</v>
      </c>
      <c r="E774" s="206" t="s">
        <v>19</v>
      </c>
      <c r="F774" s="207" t="s">
        <v>612</v>
      </c>
      <c r="G774" s="205"/>
      <c r="H774" s="208">
        <v>1018.553</v>
      </c>
      <c r="I774" s="209"/>
      <c r="J774" s="205"/>
      <c r="K774" s="205"/>
      <c r="L774" s="210"/>
      <c r="M774" s="211"/>
      <c r="N774" s="212"/>
      <c r="O774" s="212"/>
      <c r="P774" s="212"/>
      <c r="Q774" s="212"/>
      <c r="R774" s="212"/>
      <c r="S774" s="212"/>
      <c r="T774" s="213"/>
      <c r="AT774" s="214" t="s">
        <v>198</v>
      </c>
      <c r="AU774" s="214" t="s">
        <v>83</v>
      </c>
      <c r="AV774" s="14" t="s">
        <v>83</v>
      </c>
      <c r="AW774" s="14" t="s">
        <v>34</v>
      </c>
      <c r="AX774" s="14" t="s">
        <v>73</v>
      </c>
      <c r="AY774" s="214" t="s">
        <v>168</v>
      </c>
    </row>
    <row r="775" spans="1:65" s="14" customFormat="1" ht="11.25">
      <c r="B775" s="204"/>
      <c r="C775" s="205"/>
      <c r="D775" s="189" t="s">
        <v>198</v>
      </c>
      <c r="E775" s="206" t="s">
        <v>19</v>
      </c>
      <c r="F775" s="207" t="s">
        <v>613</v>
      </c>
      <c r="G775" s="205"/>
      <c r="H775" s="208">
        <v>551.58000000000004</v>
      </c>
      <c r="I775" s="209"/>
      <c r="J775" s="205"/>
      <c r="K775" s="205"/>
      <c r="L775" s="210"/>
      <c r="M775" s="211"/>
      <c r="N775" s="212"/>
      <c r="O775" s="212"/>
      <c r="P775" s="212"/>
      <c r="Q775" s="212"/>
      <c r="R775" s="212"/>
      <c r="S775" s="212"/>
      <c r="T775" s="213"/>
      <c r="AT775" s="214" t="s">
        <v>198</v>
      </c>
      <c r="AU775" s="214" t="s">
        <v>83</v>
      </c>
      <c r="AV775" s="14" t="s">
        <v>83</v>
      </c>
      <c r="AW775" s="14" t="s">
        <v>34</v>
      </c>
      <c r="AX775" s="14" t="s">
        <v>73</v>
      </c>
      <c r="AY775" s="214" t="s">
        <v>168</v>
      </c>
    </row>
    <row r="776" spans="1:65" s="14" customFormat="1" ht="11.25">
      <c r="B776" s="204"/>
      <c r="C776" s="205"/>
      <c r="D776" s="189" t="s">
        <v>198</v>
      </c>
      <c r="E776" s="206" t="s">
        <v>19</v>
      </c>
      <c r="F776" s="207" t="s">
        <v>614</v>
      </c>
      <c r="G776" s="205"/>
      <c r="H776" s="208">
        <v>9.9</v>
      </c>
      <c r="I776" s="209"/>
      <c r="J776" s="205"/>
      <c r="K776" s="205"/>
      <c r="L776" s="210"/>
      <c r="M776" s="211"/>
      <c r="N776" s="212"/>
      <c r="O776" s="212"/>
      <c r="P776" s="212"/>
      <c r="Q776" s="212"/>
      <c r="R776" s="212"/>
      <c r="S776" s="212"/>
      <c r="T776" s="213"/>
      <c r="AT776" s="214" t="s">
        <v>198</v>
      </c>
      <c r="AU776" s="214" t="s">
        <v>83</v>
      </c>
      <c r="AV776" s="14" t="s">
        <v>83</v>
      </c>
      <c r="AW776" s="14" t="s">
        <v>34</v>
      </c>
      <c r="AX776" s="14" t="s">
        <v>73</v>
      </c>
      <c r="AY776" s="214" t="s">
        <v>168</v>
      </c>
    </row>
    <row r="777" spans="1:65" s="14" customFormat="1" ht="11.25">
      <c r="B777" s="204"/>
      <c r="C777" s="205"/>
      <c r="D777" s="189" t="s">
        <v>198</v>
      </c>
      <c r="E777" s="206" t="s">
        <v>19</v>
      </c>
      <c r="F777" s="207" t="s">
        <v>615</v>
      </c>
      <c r="G777" s="205"/>
      <c r="H777" s="208">
        <v>9.3450000000000006</v>
      </c>
      <c r="I777" s="209"/>
      <c r="J777" s="205"/>
      <c r="K777" s="205"/>
      <c r="L777" s="210"/>
      <c r="M777" s="211"/>
      <c r="N777" s="212"/>
      <c r="O777" s="212"/>
      <c r="P777" s="212"/>
      <c r="Q777" s="212"/>
      <c r="R777" s="212"/>
      <c r="S777" s="212"/>
      <c r="T777" s="213"/>
      <c r="AT777" s="214" t="s">
        <v>198</v>
      </c>
      <c r="AU777" s="214" t="s">
        <v>83</v>
      </c>
      <c r="AV777" s="14" t="s">
        <v>83</v>
      </c>
      <c r="AW777" s="14" t="s">
        <v>34</v>
      </c>
      <c r="AX777" s="14" t="s">
        <v>73</v>
      </c>
      <c r="AY777" s="214" t="s">
        <v>168</v>
      </c>
    </row>
    <row r="778" spans="1:65" s="14" customFormat="1" ht="11.25">
      <c r="B778" s="204"/>
      <c r="C778" s="205"/>
      <c r="D778" s="189" t="s">
        <v>198</v>
      </c>
      <c r="E778" s="206" t="s">
        <v>19</v>
      </c>
      <c r="F778" s="207" t="s">
        <v>629</v>
      </c>
      <c r="G778" s="205"/>
      <c r="H778" s="208">
        <v>17.5</v>
      </c>
      <c r="I778" s="209"/>
      <c r="J778" s="205"/>
      <c r="K778" s="205"/>
      <c r="L778" s="210"/>
      <c r="M778" s="211"/>
      <c r="N778" s="212"/>
      <c r="O778" s="212"/>
      <c r="P778" s="212"/>
      <c r="Q778" s="212"/>
      <c r="R778" s="212"/>
      <c r="S778" s="212"/>
      <c r="T778" s="213"/>
      <c r="AT778" s="214" t="s">
        <v>198</v>
      </c>
      <c r="AU778" s="214" t="s">
        <v>83</v>
      </c>
      <c r="AV778" s="14" t="s">
        <v>83</v>
      </c>
      <c r="AW778" s="14" t="s">
        <v>34</v>
      </c>
      <c r="AX778" s="14" t="s">
        <v>73</v>
      </c>
      <c r="AY778" s="214" t="s">
        <v>168</v>
      </c>
    </row>
    <row r="779" spans="1:65" s="14" customFormat="1" ht="11.25">
      <c r="B779" s="204"/>
      <c r="C779" s="205"/>
      <c r="D779" s="189" t="s">
        <v>198</v>
      </c>
      <c r="E779" s="206" t="s">
        <v>19</v>
      </c>
      <c r="F779" s="207" t="s">
        <v>927</v>
      </c>
      <c r="G779" s="205"/>
      <c r="H779" s="208">
        <v>104</v>
      </c>
      <c r="I779" s="209"/>
      <c r="J779" s="205"/>
      <c r="K779" s="205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198</v>
      </c>
      <c r="AU779" s="214" t="s">
        <v>83</v>
      </c>
      <c r="AV779" s="14" t="s">
        <v>83</v>
      </c>
      <c r="AW779" s="14" t="s">
        <v>34</v>
      </c>
      <c r="AX779" s="14" t="s">
        <v>73</v>
      </c>
      <c r="AY779" s="214" t="s">
        <v>168</v>
      </c>
    </row>
    <row r="780" spans="1:65" s="15" customFormat="1" ht="11.25">
      <c r="B780" s="215"/>
      <c r="C780" s="216"/>
      <c r="D780" s="189" t="s">
        <v>198</v>
      </c>
      <c r="E780" s="217" t="s">
        <v>19</v>
      </c>
      <c r="F780" s="218" t="s">
        <v>208</v>
      </c>
      <c r="G780" s="216"/>
      <c r="H780" s="219">
        <v>1710.8779999999999</v>
      </c>
      <c r="I780" s="220"/>
      <c r="J780" s="216"/>
      <c r="K780" s="216"/>
      <c r="L780" s="221"/>
      <c r="M780" s="222"/>
      <c r="N780" s="223"/>
      <c r="O780" s="223"/>
      <c r="P780" s="223"/>
      <c r="Q780" s="223"/>
      <c r="R780" s="223"/>
      <c r="S780" s="223"/>
      <c r="T780" s="224"/>
      <c r="AT780" s="225" t="s">
        <v>198</v>
      </c>
      <c r="AU780" s="225" t="s">
        <v>83</v>
      </c>
      <c r="AV780" s="15" t="s">
        <v>174</v>
      </c>
      <c r="AW780" s="15" t="s">
        <v>34</v>
      </c>
      <c r="AX780" s="15" t="s">
        <v>81</v>
      </c>
      <c r="AY780" s="225" t="s">
        <v>168</v>
      </c>
    </row>
    <row r="781" spans="1:65" s="2" customFormat="1" ht="21.75" customHeight="1">
      <c r="A781" s="36"/>
      <c r="B781" s="37"/>
      <c r="C781" s="176" t="s">
        <v>928</v>
      </c>
      <c r="D781" s="176" t="s">
        <v>170</v>
      </c>
      <c r="E781" s="177" t="s">
        <v>929</v>
      </c>
      <c r="F781" s="178" t="s">
        <v>930</v>
      </c>
      <c r="G781" s="179" t="s">
        <v>225</v>
      </c>
      <c r="H781" s="180">
        <v>1259.48</v>
      </c>
      <c r="I781" s="181"/>
      <c r="J781" s="182">
        <f>ROUND(I781*H781,2)</f>
        <v>0</v>
      </c>
      <c r="K781" s="178" t="s">
        <v>19</v>
      </c>
      <c r="L781" s="41"/>
      <c r="M781" s="183" t="s">
        <v>19</v>
      </c>
      <c r="N781" s="184" t="s">
        <v>44</v>
      </c>
      <c r="O781" s="66"/>
      <c r="P781" s="185">
        <f>O781*H781</f>
        <v>0</v>
      </c>
      <c r="Q781" s="185">
        <v>1E-3</v>
      </c>
      <c r="R781" s="185">
        <f>Q781*H781</f>
        <v>1.2594800000000002</v>
      </c>
      <c r="S781" s="185">
        <v>0</v>
      </c>
      <c r="T781" s="186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87" t="s">
        <v>174</v>
      </c>
      <c r="AT781" s="187" t="s">
        <v>170</v>
      </c>
      <c r="AU781" s="187" t="s">
        <v>83</v>
      </c>
      <c r="AY781" s="19" t="s">
        <v>168</v>
      </c>
      <c r="BE781" s="188">
        <f>IF(N781="základní",J781,0)</f>
        <v>0</v>
      </c>
      <c r="BF781" s="188">
        <f>IF(N781="snížená",J781,0)</f>
        <v>0</v>
      </c>
      <c r="BG781" s="188">
        <f>IF(N781="zákl. přenesená",J781,0)</f>
        <v>0</v>
      </c>
      <c r="BH781" s="188">
        <f>IF(N781="sníž. přenesená",J781,0)</f>
        <v>0</v>
      </c>
      <c r="BI781" s="188">
        <f>IF(N781="nulová",J781,0)</f>
        <v>0</v>
      </c>
      <c r="BJ781" s="19" t="s">
        <v>81</v>
      </c>
      <c r="BK781" s="188">
        <f>ROUND(I781*H781,2)</f>
        <v>0</v>
      </c>
      <c r="BL781" s="19" t="s">
        <v>174</v>
      </c>
      <c r="BM781" s="187" t="s">
        <v>931</v>
      </c>
    </row>
    <row r="782" spans="1:65" s="2" customFormat="1" ht="11.25">
      <c r="A782" s="36"/>
      <c r="B782" s="37"/>
      <c r="C782" s="38"/>
      <c r="D782" s="189" t="s">
        <v>176</v>
      </c>
      <c r="E782" s="38"/>
      <c r="F782" s="190" t="s">
        <v>930</v>
      </c>
      <c r="G782" s="38"/>
      <c r="H782" s="38"/>
      <c r="I782" s="191"/>
      <c r="J782" s="38"/>
      <c r="K782" s="38"/>
      <c r="L782" s="41"/>
      <c r="M782" s="192"/>
      <c r="N782" s="193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9" t="s">
        <v>176</v>
      </c>
      <c r="AU782" s="19" t="s">
        <v>83</v>
      </c>
    </row>
    <row r="783" spans="1:65" s="14" customFormat="1" ht="11.25">
      <c r="B783" s="204"/>
      <c r="C783" s="205"/>
      <c r="D783" s="189" t="s">
        <v>198</v>
      </c>
      <c r="E783" s="206" t="s">
        <v>19</v>
      </c>
      <c r="F783" s="207" t="s">
        <v>932</v>
      </c>
      <c r="G783" s="205"/>
      <c r="H783" s="208">
        <v>1225</v>
      </c>
      <c r="I783" s="209"/>
      <c r="J783" s="205"/>
      <c r="K783" s="205"/>
      <c r="L783" s="210"/>
      <c r="M783" s="211"/>
      <c r="N783" s="212"/>
      <c r="O783" s="212"/>
      <c r="P783" s="212"/>
      <c r="Q783" s="212"/>
      <c r="R783" s="212"/>
      <c r="S783" s="212"/>
      <c r="T783" s="213"/>
      <c r="AT783" s="214" t="s">
        <v>198</v>
      </c>
      <c r="AU783" s="214" t="s">
        <v>83</v>
      </c>
      <c r="AV783" s="14" t="s">
        <v>83</v>
      </c>
      <c r="AW783" s="14" t="s">
        <v>34</v>
      </c>
      <c r="AX783" s="14" t="s">
        <v>73</v>
      </c>
      <c r="AY783" s="214" t="s">
        <v>168</v>
      </c>
    </row>
    <row r="784" spans="1:65" s="14" customFormat="1" ht="11.25">
      <c r="B784" s="204"/>
      <c r="C784" s="205"/>
      <c r="D784" s="189" t="s">
        <v>198</v>
      </c>
      <c r="E784" s="206" t="s">
        <v>19</v>
      </c>
      <c r="F784" s="207" t="s">
        <v>933</v>
      </c>
      <c r="G784" s="205"/>
      <c r="H784" s="208">
        <v>34.479999999999997</v>
      </c>
      <c r="I784" s="209"/>
      <c r="J784" s="205"/>
      <c r="K784" s="205"/>
      <c r="L784" s="210"/>
      <c r="M784" s="211"/>
      <c r="N784" s="212"/>
      <c r="O784" s="212"/>
      <c r="P784" s="212"/>
      <c r="Q784" s="212"/>
      <c r="R784" s="212"/>
      <c r="S784" s="212"/>
      <c r="T784" s="213"/>
      <c r="AT784" s="214" t="s">
        <v>198</v>
      </c>
      <c r="AU784" s="214" t="s">
        <v>83</v>
      </c>
      <c r="AV784" s="14" t="s">
        <v>83</v>
      </c>
      <c r="AW784" s="14" t="s">
        <v>34</v>
      </c>
      <c r="AX784" s="14" t="s">
        <v>73</v>
      </c>
      <c r="AY784" s="214" t="s">
        <v>168</v>
      </c>
    </row>
    <row r="785" spans="1:65" s="15" customFormat="1" ht="11.25">
      <c r="B785" s="215"/>
      <c r="C785" s="216"/>
      <c r="D785" s="189" t="s">
        <v>198</v>
      </c>
      <c r="E785" s="217" t="s">
        <v>19</v>
      </c>
      <c r="F785" s="218" t="s">
        <v>208</v>
      </c>
      <c r="G785" s="216"/>
      <c r="H785" s="219">
        <v>1259.48</v>
      </c>
      <c r="I785" s="220"/>
      <c r="J785" s="216"/>
      <c r="K785" s="216"/>
      <c r="L785" s="221"/>
      <c r="M785" s="222"/>
      <c r="N785" s="223"/>
      <c r="O785" s="223"/>
      <c r="P785" s="223"/>
      <c r="Q785" s="223"/>
      <c r="R785" s="223"/>
      <c r="S785" s="223"/>
      <c r="T785" s="224"/>
      <c r="AT785" s="225" t="s">
        <v>198</v>
      </c>
      <c r="AU785" s="225" t="s">
        <v>83</v>
      </c>
      <c r="AV785" s="15" t="s">
        <v>174</v>
      </c>
      <c r="AW785" s="15" t="s">
        <v>34</v>
      </c>
      <c r="AX785" s="15" t="s">
        <v>81</v>
      </c>
      <c r="AY785" s="225" t="s">
        <v>168</v>
      </c>
    </row>
    <row r="786" spans="1:65" s="2" customFormat="1" ht="16.5" customHeight="1">
      <c r="A786" s="36"/>
      <c r="B786" s="37"/>
      <c r="C786" s="176" t="s">
        <v>934</v>
      </c>
      <c r="D786" s="176" t="s">
        <v>170</v>
      </c>
      <c r="E786" s="177" t="s">
        <v>935</v>
      </c>
      <c r="F786" s="178" t="s">
        <v>936</v>
      </c>
      <c r="G786" s="179" t="s">
        <v>225</v>
      </c>
      <c r="H786" s="180">
        <v>34.479999999999997</v>
      </c>
      <c r="I786" s="181"/>
      <c r="J786" s="182">
        <f>ROUND(I786*H786,2)</f>
        <v>0</v>
      </c>
      <c r="K786" s="178" t="s">
        <v>19</v>
      </c>
      <c r="L786" s="41"/>
      <c r="M786" s="183" t="s">
        <v>19</v>
      </c>
      <c r="N786" s="184" t="s">
        <v>44</v>
      </c>
      <c r="O786" s="66"/>
      <c r="P786" s="185">
        <f>O786*H786</f>
        <v>0</v>
      </c>
      <c r="Q786" s="185">
        <v>3.48E-3</v>
      </c>
      <c r="R786" s="185">
        <f>Q786*H786</f>
        <v>0.11999039999999998</v>
      </c>
      <c r="S786" s="185">
        <v>0</v>
      </c>
      <c r="T786" s="186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87" t="s">
        <v>174</v>
      </c>
      <c r="AT786" s="187" t="s">
        <v>170</v>
      </c>
      <c r="AU786" s="187" t="s">
        <v>83</v>
      </c>
      <c r="AY786" s="19" t="s">
        <v>168</v>
      </c>
      <c r="BE786" s="188">
        <f>IF(N786="základní",J786,0)</f>
        <v>0</v>
      </c>
      <c r="BF786" s="188">
        <f>IF(N786="snížená",J786,0)</f>
        <v>0</v>
      </c>
      <c r="BG786" s="188">
        <f>IF(N786="zákl. přenesená",J786,0)</f>
        <v>0</v>
      </c>
      <c r="BH786" s="188">
        <f>IF(N786="sníž. přenesená",J786,0)</f>
        <v>0</v>
      </c>
      <c r="BI786" s="188">
        <f>IF(N786="nulová",J786,0)</f>
        <v>0</v>
      </c>
      <c r="BJ786" s="19" t="s">
        <v>81</v>
      </c>
      <c r="BK786" s="188">
        <f>ROUND(I786*H786,2)</f>
        <v>0</v>
      </c>
      <c r="BL786" s="19" t="s">
        <v>174</v>
      </c>
      <c r="BM786" s="187" t="s">
        <v>937</v>
      </c>
    </row>
    <row r="787" spans="1:65" s="2" customFormat="1" ht="11.25">
      <c r="A787" s="36"/>
      <c r="B787" s="37"/>
      <c r="C787" s="38"/>
      <c r="D787" s="189" t="s">
        <v>176</v>
      </c>
      <c r="E787" s="38"/>
      <c r="F787" s="190" t="s">
        <v>936</v>
      </c>
      <c r="G787" s="38"/>
      <c r="H787" s="38"/>
      <c r="I787" s="191"/>
      <c r="J787" s="38"/>
      <c r="K787" s="38"/>
      <c r="L787" s="41"/>
      <c r="M787" s="192"/>
      <c r="N787" s="193"/>
      <c r="O787" s="66"/>
      <c r="P787" s="66"/>
      <c r="Q787" s="66"/>
      <c r="R787" s="66"/>
      <c r="S787" s="66"/>
      <c r="T787" s="67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T787" s="19" t="s">
        <v>176</v>
      </c>
      <c r="AU787" s="19" t="s">
        <v>83</v>
      </c>
    </row>
    <row r="788" spans="1:65" s="14" customFormat="1" ht="11.25">
      <c r="B788" s="204"/>
      <c r="C788" s="205"/>
      <c r="D788" s="189" t="s">
        <v>198</v>
      </c>
      <c r="E788" s="206" t="s">
        <v>19</v>
      </c>
      <c r="F788" s="207" t="s">
        <v>620</v>
      </c>
      <c r="G788" s="205"/>
      <c r="H788" s="208">
        <v>34.479999999999997</v>
      </c>
      <c r="I788" s="209"/>
      <c r="J788" s="205"/>
      <c r="K788" s="205"/>
      <c r="L788" s="210"/>
      <c r="M788" s="211"/>
      <c r="N788" s="212"/>
      <c r="O788" s="212"/>
      <c r="P788" s="212"/>
      <c r="Q788" s="212"/>
      <c r="R788" s="212"/>
      <c r="S788" s="212"/>
      <c r="T788" s="213"/>
      <c r="AT788" s="214" t="s">
        <v>198</v>
      </c>
      <c r="AU788" s="214" t="s">
        <v>83</v>
      </c>
      <c r="AV788" s="14" t="s">
        <v>83</v>
      </c>
      <c r="AW788" s="14" t="s">
        <v>34</v>
      </c>
      <c r="AX788" s="14" t="s">
        <v>81</v>
      </c>
      <c r="AY788" s="214" t="s">
        <v>168</v>
      </c>
    </row>
    <row r="789" spans="1:65" s="2" customFormat="1" ht="16.5" customHeight="1">
      <c r="A789" s="36"/>
      <c r="B789" s="37"/>
      <c r="C789" s="176" t="s">
        <v>938</v>
      </c>
      <c r="D789" s="176" t="s">
        <v>170</v>
      </c>
      <c r="E789" s="177" t="s">
        <v>939</v>
      </c>
      <c r="F789" s="178" t="s">
        <v>940</v>
      </c>
      <c r="G789" s="179" t="s">
        <v>225</v>
      </c>
      <c r="H789" s="180">
        <v>48.045000000000002</v>
      </c>
      <c r="I789" s="181"/>
      <c r="J789" s="182">
        <f>ROUND(I789*H789,2)</f>
        <v>0</v>
      </c>
      <c r="K789" s="178" t="s">
        <v>19</v>
      </c>
      <c r="L789" s="41"/>
      <c r="M789" s="183" t="s">
        <v>19</v>
      </c>
      <c r="N789" s="184" t="s">
        <v>44</v>
      </c>
      <c r="O789" s="66"/>
      <c r="P789" s="185">
        <f>O789*H789</f>
        <v>0</v>
      </c>
      <c r="Q789" s="185">
        <v>6.28E-3</v>
      </c>
      <c r="R789" s="185">
        <f>Q789*H789</f>
        <v>0.30172260000000001</v>
      </c>
      <c r="S789" s="185">
        <v>0</v>
      </c>
      <c r="T789" s="186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87" t="s">
        <v>174</v>
      </c>
      <c r="AT789" s="187" t="s">
        <v>170</v>
      </c>
      <c r="AU789" s="187" t="s">
        <v>83</v>
      </c>
      <c r="AY789" s="19" t="s">
        <v>168</v>
      </c>
      <c r="BE789" s="188">
        <f>IF(N789="základní",J789,0)</f>
        <v>0</v>
      </c>
      <c r="BF789" s="188">
        <f>IF(N789="snížená",J789,0)</f>
        <v>0</v>
      </c>
      <c r="BG789" s="188">
        <f>IF(N789="zákl. přenesená",J789,0)</f>
        <v>0</v>
      </c>
      <c r="BH789" s="188">
        <f>IF(N789="sníž. přenesená",J789,0)</f>
        <v>0</v>
      </c>
      <c r="BI789" s="188">
        <f>IF(N789="nulová",J789,0)</f>
        <v>0</v>
      </c>
      <c r="BJ789" s="19" t="s">
        <v>81</v>
      </c>
      <c r="BK789" s="188">
        <f>ROUND(I789*H789,2)</f>
        <v>0</v>
      </c>
      <c r="BL789" s="19" t="s">
        <v>174</v>
      </c>
      <c r="BM789" s="187" t="s">
        <v>941</v>
      </c>
    </row>
    <row r="790" spans="1:65" s="2" customFormat="1" ht="11.25">
      <c r="A790" s="36"/>
      <c r="B790" s="37"/>
      <c r="C790" s="38"/>
      <c r="D790" s="189" t="s">
        <v>176</v>
      </c>
      <c r="E790" s="38"/>
      <c r="F790" s="190" t="s">
        <v>942</v>
      </c>
      <c r="G790" s="38"/>
      <c r="H790" s="38"/>
      <c r="I790" s="191"/>
      <c r="J790" s="38"/>
      <c r="K790" s="38"/>
      <c r="L790" s="41"/>
      <c r="M790" s="192"/>
      <c r="N790" s="193"/>
      <c r="O790" s="66"/>
      <c r="P790" s="66"/>
      <c r="Q790" s="66"/>
      <c r="R790" s="66"/>
      <c r="S790" s="66"/>
      <c r="T790" s="67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T790" s="19" t="s">
        <v>176</v>
      </c>
      <c r="AU790" s="19" t="s">
        <v>83</v>
      </c>
    </row>
    <row r="791" spans="1:65" s="14" customFormat="1" ht="11.25">
      <c r="B791" s="204"/>
      <c r="C791" s="205"/>
      <c r="D791" s="189" t="s">
        <v>198</v>
      </c>
      <c r="E791" s="206" t="s">
        <v>19</v>
      </c>
      <c r="F791" s="207" t="s">
        <v>627</v>
      </c>
      <c r="G791" s="205"/>
      <c r="H791" s="208">
        <v>47.045000000000002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198</v>
      </c>
      <c r="AU791" s="214" t="s">
        <v>83</v>
      </c>
      <c r="AV791" s="14" t="s">
        <v>83</v>
      </c>
      <c r="AW791" s="14" t="s">
        <v>34</v>
      </c>
      <c r="AX791" s="14" t="s">
        <v>73</v>
      </c>
      <c r="AY791" s="214" t="s">
        <v>168</v>
      </c>
    </row>
    <row r="792" spans="1:65" s="14" customFormat="1" ht="11.25">
      <c r="B792" s="204"/>
      <c r="C792" s="205"/>
      <c r="D792" s="189" t="s">
        <v>198</v>
      </c>
      <c r="E792" s="206" t="s">
        <v>19</v>
      </c>
      <c r="F792" s="207" t="s">
        <v>943</v>
      </c>
      <c r="G792" s="205"/>
      <c r="H792" s="208">
        <v>1</v>
      </c>
      <c r="I792" s="209"/>
      <c r="J792" s="205"/>
      <c r="K792" s="205"/>
      <c r="L792" s="210"/>
      <c r="M792" s="211"/>
      <c r="N792" s="212"/>
      <c r="O792" s="212"/>
      <c r="P792" s="212"/>
      <c r="Q792" s="212"/>
      <c r="R792" s="212"/>
      <c r="S792" s="212"/>
      <c r="T792" s="213"/>
      <c r="AT792" s="214" t="s">
        <v>198</v>
      </c>
      <c r="AU792" s="214" t="s">
        <v>83</v>
      </c>
      <c r="AV792" s="14" t="s">
        <v>83</v>
      </c>
      <c r="AW792" s="14" t="s">
        <v>34</v>
      </c>
      <c r="AX792" s="14" t="s">
        <v>73</v>
      </c>
      <c r="AY792" s="214" t="s">
        <v>168</v>
      </c>
    </row>
    <row r="793" spans="1:65" s="15" customFormat="1" ht="11.25">
      <c r="B793" s="215"/>
      <c r="C793" s="216"/>
      <c r="D793" s="189" t="s">
        <v>198</v>
      </c>
      <c r="E793" s="217" t="s">
        <v>19</v>
      </c>
      <c r="F793" s="218" t="s">
        <v>208</v>
      </c>
      <c r="G793" s="216"/>
      <c r="H793" s="219">
        <v>48.045000000000002</v>
      </c>
      <c r="I793" s="220"/>
      <c r="J793" s="216"/>
      <c r="K793" s="216"/>
      <c r="L793" s="221"/>
      <c r="M793" s="222"/>
      <c r="N793" s="223"/>
      <c r="O793" s="223"/>
      <c r="P793" s="223"/>
      <c r="Q793" s="223"/>
      <c r="R793" s="223"/>
      <c r="S793" s="223"/>
      <c r="T793" s="224"/>
      <c r="AT793" s="225" t="s">
        <v>198</v>
      </c>
      <c r="AU793" s="225" t="s">
        <v>83</v>
      </c>
      <c r="AV793" s="15" t="s">
        <v>174</v>
      </c>
      <c r="AW793" s="15" t="s">
        <v>34</v>
      </c>
      <c r="AX793" s="15" t="s">
        <v>81</v>
      </c>
      <c r="AY793" s="225" t="s">
        <v>168</v>
      </c>
    </row>
    <row r="794" spans="1:65" s="12" customFormat="1" ht="22.9" customHeight="1">
      <c r="B794" s="160"/>
      <c r="C794" s="161"/>
      <c r="D794" s="162" t="s">
        <v>72</v>
      </c>
      <c r="E794" s="174" t="s">
        <v>669</v>
      </c>
      <c r="F794" s="174" t="s">
        <v>944</v>
      </c>
      <c r="G794" s="161"/>
      <c r="H794" s="161"/>
      <c r="I794" s="164"/>
      <c r="J794" s="175">
        <f>BK794</f>
        <v>0</v>
      </c>
      <c r="K794" s="161"/>
      <c r="L794" s="166"/>
      <c r="M794" s="167"/>
      <c r="N794" s="168"/>
      <c r="O794" s="168"/>
      <c r="P794" s="169">
        <f>SUM(P795:P836)</f>
        <v>0</v>
      </c>
      <c r="Q794" s="168"/>
      <c r="R794" s="169">
        <f>SUM(R795:R836)</f>
        <v>95.493312959999997</v>
      </c>
      <c r="S794" s="168"/>
      <c r="T794" s="170">
        <f>SUM(T795:T836)</f>
        <v>0</v>
      </c>
      <c r="AR794" s="171" t="s">
        <v>81</v>
      </c>
      <c r="AT794" s="172" t="s">
        <v>72</v>
      </c>
      <c r="AU794" s="172" t="s">
        <v>81</v>
      </c>
      <c r="AY794" s="171" t="s">
        <v>168</v>
      </c>
      <c r="BK794" s="173">
        <f>SUM(BK795:BK836)</f>
        <v>0</v>
      </c>
    </row>
    <row r="795" spans="1:65" s="2" customFormat="1" ht="16.5" customHeight="1">
      <c r="A795" s="36"/>
      <c r="B795" s="37"/>
      <c r="C795" s="176" t="s">
        <v>945</v>
      </c>
      <c r="D795" s="176" t="s">
        <v>170</v>
      </c>
      <c r="E795" s="177" t="s">
        <v>946</v>
      </c>
      <c r="F795" s="178" t="s">
        <v>947</v>
      </c>
      <c r="G795" s="179" t="s">
        <v>225</v>
      </c>
      <c r="H795" s="180">
        <v>2121.5</v>
      </c>
      <c r="I795" s="181"/>
      <c r="J795" s="182">
        <f>ROUND(I795*H795,2)</f>
        <v>0</v>
      </c>
      <c r="K795" s="178" t="s">
        <v>19</v>
      </c>
      <c r="L795" s="41"/>
      <c r="M795" s="183" t="s">
        <v>19</v>
      </c>
      <c r="N795" s="184" t="s">
        <v>44</v>
      </c>
      <c r="O795" s="66"/>
      <c r="P795" s="185">
        <f>O795*H795</f>
        <v>0</v>
      </c>
      <c r="Q795" s="185">
        <v>2.2339999999999999E-2</v>
      </c>
      <c r="R795" s="185">
        <f>Q795*H795</f>
        <v>47.394309999999997</v>
      </c>
      <c r="S795" s="185">
        <v>0</v>
      </c>
      <c r="T795" s="186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187" t="s">
        <v>174</v>
      </c>
      <c r="AT795" s="187" t="s">
        <v>170</v>
      </c>
      <c r="AU795" s="187" t="s">
        <v>83</v>
      </c>
      <c r="AY795" s="19" t="s">
        <v>168</v>
      </c>
      <c r="BE795" s="188">
        <f>IF(N795="základní",J795,0)</f>
        <v>0</v>
      </c>
      <c r="BF795" s="188">
        <f>IF(N795="snížená",J795,0)</f>
        <v>0</v>
      </c>
      <c r="BG795" s="188">
        <f>IF(N795="zákl. přenesená",J795,0)</f>
        <v>0</v>
      </c>
      <c r="BH795" s="188">
        <f>IF(N795="sníž. přenesená",J795,0)</f>
        <v>0</v>
      </c>
      <c r="BI795" s="188">
        <f>IF(N795="nulová",J795,0)</f>
        <v>0</v>
      </c>
      <c r="BJ795" s="19" t="s">
        <v>81</v>
      </c>
      <c r="BK795" s="188">
        <f>ROUND(I795*H795,2)</f>
        <v>0</v>
      </c>
      <c r="BL795" s="19" t="s">
        <v>174</v>
      </c>
      <c r="BM795" s="187" t="s">
        <v>948</v>
      </c>
    </row>
    <row r="796" spans="1:65" s="2" customFormat="1" ht="11.25">
      <c r="A796" s="36"/>
      <c r="B796" s="37"/>
      <c r="C796" s="38"/>
      <c r="D796" s="189" t="s">
        <v>176</v>
      </c>
      <c r="E796" s="38"/>
      <c r="F796" s="190" t="s">
        <v>947</v>
      </c>
      <c r="G796" s="38"/>
      <c r="H796" s="38"/>
      <c r="I796" s="191"/>
      <c r="J796" s="38"/>
      <c r="K796" s="38"/>
      <c r="L796" s="41"/>
      <c r="M796" s="192"/>
      <c r="N796" s="193"/>
      <c r="O796" s="66"/>
      <c r="P796" s="66"/>
      <c r="Q796" s="66"/>
      <c r="R796" s="66"/>
      <c r="S796" s="66"/>
      <c r="T796" s="67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T796" s="19" t="s">
        <v>176</v>
      </c>
      <c r="AU796" s="19" t="s">
        <v>83</v>
      </c>
    </row>
    <row r="797" spans="1:65" s="13" customFormat="1" ht="11.25">
      <c r="B797" s="194"/>
      <c r="C797" s="195"/>
      <c r="D797" s="189" t="s">
        <v>198</v>
      </c>
      <c r="E797" s="196" t="s">
        <v>19</v>
      </c>
      <c r="F797" s="197" t="s">
        <v>949</v>
      </c>
      <c r="G797" s="195"/>
      <c r="H797" s="196" t="s">
        <v>19</v>
      </c>
      <c r="I797" s="198"/>
      <c r="J797" s="195"/>
      <c r="K797" s="195"/>
      <c r="L797" s="199"/>
      <c r="M797" s="200"/>
      <c r="N797" s="201"/>
      <c r="O797" s="201"/>
      <c r="P797" s="201"/>
      <c r="Q797" s="201"/>
      <c r="R797" s="201"/>
      <c r="S797" s="201"/>
      <c r="T797" s="202"/>
      <c r="AT797" s="203" t="s">
        <v>198</v>
      </c>
      <c r="AU797" s="203" t="s">
        <v>83</v>
      </c>
      <c r="AV797" s="13" t="s">
        <v>81</v>
      </c>
      <c r="AW797" s="13" t="s">
        <v>34</v>
      </c>
      <c r="AX797" s="13" t="s">
        <v>73</v>
      </c>
      <c r="AY797" s="203" t="s">
        <v>168</v>
      </c>
    </row>
    <row r="798" spans="1:65" s="13" customFormat="1" ht="11.25">
      <c r="B798" s="194"/>
      <c r="C798" s="195"/>
      <c r="D798" s="189" t="s">
        <v>198</v>
      </c>
      <c r="E798" s="196" t="s">
        <v>19</v>
      </c>
      <c r="F798" s="197" t="s">
        <v>950</v>
      </c>
      <c r="G798" s="195"/>
      <c r="H798" s="196" t="s">
        <v>19</v>
      </c>
      <c r="I798" s="198"/>
      <c r="J798" s="195"/>
      <c r="K798" s="195"/>
      <c r="L798" s="199"/>
      <c r="M798" s="200"/>
      <c r="N798" s="201"/>
      <c r="O798" s="201"/>
      <c r="P798" s="201"/>
      <c r="Q798" s="201"/>
      <c r="R798" s="201"/>
      <c r="S798" s="201"/>
      <c r="T798" s="202"/>
      <c r="AT798" s="203" t="s">
        <v>198</v>
      </c>
      <c r="AU798" s="203" t="s">
        <v>83</v>
      </c>
      <c r="AV798" s="13" t="s">
        <v>81</v>
      </c>
      <c r="AW798" s="13" t="s">
        <v>34</v>
      </c>
      <c r="AX798" s="13" t="s">
        <v>73</v>
      </c>
      <c r="AY798" s="203" t="s">
        <v>168</v>
      </c>
    </row>
    <row r="799" spans="1:65" s="14" customFormat="1" ht="11.25">
      <c r="B799" s="204"/>
      <c r="C799" s="205"/>
      <c r="D799" s="189" t="s">
        <v>198</v>
      </c>
      <c r="E799" s="206" t="s">
        <v>19</v>
      </c>
      <c r="F799" s="207" t="s">
        <v>951</v>
      </c>
      <c r="G799" s="205"/>
      <c r="H799" s="208">
        <v>38</v>
      </c>
      <c r="I799" s="209"/>
      <c r="J799" s="205"/>
      <c r="K799" s="205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198</v>
      </c>
      <c r="AU799" s="214" t="s">
        <v>83</v>
      </c>
      <c r="AV799" s="14" t="s">
        <v>83</v>
      </c>
      <c r="AW799" s="14" t="s">
        <v>34</v>
      </c>
      <c r="AX799" s="14" t="s">
        <v>73</v>
      </c>
      <c r="AY799" s="214" t="s">
        <v>168</v>
      </c>
    </row>
    <row r="800" spans="1:65" s="14" customFormat="1" ht="11.25">
      <c r="B800" s="204"/>
      <c r="C800" s="205"/>
      <c r="D800" s="189" t="s">
        <v>198</v>
      </c>
      <c r="E800" s="206" t="s">
        <v>19</v>
      </c>
      <c r="F800" s="207" t="s">
        <v>952</v>
      </c>
      <c r="G800" s="205"/>
      <c r="H800" s="208">
        <v>141.5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198</v>
      </c>
      <c r="AU800" s="214" t="s">
        <v>83</v>
      </c>
      <c r="AV800" s="14" t="s">
        <v>83</v>
      </c>
      <c r="AW800" s="14" t="s">
        <v>34</v>
      </c>
      <c r="AX800" s="14" t="s">
        <v>73</v>
      </c>
      <c r="AY800" s="214" t="s">
        <v>168</v>
      </c>
    </row>
    <row r="801" spans="1:65" s="13" customFormat="1" ht="11.25">
      <c r="B801" s="194"/>
      <c r="C801" s="195"/>
      <c r="D801" s="189" t="s">
        <v>198</v>
      </c>
      <c r="E801" s="196" t="s">
        <v>19</v>
      </c>
      <c r="F801" s="197" t="s">
        <v>558</v>
      </c>
      <c r="G801" s="195"/>
      <c r="H801" s="196" t="s">
        <v>19</v>
      </c>
      <c r="I801" s="198"/>
      <c r="J801" s="195"/>
      <c r="K801" s="195"/>
      <c r="L801" s="199"/>
      <c r="M801" s="200"/>
      <c r="N801" s="201"/>
      <c r="O801" s="201"/>
      <c r="P801" s="201"/>
      <c r="Q801" s="201"/>
      <c r="R801" s="201"/>
      <c r="S801" s="201"/>
      <c r="T801" s="202"/>
      <c r="AT801" s="203" t="s">
        <v>198</v>
      </c>
      <c r="AU801" s="203" t="s">
        <v>83</v>
      </c>
      <c r="AV801" s="13" t="s">
        <v>81</v>
      </c>
      <c r="AW801" s="13" t="s">
        <v>34</v>
      </c>
      <c r="AX801" s="13" t="s">
        <v>73</v>
      </c>
      <c r="AY801" s="203" t="s">
        <v>168</v>
      </c>
    </row>
    <row r="802" spans="1:65" s="14" customFormat="1" ht="11.25">
      <c r="B802" s="204"/>
      <c r="C802" s="205"/>
      <c r="D802" s="189" t="s">
        <v>198</v>
      </c>
      <c r="E802" s="206" t="s">
        <v>19</v>
      </c>
      <c r="F802" s="207" t="s">
        <v>953</v>
      </c>
      <c r="G802" s="205"/>
      <c r="H802" s="208">
        <v>270</v>
      </c>
      <c r="I802" s="209"/>
      <c r="J802" s="205"/>
      <c r="K802" s="205"/>
      <c r="L802" s="210"/>
      <c r="M802" s="211"/>
      <c r="N802" s="212"/>
      <c r="O802" s="212"/>
      <c r="P802" s="212"/>
      <c r="Q802" s="212"/>
      <c r="R802" s="212"/>
      <c r="S802" s="212"/>
      <c r="T802" s="213"/>
      <c r="AT802" s="214" t="s">
        <v>198</v>
      </c>
      <c r="AU802" s="214" t="s">
        <v>83</v>
      </c>
      <c r="AV802" s="14" t="s">
        <v>83</v>
      </c>
      <c r="AW802" s="14" t="s">
        <v>34</v>
      </c>
      <c r="AX802" s="14" t="s">
        <v>73</v>
      </c>
      <c r="AY802" s="214" t="s">
        <v>168</v>
      </c>
    </row>
    <row r="803" spans="1:65" s="14" customFormat="1" ht="11.25">
      <c r="B803" s="204"/>
      <c r="C803" s="205"/>
      <c r="D803" s="189" t="s">
        <v>198</v>
      </c>
      <c r="E803" s="206" t="s">
        <v>19</v>
      </c>
      <c r="F803" s="207" t="s">
        <v>560</v>
      </c>
      <c r="G803" s="205"/>
      <c r="H803" s="208">
        <v>470</v>
      </c>
      <c r="I803" s="209"/>
      <c r="J803" s="205"/>
      <c r="K803" s="205"/>
      <c r="L803" s="210"/>
      <c r="M803" s="211"/>
      <c r="N803" s="212"/>
      <c r="O803" s="212"/>
      <c r="P803" s="212"/>
      <c r="Q803" s="212"/>
      <c r="R803" s="212"/>
      <c r="S803" s="212"/>
      <c r="T803" s="213"/>
      <c r="AT803" s="214" t="s">
        <v>198</v>
      </c>
      <c r="AU803" s="214" t="s">
        <v>83</v>
      </c>
      <c r="AV803" s="14" t="s">
        <v>83</v>
      </c>
      <c r="AW803" s="14" t="s">
        <v>34</v>
      </c>
      <c r="AX803" s="14" t="s">
        <v>73</v>
      </c>
      <c r="AY803" s="214" t="s">
        <v>168</v>
      </c>
    </row>
    <row r="804" spans="1:65" s="14" customFormat="1" ht="11.25">
      <c r="B804" s="204"/>
      <c r="C804" s="205"/>
      <c r="D804" s="189" t="s">
        <v>198</v>
      </c>
      <c r="E804" s="206" t="s">
        <v>19</v>
      </c>
      <c r="F804" s="207" t="s">
        <v>954</v>
      </c>
      <c r="G804" s="205"/>
      <c r="H804" s="208">
        <v>540</v>
      </c>
      <c r="I804" s="209"/>
      <c r="J804" s="205"/>
      <c r="K804" s="205"/>
      <c r="L804" s="210"/>
      <c r="M804" s="211"/>
      <c r="N804" s="212"/>
      <c r="O804" s="212"/>
      <c r="P804" s="212"/>
      <c r="Q804" s="212"/>
      <c r="R804" s="212"/>
      <c r="S804" s="212"/>
      <c r="T804" s="213"/>
      <c r="AT804" s="214" t="s">
        <v>198</v>
      </c>
      <c r="AU804" s="214" t="s">
        <v>83</v>
      </c>
      <c r="AV804" s="14" t="s">
        <v>83</v>
      </c>
      <c r="AW804" s="14" t="s">
        <v>34</v>
      </c>
      <c r="AX804" s="14" t="s">
        <v>73</v>
      </c>
      <c r="AY804" s="214" t="s">
        <v>168</v>
      </c>
    </row>
    <row r="805" spans="1:65" s="14" customFormat="1" ht="11.25">
      <c r="B805" s="204"/>
      <c r="C805" s="205"/>
      <c r="D805" s="189" t="s">
        <v>198</v>
      </c>
      <c r="E805" s="206" t="s">
        <v>19</v>
      </c>
      <c r="F805" s="207" t="s">
        <v>955</v>
      </c>
      <c r="G805" s="205"/>
      <c r="H805" s="208">
        <v>341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198</v>
      </c>
      <c r="AU805" s="214" t="s">
        <v>83</v>
      </c>
      <c r="AV805" s="14" t="s">
        <v>83</v>
      </c>
      <c r="AW805" s="14" t="s">
        <v>34</v>
      </c>
      <c r="AX805" s="14" t="s">
        <v>73</v>
      </c>
      <c r="AY805" s="214" t="s">
        <v>168</v>
      </c>
    </row>
    <row r="806" spans="1:65" s="13" customFormat="1" ht="11.25">
      <c r="B806" s="194"/>
      <c r="C806" s="195"/>
      <c r="D806" s="189" t="s">
        <v>198</v>
      </c>
      <c r="E806" s="196" t="s">
        <v>19</v>
      </c>
      <c r="F806" s="197" t="s">
        <v>563</v>
      </c>
      <c r="G806" s="195"/>
      <c r="H806" s="196" t="s">
        <v>19</v>
      </c>
      <c r="I806" s="198"/>
      <c r="J806" s="195"/>
      <c r="K806" s="195"/>
      <c r="L806" s="199"/>
      <c r="M806" s="200"/>
      <c r="N806" s="201"/>
      <c r="O806" s="201"/>
      <c r="P806" s="201"/>
      <c r="Q806" s="201"/>
      <c r="R806" s="201"/>
      <c r="S806" s="201"/>
      <c r="T806" s="202"/>
      <c r="AT806" s="203" t="s">
        <v>198</v>
      </c>
      <c r="AU806" s="203" t="s">
        <v>83</v>
      </c>
      <c r="AV806" s="13" t="s">
        <v>81</v>
      </c>
      <c r="AW806" s="13" t="s">
        <v>34</v>
      </c>
      <c r="AX806" s="13" t="s">
        <v>73</v>
      </c>
      <c r="AY806" s="203" t="s">
        <v>168</v>
      </c>
    </row>
    <row r="807" spans="1:65" s="14" customFormat="1" ht="11.25">
      <c r="B807" s="204"/>
      <c r="C807" s="205"/>
      <c r="D807" s="189" t="s">
        <v>198</v>
      </c>
      <c r="E807" s="206" t="s">
        <v>19</v>
      </c>
      <c r="F807" s="207" t="s">
        <v>956</v>
      </c>
      <c r="G807" s="205"/>
      <c r="H807" s="208">
        <v>78</v>
      </c>
      <c r="I807" s="209"/>
      <c r="J807" s="205"/>
      <c r="K807" s="205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198</v>
      </c>
      <c r="AU807" s="214" t="s">
        <v>83</v>
      </c>
      <c r="AV807" s="14" t="s">
        <v>83</v>
      </c>
      <c r="AW807" s="14" t="s">
        <v>34</v>
      </c>
      <c r="AX807" s="14" t="s">
        <v>73</v>
      </c>
      <c r="AY807" s="214" t="s">
        <v>168</v>
      </c>
    </row>
    <row r="808" spans="1:65" s="13" customFormat="1" ht="11.25">
      <c r="B808" s="194"/>
      <c r="C808" s="195"/>
      <c r="D808" s="189" t="s">
        <v>198</v>
      </c>
      <c r="E808" s="196" t="s">
        <v>19</v>
      </c>
      <c r="F808" s="197" t="s">
        <v>957</v>
      </c>
      <c r="G808" s="195"/>
      <c r="H808" s="196" t="s">
        <v>19</v>
      </c>
      <c r="I808" s="198"/>
      <c r="J808" s="195"/>
      <c r="K808" s="195"/>
      <c r="L808" s="199"/>
      <c r="M808" s="200"/>
      <c r="N808" s="201"/>
      <c r="O808" s="201"/>
      <c r="P808" s="201"/>
      <c r="Q808" s="201"/>
      <c r="R808" s="201"/>
      <c r="S808" s="201"/>
      <c r="T808" s="202"/>
      <c r="AT808" s="203" t="s">
        <v>198</v>
      </c>
      <c r="AU808" s="203" t="s">
        <v>83</v>
      </c>
      <c r="AV808" s="13" t="s">
        <v>81</v>
      </c>
      <c r="AW808" s="13" t="s">
        <v>34</v>
      </c>
      <c r="AX808" s="13" t="s">
        <v>73</v>
      </c>
      <c r="AY808" s="203" t="s">
        <v>168</v>
      </c>
    </row>
    <row r="809" spans="1:65" s="14" customFormat="1" ht="11.25">
      <c r="B809" s="204"/>
      <c r="C809" s="205"/>
      <c r="D809" s="189" t="s">
        <v>198</v>
      </c>
      <c r="E809" s="206" t="s">
        <v>19</v>
      </c>
      <c r="F809" s="207" t="s">
        <v>958</v>
      </c>
      <c r="G809" s="205"/>
      <c r="H809" s="208">
        <v>42</v>
      </c>
      <c r="I809" s="209"/>
      <c r="J809" s="205"/>
      <c r="K809" s="205"/>
      <c r="L809" s="210"/>
      <c r="M809" s="211"/>
      <c r="N809" s="212"/>
      <c r="O809" s="212"/>
      <c r="P809" s="212"/>
      <c r="Q809" s="212"/>
      <c r="R809" s="212"/>
      <c r="S809" s="212"/>
      <c r="T809" s="213"/>
      <c r="AT809" s="214" t="s">
        <v>198</v>
      </c>
      <c r="AU809" s="214" t="s">
        <v>83</v>
      </c>
      <c r="AV809" s="14" t="s">
        <v>83</v>
      </c>
      <c r="AW809" s="14" t="s">
        <v>34</v>
      </c>
      <c r="AX809" s="14" t="s">
        <v>73</v>
      </c>
      <c r="AY809" s="214" t="s">
        <v>168</v>
      </c>
    </row>
    <row r="810" spans="1:65" s="14" customFormat="1" ht="11.25">
      <c r="B810" s="204"/>
      <c r="C810" s="205"/>
      <c r="D810" s="189" t="s">
        <v>198</v>
      </c>
      <c r="E810" s="206" t="s">
        <v>19</v>
      </c>
      <c r="F810" s="207" t="s">
        <v>959</v>
      </c>
      <c r="G810" s="205"/>
      <c r="H810" s="208">
        <v>71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198</v>
      </c>
      <c r="AU810" s="214" t="s">
        <v>83</v>
      </c>
      <c r="AV810" s="14" t="s">
        <v>83</v>
      </c>
      <c r="AW810" s="14" t="s">
        <v>34</v>
      </c>
      <c r="AX810" s="14" t="s">
        <v>73</v>
      </c>
      <c r="AY810" s="214" t="s">
        <v>168</v>
      </c>
    </row>
    <row r="811" spans="1:65" s="14" customFormat="1" ht="11.25">
      <c r="B811" s="204"/>
      <c r="C811" s="205"/>
      <c r="D811" s="189" t="s">
        <v>198</v>
      </c>
      <c r="E811" s="206" t="s">
        <v>19</v>
      </c>
      <c r="F811" s="207" t="s">
        <v>960</v>
      </c>
      <c r="G811" s="205"/>
      <c r="H811" s="208">
        <v>130</v>
      </c>
      <c r="I811" s="209"/>
      <c r="J811" s="205"/>
      <c r="K811" s="205"/>
      <c r="L811" s="210"/>
      <c r="M811" s="211"/>
      <c r="N811" s="212"/>
      <c r="O811" s="212"/>
      <c r="P811" s="212"/>
      <c r="Q811" s="212"/>
      <c r="R811" s="212"/>
      <c r="S811" s="212"/>
      <c r="T811" s="213"/>
      <c r="AT811" s="214" t="s">
        <v>198</v>
      </c>
      <c r="AU811" s="214" t="s">
        <v>83</v>
      </c>
      <c r="AV811" s="14" t="s">
        <v>83</v>
      </c>
      <c r="AW811" s="14" t="s">
        <v>34</v>
      </c>
      <c r="AX811" s="14" t="s">
        <v>73</v>
      </c>
      <c r="AY811" s="214" t="s">
        <v>168</v>
      </c>
    </row>
    <row r="812" spans="1:65" s="15" customFormat="1" ht="11.25">
      <c r="B812" s="215"/>
      <c r="C812" s="216"/>
      <c r="D812" s="189" t="s">
        <v>198</v>
      </c>
      <c r="E812" s="217" t="s">
        <v>19</v>
      </c>
      <c r="F812" s="218" t="s">
        <v>208</v>
      </c>
      <c r="G812" s="216"/>
      <c r="H812" s="219">
        <v>2121.5</v>
      </c>
      <c r="I812" s="220"/>
      <c r="J812" s="216"/>
      <c r="K812" s="216"/>
      <c r="L812" s="221"/>
      <c r="M812" s="222"/>
      <c r="N812" s="223"/>
      <c r="O812" s="223"/>
      <c r="P812" s="223"/>
      <c r="Q812" s="223"/>
      <c r="R812" s="223"/>
      <c r="S812" s="223"/>
      <c r="T812" s="224"/>
      <c r="AT812" s="225" t="s">
        <v>198</v>
      </c>
      <c r="AU812" s="225" t="s">
        <v>83</v>
      </c>
      <c r="AV812" s="15" t="s">
        <v>174</v>
      </c>
      <c r="AW812" s="15" t="s">
        <v>34</v>
      </c>
      <c r="AX812" s="15" t="s">
        <v>81</v>
      </c>
      <c r="AY812" s="225" t="s">
        <v>168</v>
      </c>
    </row>
    <row r="813" spans="1:65" s="2" customFormat="1" ht="16.5" customHeight="1">
      <c r="A813" s="36"/>
      <c r="B813" s="37"/>
      <c r="C813" s="176" t="s">
        <v>961</v>
      </c>
      <c r="D813" s="176" t="s">
        <v>170</v>
      </c>
      <c r="E813" s="177" t="s">
        <v>962</v>
      </c>
      <c r="F813" s="178" t="s">
        <v>963</v>
      </c>
      <c r="G813" s="179" t="s">
        <v>225</v>
      </c>
      <c r="H813" s="180">
        <v>2138.5</v>
      </c>
      <c r="I813" s="181"/>
      <c r="J813" s="182">
        <f>ROUND(I813*H813,2)</f>
        <v>0</v>
      </c>
      <c r="K813" s="178" t="s">
        <v>19</v>
      </c>
      <c r="L813" s="41"/>
      <c r="M813" s="183" t="s">
        <v>19</v>
      </c>
      <c r="N813" s="184" t="s">
        <v>44</v>
      </c>
      <c r="O813" s="66"/>
      <c r="P813" s="185">
        <f>O813*H813</f>
        <v>0</v>
      </c>
      <c r="Q813" s="185">
        <v>2.2339999999999999E-2</v>
      </c>
      <c r="R813" s="185">
        <f>Q813*H813</f>
        <v>47.774089999999994</v>
      </c>
      <c r="S813" s="185">
        <v>0</v>
      </c>
      <c r="T813" s="186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87" t="s">
        <v>174</v>
      </c>
      <c r="AT813" s="187" t="s">
        <v>170</v>
      </c>
      <c r="AU813" s="187" t="s">
        <v>83</v>
      </c>
      <c r="AY813" s="19" t="s">
        <v>168</v>
      </c>
      <c r="BE813" s="188">
        <f>IF(N813="základní",J813,0)</f>
        <v>0</v>
      </c>
      <c r="BF813" s="188">
        <f>IF(N813="snížená",J813,0)</f>
        <v>0</v>
      </c>
      <c r="BG813" s="188">
        <f>IF(N813="zákl. přenesená",J813,0)</f>
        <v>0</v>
      </c>
      <c r="BH813" s="188">
        <f>IF(N813="sníž. přenesená",J813,0)</f>
        <v>0</v>
      </c>
      <c r="BI813" s="188">
        <f>IF(N813="nulová",J813,0)</f>
        <v>0</v>
      </c>
      <c r="BJ813" s="19" t="s">
        <v>81</v>
      </c>
      <c r="BK813" s="188">
        <f>ROUND(I813*H813,2)</f>
        <v>0</v>
      </c>
      <c r="BL813" s="19" t="s">
        <v>174</v>
      </c>
      <c r="BM813" s="187" t="s">
        <v>964</v>
      </c>
    </row>
    <row r="814" spans="1:65" s="2" customFormat="1" ht="11.25">
      <c r="A814" s="36"/>
      <c r="B814" s="37"/>
      <c r="C814" s="38"/>
      <c r="D814" s="189" t="s">
        <v>176</v>
      </c>
      <c r="E814" s="38"/>
      <c r="F814" s="190" t="s">
        <v>963</v>
      </c>
      <c r="G814" s="38"/>
      <c r="H814" s="38"/>
      <c r="I814" s="191"/>
      <c r="J814" s="38"/>
      <c r="K814" s="38"/>
      <c r="L814" s="41"/>
      <c r="M814" s="192"/>
      <c r="N814" s="193"/>
      <c r="O814" s="66"/>
      <c r="P814" s="66"/>
      <c r="Q814" s="66"/>
      <c r="R814" s="66"/>
      <c r="S814" s="66"/>
      <c r="T814" s="67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T814" s="19" t="s">
        <v>176</v>
      </c>
      <c r="AU814" s="19" t="s">
        <v>83</v>
      </c>
    </row>
    <row r="815" spans="1:65" s="13" customFormat="1" ht="11.25">
      <c r="B815" s="194"/>
      <c r="C815" s="195"/>
      <c r="D815" s="189" t="s">
        <v>198</v>
      </c>
      <c r="E815" s="196" t="s">
        <v>19</v>
      </c>
      <c r="F815" s="197" t="s">
        <v>965</v>
      </c>
      <c r="G815" s="195"/>
      <c r="H815" s="196" t="s">
        <v>19</v>
      </c>
      <c r="I815" s="198"/>
      <c r="J815" s="195"/>
      <c r="K815" s="195"/>
      <c r="L815" s="199"/>
      <c r="M815" s="200"/>
      <c r="N815" s="201"/>
      <c r="O815" s="201"/>
      <c r="P815" s="201"/>
      <c r="Q815" s="201"/>
      <c r="R815" s="201"/>
      <c r="S815" s="201"/>
      <c r="T815" s="202"/>
      <c r="AT815" s="203" t="s">
        <v>198</v>
      </c>
      <c r="AU815" s="203" t="s">
        <v>83</v>
      </c>
      <c r="AV815" s="13" t="s">
        <v>81</v>
      </c>
      <c r="AW815" s="13" t="s">
        <v>34</v>
      </c>
      <c r="AX815" s="13" t="s">
        <v>73</v>
      </c>
      <c r="AY815" s="203" t="s">
        <v>168</v>
      </c>
    </row>
    <row r="816" spans="1:65" s="13" customFormat="1" ht="11.25">
      <c r="B816" s="194"/>
      <c r="C816" s="195"/>
      <c r="D816" s="189" t="s">
        <v>198</v>
      </c>
      <c r="E816" s="196" t="s">
        <v>19</v>
      </c>
      <c r="F816" s="197" t="s">
        <v>950</v>
      </c>
      <c r="G816" s="195"/>
      <c r="H816" s="196" t="s">
        <v>19</v>
      </c>
      <c r="I816" s="198"/>
      <c r="J816" s="195"/>
      <c r="K816" s="195"/>
      <c r="L816" s="199"/>
      <c r="M816" s="200"/>
      <c r="N816" s="201"/>
      <c r="O816" s="201"/>
      <c r="P816" s="201"/>
      <c r="Q816" s="201"/>
      <c r="R816" s="201"/>
      <c r="S816" s="201"/>
      <c r="T816" s="202"/>
      <c r="AT816" s="203" t="s">
        <v>198</v>
      </c>
      <c r="AU816" s="203" t="s">
        <v>83</v>
      </c>
      <c r="AV816" s="13" t="s">
        <v>81</v>
      </c>
      <c r="AW816" s="13" t="s">
        <v>34</v>
      </c>
      <c r="AX816" s="13" t="s">
        <v>73</v>
      </c>
      <c r="AY816" s="203" t="s">
        <v>168</v>
      </c>
    </row>
    <row r="817" spans="2:51" s="14" customFormat="1" ht="11.25">
      <c r="B817" s="204"/>
      <c r="C817" s="205"/>
      <c r="D817" s="189" t="s">
        <v>198</v>
      </c>
      <c r="E817" s="206" t="s">
        <v>19</v>
      </c>
      <c r="F817" s="207" t="s">
        <v>951</v>
      </c>
      <c r="G817" s="205"/>
      <c r="H817" s="208">
        <v>38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198</v>
      </c>
      <c r="AU817" s="214" t="s">
        <v>83</v>
      </c>
      <c r="AV817" s="14" t="s">
        <v>83</v>
      </c>
      <c r="AW817" s="14" t="s">
        <v>34</v>
      </c>
      <c r="AX817" s="14" t="s">
        <v>73</v>
      </c>
      <c r="AY817" s="214" t="s">
        <v>168</v>
      </c>
    </row>
    <row r="818" spans="2:51" s="14" customFormat="1" ht="11.25">
      <c r="B818" s="204"/>
      <c r="C818" s="205"/>
      <c r="D818" s="189" t="s">
        <v>198</v>
      </c>
      <c r="E818" s="206" t="s">
        <v>19</v>
      </c>
      <c r="F818" s="207" t="s">
        <v>952</v>
      </c>
      <c r="G818" s="205"/>
      <c r="H818" s="208">
        <v>141.5</v>
      </c>
      <c r="I818" s="209"/>
      <c r="J818" s="205"/>
      <c r="K818" s="205"/>
      <c r="L818" s="210"/>
      <c r="M818" s="211"/>
      <c r="N818" s="212"/>
      <c r="O818" s="212"/>
      <c r="P818" s="212"/>
      <c r="Q818" s="212"/>
      <c r="R818" s="212"/>
      <c r="S818" s="212"/>
      <c r="T818" s="213"/>
      <c r="AT818" s="214" t="s">
        <v>198</v>
      </c>
      <c r="AU818" s="214" t="s">
        <v>83</v>
      </c>
      <c r="AV818" s="14" t="s">
        <v>83</v>
      </c>
      <c r="AW818" s="14" t="s">
        <v>34</v>
      </c>
      <c r="AX818" s="14" t="s">
        <v>73</v>
      </c>
      <c r="AY818" s="214" t="s">
        <v>168</v>
      </c>
    </row>
    <row r="819" spans="2:51" s="13" customFormat="1" ht="11.25">
      <c r="B819" s="194"/>
      <c r="C819" s="195"/>
      <c r="D819" s="189" t="s">
        <v>198</v>
      </c>
      <c r="E819" s="196" t="s">
        <v>19</v>
      </c>
      <c r="F819" s="197" t="s">
        <v>558</v>
      </c>
      <c r="G819" s="195"/>
      <c r="H819" s="196" t="s">
        <v>19</v>
      </c>
      <c r="I819" s="198"/>
      <c r="J819" s="195"/>
      <c r="K819" s="195"/>
      <c r="L819" s="199"/>
      <c r="M819" s="200"/>
      <c r="N819" s="201"/>
      <c r="O819" s="201"/>
      <c r="P819" s="201"/>
      <c r="Q819" s="201"/>
      <c r="R819" s="201"/>
      <c r="S819" s="201"/>
      <c r="T819" s="202"/>
      <c r="AT819" s="203" t="s">
        <v>198</v>
      </c>
      <c r="AU819" s="203" t="s">
        <v>83</v>
      </c>
      <c r="AV819" s="13" t="s">
        <v>81</v>
      </c>
      <c r="AW819" s="13" t="s">
        <v>34</v>
      </c>
      <c r="AX819" s="13" t="s">
        <v>73</v>
      </c>
      <c r="AY819" s="203" t="s">
        <v>168</v>
      </c>
    </row>
    <row r="820" spans="2:51" s="14" customFormat="1" ht="11.25">
      <c r="B820" s="204"/>
      <c r="C820" s="205"/>
      <c r="D820" s="189" t="s">
        <v>198</v>
      </c>
      <c r="E820" s="206" t="s">
        <v>19</v>
      </c>
      <c r="F820" s="207" t="s">
        <v>953</v>
      </c>
      <c r="G820" s="205"/>
      <c r="H820" s="208">
        <v>270</v>
      </c>
      <c r="I820" s="209"/>
      <c r="J820" s="205"/>
      <c r="K820" s="205"/>
      <c r="L820" s="210"/>
      <c r="M820" s="211"/>
      <c r="N820" s="212"/>
      <c r="O820" s="212"/>
      <c r="P820" s="212"/>
      <c r="Q820" s="212"/>
      <c r="R820" s="212"/>
      <c r="S820" s="212"/>
      <c r="T820" s="213"/>
      <c r="AT820" s="214" t="s">
        <v>198</v>
      </c>
      <c r="AU820" s="214" t="s">
        <v>83</v>
      </c>
      <c r="AV820" s="14" t="s">
        <v>83</v>
      </c>
      <c r="AW820" s="14" t="s">
        <v>34</v>
      </c>
      <c r="AX820" s="14" t="s">
        <v>73</v>
      </c>
      <c r="AY820" s="214" t="s">
        <v>168</v>
      </c>
    </row>
    <row r="821" spans="2:51" s="14" customFormat="1" ht="11.25">
      <c r="B821" s="204"/>
      <c r="C821" s="205"/>
      <c r="D821" s="189" t="s">
        <v>198</v>
      </c>
      <c r="E821" s="206" t="s">
        <v>19</v>
      </c>
      <c r="F821" s="207" t="s">
        <v>560</v>
      </c>
      <c r="G821" s="205"/>
      <c r="H821" s="208">
        <v>470</v>
      </c>
      <c r="I821" s="209"/>
      <c r="J821" s="205"/>
      <c r="K821" s="205"/>
      <c r="L821" s="210"/>
      <c r="M821" s="211"/>
      <c r="N821" s="212"/>
      <c r="O821" s="212"/>
      <c r="P821" s="212"/>
      <c r="Q821" s="212"/>
      <c r="R821" s="212"/>
      <c r="S821" s="212"/>
      <c r="T821" s="213"/>
      <c r="AT821" s="214" t="s">
        <v>198</v>
      </c>
      <c r="AU821" s="214" t="s">
        <v>83</v>
      </c>
      <c r="AV821" s="14" t="s">
        <v>83</v>
      </c>
      <c r="AW821" s="14" t="s">
        <v>34</v>
      </c>
      <c r="AX821" s="14" t="s">
        <v>73</v>
      </c>
      <c r="AY821" s="214" t="s">
        <v>168</v>
      </c>
    </row>
    <row r="822" spans="2:51" s="14" customFormat="1" ht="11.25">
      <c r="B822" s="204"/>
      <c r="C822" s="205"/>
      <c r="D822" s="189" t="s">
        <v>198</v>
      </c>
      <c r="E822" s="206" t="s">
        <v>19</v>
      </c>
      <c r="F822" s="207" t="s">
        <v>954</v>
      </c>
      <c r="G822" s="205"/>
      <c r="H822" s="208">
        <v>540</v>
      </c>
      <c r="I822" s="209"/>
      <c r="J822" s="205"/>
      <c r="K822" s="205"/>
      <c r="L822" s="210"/>
      <c r="M822" s="211"/>
      <c r="N822" s="212"/>
      <c r="O822" s="212"/>
      <c r="P822" s="212"/>
      <c r="Q822" s="212"/>
      <c r="R822" s="212"/>
      <c r="S822" s="212"/>
      <c r="T822" s="213"/>
      <c r="AT822" s="214" t="s">
        <v>198</v>
      </c>
      <c r="AU822" s="214" t="s">
        <v>83</v>
      </c>
      <c r="AV822" s="14" t="s">
        <v>83</v>
      </c>
      <c r="AW822" s="14" t="s">
        <v>34</v>
      </c>
      <c r="AX822" s="14" t="s">
        <v>73</v>
      </c>
      <c r="AY822" s="214" t="s">
        <v>168</v>
      </c>
    </row>
    <row r="823" spans="2:51" s="14" customFormat="1" ht="11.25">
      <c r="B823" s="204"/>
      <c r="C823" s="205"/>
      <c r="D823" s="189" t="s">
        <v>198</v>
      </c>
      <c r="E823" s="206" t="s">
        <v>19</v>
      </c>
      <c r="F823" s="207" t="s">
        <v>955</v>
      </c>
      <c r="G823" s="205"/>
      <c r="H823" s="208">
        <v>341</v>
      </c>
      <c r="I823" s="209"/>
      <c r="J823" s="205"/>
      <c r="K823" s="205"/>
      <c r="L823" s="210"/>
      <c r="M823" s="211"/>
      <c r="N823" s="212"/>
      <c r="O823" s="212"/>
      <c r="P823" s="212"/>
      <c r="Q823" s="212"/>
      <c r="R823" s="212"/>
      <c r="S823" s="212"/>
      <c r="T823" s="213"/>
      <c r="AT823" s="214" t="s">
        <v>198</v>
      </c>
      <c r="AU823" s="214" t="s">
        <v>83</v>
      </c>
      <c r="AV823" s="14" t="s">
        <v>83</v>
      </c>
      <c r="AW823" s="14" t="s">
        <v>34</v>
      </c>
      <c r="AX823" s="14" t="s">
        <v>73</v>
      </c>
      <c r="AY823" s="214" t="s">
        <v>168</v>
      </c>
    </row>
    <row r="824" spans="2:51" s="13" customFormat="1" ht="11.25">
      <c r="B824" s="194"/>
      <c r="C824" s="195"/>
      <c r="D824" s="189" t="s">
        <v>198</v>
      </c>
      <c r="E824" s="196" t="s">
        <v>19</v>
      </c>
      <c r="F824" s="197" t="s">
        <v>563</v>
      </c>
      <c r="G824" s="195"/>
      <c r="H824" s="196" t="s">
        <v>19</v>
      </c>
      <c r="I824" s="198"/>
      <c r="J824" s="195"/>
      <c r="K824" s="195"/>
      <c r="L824" s="199"/>
      <c r="M824" s="200"/>
      <c r="N824" s="201"/>
      <c r="O824" s="201"/>
      <c r="P824" s="201"/>
      <c r="Q824" s="201"/>
      <c r="R824" s="201"/>
      <c r="S824" s="201"/>
      <c r="T824" s="202"/>
      <c r="AT824" s="203" t="s">
        <v>198</v>
      </c>
      <c r="AU824" s="203" t="s">
        <v>83</v>
      </c>
      <c r="AV824" s="13" t="s">
        <v>81</v>
      </c>
      <c r="AW824" s="13" t="s">
        <v>34</v>
      </c>
      <c r="AX824" s="13" t="s">
        <v>73</v>
      </c>
      <c r="AY824" s="203" t="s">
        <v>168</v>
      </c>
    </row>
    <row r="825" spans="2:51" s="14" customFormat="1" ht="11.25">
      <c r="B825" s="204"/>
      <c r="C825" s="205"/>
      <c r="D825" s="189" t="s">
        <v>198</v>
      </c>
      <c r="E825" s="206" t="s">
        <v>19</v>
      </c>
      <c r="F825" s="207" t="s">
        <v>956</v>
      </c>
      <c r="G825" s="205"/>
      <c r="H825" s="208">
        <v>78</v>
      </c>
      <c r="I825" s="209"/>
      <c r="J825" s="205"/>
      <c r="K825" s="205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198</v>
      </c>
      <c r="AU825" s="214" t="s">
        <v>83</v>
      </c>
      <c r="AV825" s="14" t="s">
        <v>83</v>
      </c>
      <c r="AW825" s="14" t="s">
        <v>34</v>
      </c>
      <c r="AX825" s="14" t="s">
        <v>73</v>
      </c>
      <c r="AY825" s="214" t="s">
        <v>168</v>
      </c>
    </row>
    <row r="826" spans="2:51" s="13" customFormat="1" ht="11.25">
      <c r="B826" s="194"/>
      <c r="C826" s="195"/>
      <c r="D826" s="189" t="s">
        <v>198</v>
      </c>
      <c r="E826" s="196" t="s">
        <v>19</v>
      </c>
      <c r="F826" s="197" t="s">
        <v>565</v>
      </c>
      <c r="G826" s="195"/>
      <c r="H826" s="196" t="s">
        <v>19</v>
      </c>
      <c r="I826" s="198"/>
      <c r="J826" s="195"/>
      <c r="K826" s="195"/>
      <c r="L826" s="199"/>
      <c r="M826" s="200"/>
      <c r="N826" s="201"/>
      <c r="O826" s="201"/>
      <c r="P826" s="201"/>
      <c r="Q826" s="201"/>
      <c r="R826" s="201"/>
      <c r="S826" s="201"/>
      <c r="T826" s="202"/>
      <c r="AT826" s="203" t="s">
        <v>198</v>
      </c>
      <c r="AU826" s="203" t="s">
        <v>83</v>
      </c>
      <c r="AV826" s="13" t="s">
        <v>81</v>
      </c>
      <c r="AW826" s="13" t="s">
        <v>34</v>
      </c>
      <c r="AX826" s="13" t="s">
        <v>73</v>
      </c>
      <c r="AY826" s="203" t="s">
        <v>168</v>
      </c>
    </row>
    <row r="827" spans="2:51" s="14" customFormat="1" ht="11.25">
      <c r="B827" s="204"/>
      <c r="C827" s="205"/>
      <c r="D827" s="189" t="s">
        <v>198</v>
      </c>
      <c r="E827" s="206" t="s">
        <v>19</v>
      </c>
      <c r="F827" s="207" t="s">
        <v>958</v>
      </c>
      <c r="G827" s="205"/>
      <c r="H827" s="208">
        <v>42</v>
      </c>
      <c r="I827" s="209"/>
      <c r="J827" s="205"/>
      <c r="K827" s="205"/>
      <c r="L827" s="210"/>
      <c r="M827" s="211"/>
      <c r="N827" s="212"/>
      <c r="O827" s="212"/>
      <c r="P827" s="212"/>
      <c r="Q827" s="212"/>
      <c r="R827" s="212"/>
      <c r="S827" s="212"/>
      <c r="T827" s="213"/>
      <c r="AT827" s="214" t="s">
        <v>198</v>
      </c>
      <c r="AU827" s="214" t="s">
        <v>83</v>
      </c>
      <c r="AV827" s="14" t="s">
        <v>83</v>
      </c>
      <c r="AW827" s="14" t="s">
        <v>34</v>
      </c>
      <c r="AX827" s="14" t="s">
        <v>73</v>
      </c>
      <c r="AY827" s="214" t="s">
        <v>168</v>
      </c>
    </row>
    <row r="828" spans="2:51" s="14" customFormat="1" ht="11.25">
      <c r="B828" s="204"/>
      <c r="C828" s="205"/>
      <c r="D828" s="189" t="s">
        <v>198</v>
      </c>
      <c r="E828" s="206" t="s">
        <v>19</v>
      </c>
      <c r="F828" s="207" t="s">
        <v>959</v>
      </c>
      <c r="G828" s="205"/>
      <c r="H828" s="208">
        <v>71</v>
      </c>
      <c r="I828" s="209"/>
      <c r="J828" s="205"/>
      <c r="K828" s="205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198</v>
      </c>
      <c r="AU828" s="214" t="s">
        <v>83</v>
      </c>
      <c r="AV828" s="14" t="s">
        <v>83</v>
      </c>
      <c r="AW828" s="14" t="s">
        <v>34</v>
      </c>
      <c r="AX828" s="14" t="s">
        <v>73</v>
      </c>
      <c r="AY828" s="214" t="s">
        <v>168</v>
      </c>
    </row>
    <row r="829" spans="2:51" s="14" customFormat="1" ht="11.25">
      <c r="B829" s="204"/>
      <c r="C829" s="205"/>
      <c r="D829" s="189" t="s">
        <v>198</v>
      </c>
      <c r="E829" s="206" t="s">
        <v>19</v>
      </c>
      <c r="F829" s="207" t="s">
        <v>960</v>
      </c>
      <c r="G829" s="205"/>
      <c r="H829" s="208">
        <v>130</v>
      </c>
      <c r="I829" s="209"/>
      <c r="J829" s="205"/>
      <c r="K829" s="205"/>
      <c r="L829" s="210"/>
      <c r="M829" s="211"/>
      <c r="N829" s="212"/>
      <c r="O829" s="212"/>
      <c r="P829" s="212"/>
      <c r="Q829" s="212"/>
      <c r="R829" s="212"/>
      <c r="S829" s="212"/>
      <c r="T829" s="213"/>
      <c r="AT829" s="214" t="s">
        <v>198</v>
      </c>
      <c r="AU829" s="214" t="s">
        <v>83</v>
      </c>
      <c r="AV829" s="14" t="s">
        <v>83</v>
      </c>
      <c r="AW829" s="14" t="s">
        <v>34</v>
      </c>
      <c r="AX829" s="14" t="s">
        <v>73</v>
      </c>
      <c r="AY829" s="214" t="s">
        <v>168</v>
      </c>
    </row>
    <row r="830" spans="2:51" s="13" customFormat="1" ht="11.25">
      <c r="B830" s="194"/>
      <c r="C830" s="195"/>
      <c r="D830" s="189" t="s">
        <v>198</v>
      </c>
      <c r="E830" s="196" t="s">
        <v>19</v>
      </c>
      <c r="F830" s="197" t="s">
        <v>966</v>
      </c>
      <c r="G830" s="195"/>
      <c r="H830" s="196" t="s">
        <v>19</v>
      </c>
      <c r="I830" s="198"/>
      <c r="J830" s="195"/>
      <c r="K830" s="195"/>
      <c r="L830" s="199"/>
      <c r="M830" s="200"/>
      <c r="N830" s="201"/>
      <c r="O830" s="201"/>
      <c r="P830" s="201"/>
      <c r="Q830" s="201"/>
      <c r="R830" s="201"/>
      <c r="S830" s="201"/>
      <c r="T830" s="202"/>
      <c r="AT830" s="203" t="s">
        <v>198</v>
      </c>
      <c r="AU830" s="203" t="s">
        <v>83</v>
      </c>
      <c r="AV830" s="13" t="s">
        <v>81</v>
      </c>
      <c r="AW830" s="13" t="s">
        <v>34</v>
      </c>
      <c r="AX830" s="13" t="s">
        <v>73</v>
      </c>
      <c r="AY830" s="203" t="s">
        <v>168</v>
      </c>
    </row>
    <row r="831" spans="2:51" s="14" customFormat="1" ht="11.25">
      <c r="B831" s="204"/>
      <c r="C831" s="205"/>
      <c r="D831" s="189" t="s">
        <v>198</v>
      </c>
      <c r="E831" s="206" t="s">
        <v>19</v>
      </c>
      <c r="F831" s="207" t="s">
        <v>967</v>
      </c>
      <c r="G831" s="205"/>
      <c r="H831" s="208">
        <v>17</v>
      </c>
      <c r="I831" s="209"/>
      <c r="J831" s="205"/>
      <c r="K831" s="205"/>
      <c r="L831" s="210"/>
      <c r="M831" s="211"/>
      <c r="N831" s="212"/>
      <c r="O831" s="212"/>
      <c r="P831" s="212"/>
      <c r="Q831" s="212"/>
      <c r="R831" s="212"/>
      <c r="S831" s="212"/>
      <c r="T831" s="213"/>
      <c r="AT831" s="214" t="s">
        <v>198</v>
      </c>
      <c r="AU831" s="214" t="s">
        <v>83</v>
      </c>
      <c r="AV831" s="14" t="s">
        <v>83</v>
      </c>
      <c r="AW831" s="14" t="s">
        <v>34</v>
      </c>
      <c r="AX831" s="14" t="s">
        <v>73</v>
      </c>
      <c r="AY831" s="214" t="s">
        <v>168</v>
      </c>
    </row>
    <row r="832" spans="2:51" s="15" customFormat="1" ht="11.25">
      <c r="B832" s="215"/>
      <c r="C832" s="216"/>
      <c r="D832" s="189" t="s">
        <v>198</v>
      </c>
      <c r="E832" s="217" t="s">
        <v>19</v>
      </c>
      <c r="F832" s="218" t="s">
        <v>208</v>
      </c>
      <c r="G832" s="216"/>
      <c r="H832" s="219">
        <v>2138.5</v>
      </c>
      <c r="I832" s="220"/>
      <c r="J832" s="216"/>
      <c r="K832" s="216"/>
      <c r="L832" s="221"/>
      <c r="M832" s="222"/>
      <c r="N832" s="223"/>
      <c r="O832" s="223"/>
      <c r="P832" s="223"/>
      <c r="Q832" s="223"/>
      <c r="R832" s="223"/>
      <c r="S832" s="223"/>
      <c r="T832" s="224"/>
      <c r="AT832" s="225" t="s">
        <v>198</v>
      </c>
      <c r="AU832" s="225" t="s">
        <v>83</v>
      </c>
      <c r="AV832" s="15" t="s">
        <v>174</v>
      </c>
      <c r="AW832" s="15" t="s">
        <v>34</v>
      </c>
      <c r="AX832" s="15" t="s">
        <v>81</v>
      </c>
      <c r="AY832" s="225" t="s">
        <v>168</v>
      </c>
    </row>
    <row r="833" spans="1:65" s="2" customFormat="1" ht="16.5" customHeight="1">
      <c r="A833" s="36"/>
      <c r="B833" s="37"/>
      <c r="C833" s="176" t="s">
        <v>968</v>
      </c>
      <c r="D833" s="176" t="s">
        <v>170</v>
      </c>
      <c r="E833" s="177" t="s">
        <v>969</v>
      </c>
      <c r="F833" s="178" t="s">
        <v>970</v>
      </c>
      <c r="G833" s="179" t="s">
        <v>190</v>
      </c>
      <c r="H833" s="180">
        <v>0.14399999999999999</v>
      </c>
      <c r="I833" s="181"/>
      <c r="J833" s="182">
        <f>ROUND(I833*H833,2)</f>
        <v>0</v>
      </c>
      <c r="K833" s="178" t="s">
        <v>180</v>
      </c>
      <c r="L833" s="41"/>
      <c r="M833" s="183" t="s">
        <v>19</v>
      </c>
      <c r="N833" s="184" t="s">
        <v>44</v>
      </c>
      <c r="O833" s="66"/>
      <c r="P833" s="185">
        <f>O833*H833</f>
        <v>0</v>
      </c>
      <c r="Q833" s="185">
        <v>2.2563399999999998</v>
      </c>
      <c r="R833" s="185">
        <f>Q833*H833</f>
        <v>0.32491295999999997</v>
      </c>
      <c r="S833" s="185">
        <v>0</v>
      </c>
      <c r="T833" s="186">
        <f>S833*H833</f>
        <v>0</v>
      </c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R833" s="187" t="s">
        <v>174</v>
      </c>
      <c r="AT833" s="187" t="s">
        <v>170</v>
      </c>
      <c r="AU833" s="187" t="s">
        <v>83</v>
      </c>
      <c r="AY833" s="19" t="s">
        <v>168</v>
      </c>
      <c r="BE833" s="188">
        <f>IF(N833="základní",J833,0)</f>
        <v>0</v>
      </c>
      <c r="BF833" s="188">
        <f>IF(N833="snížená",J833,0)</f>
        <v>0</v>
      </c>
      <c r="BG833" s="188">
        <f>IF(N833="zákl. přenesená",J833,0)</f>
        <v>0</v>
      </c>
      <c r="BH833" s="188">
        <f>IF(N833="sníž. přenesená",J833,0)</f>
        <v>0</v>
      </c>
      <c r="BI833" s="188">
        <f>IF(N833="nulová",J833,0)</f>
        <v>0</v>
      </c>
      <c r="BJ833" s="19" t="s">
        <v>81</v>
      </c>
      <c r="BK833" s="188">
        <f>ROUND(I833*H833,2)</f>
        <v>0</v>
      </c>
      <c r="BL833" s="19" t="s">
        <v>174</v>
      </c>
      <c r="BM833" s="187" t="s">
        <v>971</v>
      </c>
    </row>
    <row r="834" spans="1:65" s="2" customFormat="1" ht="11.25">
      <c r="A834" s="36"/>
      <c r="B834" s="37"/>
      <c r="C834" s="38"/>
      <c r="D834" s="189" t="s">
        <v>176</v>
      </c>
      <c r="E834" s="38"/>
      <c r="F834" s="190" t="s">
        <v>972</v>
      </c>
      <c r="G834" s="38"/>
      <c r="H834" s="38"/>
      <c r="I834" s="191"/>
      <c r="J834" s="38"/>
      <c r="K834" s="38"/>
      <c r="L834" s="41"/>
      <c r="M834" s="192"/>
      <c r="N834" s="193"/>
      <c r="O834" s="66"/>
      <c r="P834" s="66"/>
      <c r="Q834" s="66"/>
      <c r="R834" s="66"/>
      <c r="S834" s="66"/>
      <c r="T834" s="67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T834" s="19" t="s">
        <v>176</v>
      </c>
      <c r="AU834" s="19" t="s">
        <v>83</v>
      </c>
    </row>
    <row r="835" spans="1:65" s="13" customFormat="1" ht="11.25">
      <c r="B835" s="194"/>
      <c r="C835" s="195"/>
      <c r="D835" s="189" t="s">
        <v>198</v>
      </c>
      <c r="E835" s="196" t="s">
        <v>19</v>
      </c>
      <c r="F835" s="197" t="s">
        <v>973</v>
      </c>
      <c r="G835" s="195"/>
      <c r="H835" s="196" t="s">
        <v>19</v>
      </c>
      <c r="I835" s="198"/>
      <c r="J835" s="195"/>
      <c r="K835" s="195"/>
      <c r="L835" s="199"/>
      <c r="M835" s="200"/>
      <c r="N835" s="201"/>
      <c r="O835" s="201"/>
      <c r="P835" s="201"/>
      <c r="Q835" s="201"/>
      <c r="R835" s="201"/>
      <c r="S835" s="201"/>
      <c r="T835" s="202"/>
      <c r="AT835" s="203" t="s">
        <v>198</v>
      </c>
      <c r="AU835" s="203" t="s">
        <v>83</v>
      </c>
      <c r="AV835" s="13" t="s">
        <v>81</v>
      </c>
      <c r="AW835" s="13" t="s">
        <v>34</v>
      </c>
      <c r="AX835" s="13" t="s">
        <v>73</v>
      </c>
      <c r="AY835" s="203" t="s">
        <v>168</v>
      </c>
    </row>
    <row r="836" spans="1:65" s="14" customFormat="1" ht="11.25">
      <c r="B836" s="204"/>
      <c r="C836" s="205"/>
      <c r="D836" s="189" t="s">
        <v>198</v>
      </c>
      <c r="E836" s="206" t="s">
        <v>19</v>
      </c>
      <c r="F836" s="207" t="s">
        <v>974</v>
      </c>
      <c r="G836" s="205"/>
      <c r="H836" s="208">
        <v>0.14399999999999999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198</v>
      </c>
      <c r="AU836" s="214" t="s">
        <v>83</v>
      </c>
      <c r="AV836" s="14" t="s">
        <v>83</v>
      </c>
      <c r="AW836" s="14" t="s">
        <v>34</v>
      </c>
      <c r="AX836" s="14" t="s">
        <v>81</v>
      </c>
      <c r="AY836" s="214" t="s">
        <v>168</v>
      </c>
    </row>
    <row r="837" spans="1:65" s="12" customFormat="1" ht="22.9" customHeight="1">
      <c r="B837" s="160"/>
      <c r="C837" s="161"/>
      <c r="D837" s="162" t="s">
        <v>72</v>
      </c>
      <c r="E837" s="174" t="s">
        <v>897</v>
      </c>
      <c r="F837" s="174" t="s">
        <v>975</v>
      </c>
      <c r="G837" s="161"/>
      <c r="H837" s="161"/>
      <c r="I837" s="164"/>
      <c r="J837" s="175">
        <f>BK837</f>
        <v>0</v>
      </c>
      <c r="K837" s="161"/>
      <c r="L837" s="166"/>
      <c r="M837" s="167"/>
      <c r="N837" s="168"/>
      <c r="O837" s="168"/>
      <c r="P837" s="169">
        <f>SUM(P838:P886)</f>
        <v>0</v>
      </c>
      <c r="Q837" s="168"/>
      <c r="R837" s="169">
        <f>SUM(R838:R886)</f>
        <v>6.6010217999999998</v>
      </c>
      <c r="S837" s="168"/>
      <c r="T837" s="170">
        <f>SUM(T838:T886)</f>
        <v>0</v>
      </c>
      <c r="AR837" s="171" t="s">
        <v>81</v>
      </c>
      <c r="AT837" s="172" t="s">
        <v>72</v>
      </c>
      <c r="AU837" s="172" t="s">
        <v>81</v>
      </c>
      <c r="AY837" s="171" t="s">
        <v>168</v>
      </c>
      <c r="BK837" s="173">
        <f>SUM(BK838:BK886)</f>
        <v>0</v>
      </c>
    </row>
    <row r="838" spans="1:65" s="2" customFormat="1" ht="16.5" customHeight="1">
      <c r="A838" s="36"/>
      <c r="B838" s="37"/>
      <c r="C838" s="176" t="s">
        <v>976</v>
      </c>
      <c r="D838" s="176" t="s">
        <v>170</v>
      </c>
      <c r="E838" s="177" t="s">
        <v>977</v>
      </c>
      <c r="F838" s="178" t="s">
        <v>978</v>
      </c>
      <c r="G838" s="179" t="s">
        <v>225</v>
      </c>
      <c r="H838" s="180">
        <v>2044.04</v>
      </c>
      <c r="I838" s="181"/>
      <c r="J838" s="182">
        <f>ROUND(I838*H838,2)</f>
        <v>0</v>
      </c>
      <c r="K838" s="178" t="s">
        <v>180</v>
      </c>
      <c r="L838" s="41"/>
      <c r="M838" s="183" t="s">
        <v>19</v>
      </c>
      <c r="N838" s="184" t="s">
        <v>44</v>
      </c>
      <c r="O838" s="66"/>
      <c r="P838" s="185">
        <f>O838*H838</f>
        <v>0</v>
      </c>
      <c r="Q838" s="185">
        <v>0</v>
      </c>
      <c r="R838" s="185">
        <f>Q838*H838</f>
        <v>0</v>
      </c>
      <c r="S838" s="185">
        <v>0</v>
      </c>
      <c r="T838" s="186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87" t="s">
        <v>174</v>
      </c>
      <c r="AT838" s="187" t="s">
        <v>170</v>
      </c>
      <c r="AU838" s="187" t="s">
        <v>83</v>
      </c>
      <c r="AY838" s="19" t="s">
        <v>168</v>
      </c>
      <c r="BE838" s="188">
        <f>IF(N838="základní",J838,0)</f>
        <v>0</v>
      </c>
      <c r="BF838" s="188">
        <f>IF(N838="snížená",J838,0)</f>
        <v>0</v>
      </c>
      <c r="BG838" s="188">
        <f>IF(N838="zákl. přenesená",J838,0)</f>
        <v>0</v>
      </c>
      <c r="BH838" s="188">
        <f>IF(N838="sníž. přenesená",J838,0)</f>
        <v>0</v>
      </c>
      <c r="BI838" s="188">
        <f>IF(N838="nulová",J838,0)</f>
        <v>0</v>
      </c>
      <c r="BJ838" s="19" t="s">
        <v>81</v>
      </c>
      <c r="BK838" s="188">
        <f>ROUND(I838*H838,2)</f>
        <v>0</v>
      </c>
      <c r="BL838" s="19" t="s">
        <v>174</v>
      </c>
      <c r="BM838" s="187" t="s">
        <v>979</v>
      </c>
    </row>
    <row r="839" spans="1:65" s="2" customFormat="1" ht="19.5">
      <c r="A839" s="36"/>
      <c r="B839" s="37"/>
      <c r="C839" s="38"/>
      <c r="D839" s="189" t="s">
        <v>176</v>
      </c>
      <c r="E839" s="38"/>
      <c r="F839" s="190" t="s">
        <v>980</v>
      </c>
      <c r="G839" s="38"/>
      <c r="H839" s="38"/>
      <c r="I839" s="191"/>
      <c r="J839" s="38"/>
      <c r="K839" s="38"/>
      <c r="L839" s="41"/>
      <c r="M839" s="192"/>
      <c r="N839" s="193"/>
      <c r="O839" s="66"/>
      <c r="P839" s="66"/>
      <c r="Q839" s="66"/>
      <c r="R839" s="66"/>
      <c r="S839" s="66"/>
      <c r="T839" s="67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T839" s="19" t="s">
        <v>176</v>
      </c>
      <c r="AU839" s="19" t="s">
        <v>83</v>
      </c>
    </row>
    <row r="840" spans="1:65" s="14" customFormat="1" ht="11.25">
      <c r="B840" s="204"/>
      <c r="C840" s="205"/>
      <c r="D840" s="189" t="s">
        <v>198</v>
      </c>
      <c r="E840" s="206" t="s">
        <v>19</v>
      </c>
      <c r="F840" s="207" t="s">
        <v>981</v>
      </c>
      <c r="G840" s="205"/>
      <c r="H840" s="208">
        <v>1483.04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198</v>
      </c>
      <c r="AU840" s="214" t="s">
        <v>83</v>
      </c>
      <c r="AV840" s="14" t="s">
        <v>83</v>
      </c>
      <c r="AW840" s="14" t="s">
        <v>34</v>
      </c>
      <c r="AX840" s="14" t="s">
        <v>73</v>
      </c>
      <c r="AY840" s="214" t="s">
        <v>168</v>
      </c>
    </row>
    <row r="841" spans="1:65" s="14" customFormat="1" ht="11.25">
      <c r="B841" s="204"/>
      <c r="C841" s="205"/>
      <c r="D841" s="189" t="s">
        <v>198</v>
      </c>
      <c r="E841" s="206" t="s">
        <v>19</v>
      </c>
      <c r="F841" s="207" t="s">
        <v>982</v>
      </c>
      <c r="G841" s="205"/>
      <c r="H841" s="208">
        <v>561</v>
      </c>
      <c r="I841" s="209"/>
      <c r="J841" s="205"/>
      <c r="K841" s="205"/>
      <c r="L841" s="210"/>
      <c r="M841" s="211"/>
      <c r="N841" s="212"/>
      <c r="O841" s="212"/>
      <c r="P841" s="212"/>
      <c r="Q841" s="212"/>
      <c r="R841" s="212"/>
      <c r="S841" s="212"/>
      <c r="T841" s="213"/>
      <c r="AT841" s="214" t="s">
        <v>198</v>
      </c>
      <c r="AU841" s="214" t="s">
        <v>83</v>
      </c>
      <c r="AV841" s="14" t="s">
        <v>83</v>
      </c>
      <c r="AW841" s="14" t="s">
        <v>34</v>
      </c>
      <c r="AX841" s="14" t="s">
        <v>73</v>
      </c>
      <c r="AY841" s="214" t="s">
        <v>168</v>
      </c>
    </row>
    <row r="842" spans="1:65" s="15" customFormat="1" ht="11.25">
      <c r="B842" s="215"/>
      <c r="C842" s="216"/>
      <c r="D842" s="189" t="s">
        <v>198</v>
      </c>
      <c r="E842" s="217" t="s">
        <v>19</v>
      </c>
      <c r="F842" s="218" t="s">
        <v>208</v>
      </c>
      <c r="G842" s="216"/>
      <c r="H842" s="219">
        <v>2044.04</v>
      </c>
      <c r="I842" s="220"/>
      <c r="J842" s="216"/>
      <c r="K842" s="216"/>
      <c r="L842" s="221"/>
      <c r="M842" s="222"/>
      <c r="N842" s="223"/>
      <c r="O842" s="223"/>
      <c r="P842" s="223"/>
      <c r="Q842" s="223"/>
      <c r="R842" s="223"/>
      <c r="S842" s="223"/>
      <c r="T842" s="224"/>
      <c r="AT842" s="225" t="s">
        <v>198</v>
      </c>
      <c r="AU842" s="225" t="s">
        <v>83</v>
      </c>
      <c r="AV842" s="15" t="s">
        <v>174</v>
      </c>
      <c r="AW842" s="15" t="s">
        <v>34</v>
      </c>
      <c r="AX842" s="15" t="s">
        <v>81</v>
      </c>
      <c r="AY842" s="225" t="s">
        <v>168</v>
      </c>
    </row>
    <row r="843" spans="1:65" s="2" customFormat="1" ht="21.75" customHeight="1">
      <c r="A843" s="36"/>
      <c r="B843" s="37"/>
      <c r="C843" s="176" t="s">
        <v>983</v>
      </c>
      <c r="D843" s="176" t="s">
        <v>170</v>
      </c>
      <c r="E843" s="177" t="s">
        <v>984</v>
      </c>
      <c r="F843" s="178" t="s">
        <v>985</v>
      </c>
      <c r="G843" s="179" t="s">
        <v>225</v>
      </c>
      <c r="H843" s="180">
        <v>245284.8</v>
      </c>
      <c r="I843" s="181"/>
      <c r="J843" s="182">
        <f>ROUND(I843*H843,2)</f>
        <v>0</v>
      </c>
      <c r="K843" s="178" t="s">
        <v>180</v>
      </c>
      <c r="L843" s="41"/>
      <c r="M843" s="183" t="s">
        <v>19</v>
      </c>
      <c r="N843" s="184" t="s">
        <v>44</v>
      </c>
      <c r="O843" s="66"/>
      <c r="P843" s="185">
        <f>O843*H843</f>
        <v>0</v>
      </c>
      <c r="Q843" s="185">
        <v>0</v>
      </c>
      <c r="R843" s="185">
        <f>Q843*H843</f>
        <v>0</v>
      </c>
      <c r="S843" s="185">
        <v>0</v>
      </c>
      <c r="T843" s="186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87" t="s">
        <v>174</v>
      </c>
      <c r="AT843" s="187" t="s">
        <v>170</v>
      </c>
      <c r="AU843" s="187" t="s">
        <v>83</v>
      </c>
      <c r="AY843" s="19" t="s">
        <v>168</v>
      </c>
      <c r="BE843" s="188">
        <f>IF(N843="základní",J843,0)</f>
        <v>0</v>
      </c>
      <c r="BF843" s="188">
        <f>IF(N843="snížená",J843,0)</f>
        <v>0</v>
      </c>
      <c r="BG843" s="188">
        <f>IF(N843="zákl. přenesená",J843,0)</f>
        <v>0</v>
      </c>
      <c r="BH843" s="188">
        <f>IF(N843="sníž. přenesená",J843,0)</f>
        <v>0</v>
      </c>
      <c r="BI843" s="188">
        <f>IF(N843="nulová",J843,0)</f>
        <v>0</v>
      </c>
      <c r="BJ843" s="19" t="s">
        <v>81</v>
      </c>
      <c r="BK843" s="188">
        <f>ROUND(I843*H843,2)</f>
        <v>0</v>
      </c>
      <c r="BL843" s="19" t="s">
        <v>174</v>
      </c>
      <c r="BM843" s="187" t="s">
        <v>986</v>
      </c>
    </row>
    <row r="844" spans="1:65" s="2" customFormat="1" ht="19.5">
      <c r="A844" s="36"/>
      <c r="B844" s="37"/>
      <c r="C844" s="38"/>
      <c r="D844" s="189" t="s">
        <v>176</v>
      </c>
      <c r="E844" s="38"/>
      <c r="F844" s="190" t="s">
        <v>987</v>
      </c>
      <c r="G844" s="38"/>
      <c r="H844" s="38"/>
      <c r="I844" s="191"/>
      <c r="J844" s="38"/>
      <c r="K844" s="38"/>
      <c r="L844" s="41"/>
      <c r="M844" s="192"/>
      <c r="N844" s="193"/>
      <c r="O844" s="66"/>
      <c r="P844" s="66"/>
      <c r="Q844" s="66"/>
      <c r="R844" s="66"/>
      <c r="S844" s="66"/>
      <c r="T844" s="67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T844" s="19" t="s">
        <v>176</v>
      </c>
      <c r="AU844" s="19" t="s">
        <v>83</v>
      </c>
    </row>
    <row r="845" spans="1:65" s="14" customFormat="1" ht="11.25">
      <c r="B845" s="204"/>
      <c r="C845" s="205"/>
      <c r="D845" s="189" t="s">
        <v>198</v>
      </c>
      <c r="E845" s="206" t="s">
        <v>19</v>
      </c>
      <c r="F845" s="207" t="s">
        <v>988</v>
      </c>
      <c r="G845" s="205"/>
      <c r="H845" s="208">
        <v>245284.8</v>
      </c>
      <c r="I845" s="209"/>
      <c r="J845" s="205"/>
      <c r="K845" s="205"/>
      <c r="L845" s="210"/>
      <c r="M845" s="211"/>
      <c r="N845" s="212"/>
      <c r="O845" s="212"/>
      <c r="P845" s="212"/>
      <c r="Q845" s="212"/>
      <c r="R845" s="212"/>
      <c r="S845" s="212"/>
      <c r="T845" s="213"/>
      <c r="AT845" s="214" t="s">
        <v>198</v>
      </c>
      <c r="AU845" s="214" t="s">
        <v>83</v>
      </c>
      <c r="AV845" s="14" t="s">
        <v>83</v>
      </c>
      <c r="AW845" s="14" t="s">
        <v>34</v>
      </c>
      <c r="AX845" s="14" t="s">
        <v>81</v>
      </c>
      <c r="AY845" s="214" t="s">
        <v>168</v>
      </c>
    </row>
    <row r="846" spans="1:65" s="2" customFormat="1" ht="16.5" customHeight="1">
      <c r="A846" s="36"/>
      <c r="B846" s="37"/>
      <c r="C846" s="176" t="s">
        <v>989</v>
      </c>
      <c r="D846" s="176" t="s">
        <v>170</v>
      </c>
      <c r="E846" s="177" t="s">
        <v>990</v>
      </c>
      <c r="F846" s="178" t="s">
        <v>991</v>
      </c>
      <c r="G846" s="179" t="s">
        <v>225</v>
      </c>
      <c r="H846" s="180">
        <v>2044.04</v>
      </c>
      <c r="I846" s="181"/>
      <c r="J846" s="182">
        <f>ROUND(I846*H846,2)</f>
        <v>0</v>
      </c>
      <c r="K846" s="178" t="s">
        <v>180</v>
      </c>
      <c r="L846" s="41"/>
      <c r="M846" s="183" t="s">
        <v>19</v>
      </c>
      <c r="N846" s="184" t="s">
        <v>44</v>
      </c>
      <c r="O846" s="66"/>
      <c r="P846" s="185">
        <f>O846*H846</f>
        <v>0</v>
      </c>
      <c r="Q846" s="185">
        <v>0</v>
      </c>
      <c r="R846" s="185">
        <f>Q846*H846</f>
        <v>0</v>
      </c>
      <c r="S846" s="185">
        <v>0</v>
      </c>
      <c r="T846" s="186">
        <f>S846*H846</f>
        <v>0</v>
      </c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R846" s="187" t="s">
        <v>174</v>
      </c>
      <c r="AT846" s="187" t="s">
        <v>170</v>
      </c>
      <c r="AU846" s="187" t="s">
        <v>83</v>
      </c>
      <c r="AY846" s="19" t="s">
        <v>168</v>
      </c>
      <c r="BE846" s="188">
        <f>IF(N846="základní",J846,0)</f>
        <v>0</v>
      </c>
      <c r="BF846" s="188">
        <f>IF(N846="snížená",J846,0)</f>
        <v>0</v>
      </c>
      <c r="BG846" s="188">
        <f>IF(N846="zákl. přenesená",J846,0)</f>
        <v>0</v>
      </c>
      <c r="BH846" s="188">
        <f>IF(N846="sníž. přenesená",J846,0)</f>
        <v>0</v>
      </c>
      <c r="BI846" s="188">
        <f>IF(N846="nulová",J846,0)</f>
        <v>0</v>
      </c>
      <c r="BJ846" s="19" t="s">
        <v>81</v>
      </c>
      <c r="BK846" s="188">
        <f>ROUND(I846*H846,2)</f>
        <v>0</v>
      </c>
      <c r="BL846" s="19" t="s">
        <v>174</v>
      </c>
      <c r="BM846" s="187" t="s">
        <v>992</v>
      </c>
    </row>
    <row r="847" spans="1:65" s="2" customFormat="1" ht="19.5">
      <c r="A847" s="36"/>
      <c r="B847" s="37"/>
      <c r="C847" s="38"/>
      <c r="D847" s="189" t="s">
        <v>176</v>
      </c>
      <c r="E847" s="38"/>
      <c r="F847" s="190" t="s">
        <v>993</v>
      </c>
      <c r="G847" s="38"/>
      <c r="H847" s="38"/>
      <c r="I847" s="191"/>
      <c r="J847" s="38"/>
      <c r="K847" s="38"/>
      <c r="L847" s="41"/>
      <c r="M847" s="192"/>
      <c r="N847" s="193"/>
      <c r="O847" s="66"/>
      <c r="P847" s="66"/>
      <c r="Q847" s="66"/>
      <c r="R847" s="66"/>
      <c r="S847" s="66"/>
      <c r="T847" s="67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T847" s="19" t="s">
        <v>176</v>
      </c>
      <c r="AU847" s="19" t="s">
        <v>83</v>
      </c>
    </row>
    <row r="848" spans="1:65" s="2" customFormat="1" ht="16.5" customHeight="1">
      <c r="A848" s="36"/>
      <c r="B848" s="37"/>
      <c r="C848" s="176" t="s">
        <v>994</v>
      </c>
      <c r="D848" s="176" t="s">
        <v>170</v>
      </c>
      <c r="E848" s="177" t="s">
        <v>995</v>
      </c>
      <c r="F848" s="178" t="s">
        <v>996</v>
      </c>
      <c r="G848" s="179" t="s">
        <v>225</v>
      </c>
      <c r="H848" s="180">
        <v>2044.04</v>
      </c>
      <c r="I848" s="181"/>
      <c r="J848" s="182">
        <f>ROUND(I848*H848,2)</f>
        <v>0</v>
      </c>
      <c r="K848" s="178" t="s">
        <v>180</v>
      </c>
      <c r="L848" s="41"/>
      <c r="M848" s="183" t="s">
        <v>19</v>
      </c>
      <c r="N848" s="184" t="s">
        <v>44</v>
      </c>
      <c r="O848" s="66"/>
      <c r="P848" s="185">
        <f>O848*H848</f>
        <v>0</v>
      </c>
      <c r="Q848" s="185">
        <v>0</v>
      </c>
      <c r="R848" s="185">
        <f>Q848*H848</f>
        <v>0</v>
      </c>
      <c r="S848" s="185">
        <v>0</v>
      </c>
      <c r="T848" s="186">
        <f>S848*H848</f>
        <v>0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187" t="s">
        <v>174</v>
      </c>
      <c r="AT848" s="187" t="s">
        <v>170</v>
      </c>
      <c r="AU848" s="187" t="s">
        <v>83</v>
      </c>
      <c r="AY848" s="19" t="s">
        <v>168</v>
      </c>
      <c r="BE848" s="188">
        <f>IF(N848="základní",J848,0)</f>
        <v>0</v>
      </c>
      <c r="BF848" s="188">
        <f>IF(N848="snížená",J848,0)</f>
        <v>0</v>
      </c>
      <c r="BG848" s="188">
        <f>IF(N848="zákl. přenesená",J848,0)</f>
        <v>0</v>
      </c>
      <c r="BH848" s="188">
        <f>IF(N848="sníž. přenesená",J848,0)</f>
        <v>0</v>
      </c>
      <c r="BI848" s="188">
        <f>IF(N848="nulová",J848,0)</f>
        <v>0</v>
      </c>
      <c r="BJ848" s="19" t="s">
        <v>81</v>
      </c>
      <c r="BK848" s="188">
        <f>ROUND(I848*H848,2)</f>
        <v>0</v>
      </c>
      <c r="BL848" s="19" t="s">
        <v>174</v>
      </c>
      <c r="BM848" s="187" t="s">
        <v>997</v>
      </c>
    </row>
    <row r="849" spans="1:65" s="2" customFormat="1" ht="11.25">
      <c r="A849" s="36"/>
      <c r="B849" s="37"/>
      <c r="C849" s="38"/>
      <c r="D849" s="189" t="s">
        <v>176</v>
      </c>
      <c r="E849" s="38"/>
      <c r="F849" s="190" t="s">
        <v>998</v>
      </c>
      <c r="G849" s="38"/>
      <c r="H849" s="38"/>
      <c r="I849" s="191"/>
      <c r="J849" s="38"/>
      <c r="K849" s="38"/>
      <c r="L849" s="41"/>
      <c r="M849" s="192"/>
      <c r="N849" s="193"/>
      <c r="O849" s="66"/>
      <c r="P849" s="66"/>
      <c r="Q849" s="66"/>
      <c r="R849" s="66"/>
      <c r="S849" s="66"/>
      <c r="T849" s="67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T849" s="19" t="s">
        <v>176</v>
      </c>
      <c r="AU849" s="19" t="s">
        <v>83</v>
      </c>
    </row>
    <row r="850" spans="1:65" s="2" customFormat="1" ht="16.5" customHeight="1">
      <c r="A850" s="36"/>
      <c r="B850" s="37"/>
      <c r="C850" s="226" t="s">
        <v>999</v>
      </c>
      <c r="D850" s="226" t="s">
        <v>304</v>
      </c>
      <c r="E850" s="227" t="s">
        <v>1000</v>
      </c>
      <c r="F850" s="228" t="s">
        <v>1001</v>
      </c>
      <c r="G850" s="229" t="s">
        <v>225</v>
      </c>
      <c r="H850" s="230">
        <v>2044.04</v>
      </c>
      <c r="I850" s="231"/>
      <c r="J850" s="232">
        <f>ROUND(I850*H850,2)</f>
        <v>0</v>
      </c>
      <c r="K850" s="228" t="s">
        <v>180</v>
      </c>
      <c r="L850" s="233"/>
      <c r="M850" s="234" t="s">
        <v>19</v>
      </c>
      <c r="N850" s="235" t="s">
        <v>44</v>
      </c>
      <c r="O850" s="66"/>
      <c r="P850" s="185">
        <f>O850*H850</f>
        <v>0</v>
      </c>
      <c r="Q850" s="185">
        <v>3.2000000000000002E-3</v>
      </c>
      <c r="R850" s="185">
        <f>Q850*H850</f>
        <v>6.5409280000000001</v>
      </c>
      <c r="S850" s="185">
        <v>0</v>
      </c>
      <c r="T850" s="186">
        <f>S850*H850</f>
        <v>0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187" t="s">
        <v>222</v>
      </c>
      <c r="AT850" s="187" t="s">
        <v>304</v>
      </c>
      <c r="AU850" s="187" t="s">
        <v>83</v>
      </c>
      <c r="AY850" s="19" t="s">
        <v>168</v>
      </c>
      <c r="BE850" s="188">
        <f>IF(N850="základní",J850,0)</f>
        <v>0</v>
      </c>
      <c r="BF850" s="188">
        <f>IF(N850="snížená",J850,0)</f>
        <v>0</v>
      </c>
      <c r="BG850" s="188">
        <f>IF(N850="zákl. přenesená",J850,0)</f>
        <v>0</v>
      </c>
      <c r="BH850" s="188">
        <f>IF(N850="sníž. přenesená",J850,0)</f>
        <v>0</v>
      </c>
      <c r="BI850" s="188">
        <f>IF(N850="nulová",J850,0)</f>
        <v>0</v>
      </c>
      <c r="BJ850" s="19" t="s">
        <v>81</v>
      </c>
      <c r="BK850" s="188">
        <f>ROUND(I850*H850,2)</f>
        <v>0</v>
      </c>
      <c r="BL850" s="19" t="s">
        <v>174</v>
      </c>
      <c r="BM850" s="187" t="s">
        <v>1002</v>
      </c>
    </row>
    <row r="851" spans="1:65" s="2" customFormat="1" ht="11.25">
      <c r="A851" s="36"/>
      <c r="B851" s="37"/>
      <c r="C851" s="38"/>
      <c r="D851" s="189" t="s">
        <v>176</v>
      </c>
      <c r="E851" s="38"/>
      <c r="F851" s="190" t="s">
        <v>1001</v>
      </c>
      <c r="G851" s="38"/>
      <c r="H851" s="38"/>
      <c r="I851" s="191"/>
      <c r="J851" s="38"/>
      <c r="K851" s="38"/>
      <c r="L851" s="41"/>
      <c r="M851" s="192"/>
      <c r="N851" s="193"/>
      <c r="O851" s="66"/>
      <c r="P851" s="66"/>
      <c r="Q851" s="66"/>
      <c r="R851" s="66"/>
      <c r="S851" s="66"/>
      <c r="T851" s="67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T851" s="19" t="s">
        <v>176</v>
      </c>
      <c r="AU851" s="19" t="s">
        <v>83</v>
      </c>
    </row>
    <row r="852" spans="1:65" s="2" customFormat="1" ht="16.5" customHeight="1">
      <c r="A852" s="36"/>
      <c r="B852" s="37"/>
      <c r="C852" s="176" t="s">
        <v>1003</v>
      </c>
      <c r="D852" s="176" t="s">
        <v>170</v>
      </c>
      <c r="E852" s="177" t="s">
        <v>1004</v>
      </c>
      <c r="F852" s="178" t="s">
        <v>1005</v>
      </c>
      <c r="G852" s="179" t="s">
        <v>225</v>
      </c>
      <c r="H852" s="180">
        <v>2044.04</v>
      </c>
      <c r="I852" s="181"/>
      <c r="J852" s="182">
        <f>ROUND(I852*H852,2)</f>
        <v>0</v>
      </c>
      <c r="K852" s="178" t="s">
        <v>180</v>
      </c>
      <c r="L852" s="41"/>
      <c r="M852" s="183" t="s">
        <v>19</v>
      </c>
      <c r="N852" s="184" t="s">
        <v>44</v>
      </c>
      <c r="O852" s="66"/>
      <c r="P852" s="185">
        <f>O852*H852</f>
        <v>0</v>
      </c>
      <c r="Q852" s="185">
        <v>0</v>
      </c>
      <c r="R852" s="185">
        <f>Q852*H852</f>
        <v>0</v>
      </c>
      <c r="S852" s="185">
        <v>0</v>
      </c>
      <c r="T852" s="186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87" t="s">
        <v>174</v>
      </c>
      <c r="AT852" s="187" t="s">
        <v>170</v>
      </c>
      <c r="AU852" s="187" t="s">
        <v>83</v>
      </c>
      <c r="AY852" s="19" t="s">
        <v>168</v>
      </c>
      <c r="BE852" s="188">
        <f>IF(N852="základní",J852,0)</f>
        <v>0</v>
      </c>
      <c r="BF852" s="188">
        <f>IF(N852="snížená",J852,0)</f>
        <v>0</v>
      </c>
      <c r="BG852" s="188">
        <f>IF(N852="zákl. přenesená",J852,0)</f>
        <v>0</v>
      </c>
      <c r="BH852" s="188">
        <f>IF(N852="sníž. přenesená",J852,0)</f>
        <v>0</v>
      </c>
      <c r="BI852" s="188">
        <f>IF(N852="nulová",J852,0)</f>
        <v>0</v>
      </c>
      <c r="BJ852" s="19" t="s">
        <v>81</v>
      </c>
      <c r="BK852" s="188">
        <f>ROUND(I852*H852,2)</f>
        <v>0</v>
      </c>
      <c r="BL852" s="19" t="s">
        <v>174</v>
      </c>
      <c r="BM852" s="187" t="s">
        <v>1006</v>
      </c>
    </row>
    <row r="853" spans="1:65" s="2" customFormat="1" ht="11.25">
      <c r="A853" s="36"/>
      <c r="B853" s="37"/>
      <c r="C853" s="38"/>
      <c r="D853" s="189" t="s">
        <v>176</v>
      </c>
      <c r="E853" s="38"/>
      <c r="F853" s="190" t="s">
        <v>1007</v>
      </c>
      <c r="G853" s="38"/>
      <c r="H853" s="38"/>
      <c r="I853" s="191"/>
      <c r="J853" s="38"/>
      <c r="K853" s="38"/>
      <c r="L853" s="41"/>
      <c r="M853" s="192"/>
      <c r="N853" s="193"/>
      <c r="O853" s="66"/>
      <c r="P853" s="66"/>
      <c r="Q853" s="66"/>
      <c r="R853" s="66"/>
      <c r="S853" s="66"/>
      <c r="T853" s="67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T853" s="19" t="s">
        <v>176</v>
      </c>
      <c r="AU853" s="19" t="s">
        <v>83</v>
      </c>
    </row>
    <row r="854" spans="1:65" s="2" customFormat="1" ht="21.75" customHeight="1">
      <c r="A854" s="36"/>
      <c r="B854" s="37"/>
      <c r="C854" s="176" t="s">
        <v>1008</v>
      </c>
      <c r="D854" s="176" t="s">
        <v>170</v>
      </c>
      <c r="E854" s="177" t="s">
        <v>1009</v>
      </c>
      <c r="F854" s="178" t="s">
        <v>1010</v>
      </c>
      <c r="G854" s="179" t="s">
        <v>225</v>
      </c>
      <c r="H854" s="180">
        <v>462.26</v>
      </c>
      <c r="I854" s="181"/>
      <c r="J854" s="182">
        <f>ROUND(I854*H854,2)</f>
        <v>0</v>
      </c>
      <c r="K854" s="178" t="s">
        <v>180</v>
      </c>
      <c r="L854" s="41"/>
      <c r="M854" s="183" t="s">
        <v>19</v>
      </c>
      <c r="N854" s="184" t="s">
        <v>44</v>
      </c>
      <c r="O854" s="66"/>
      <c r="P854" s="185">
        <f>O854*H854</f>
        <v>0</v>
      </c>
      <c r="Q854" s="185">
        <v>1.2999999999999999E-4</v>
      </c>
      <c r="R854" s="185">
        <f>Q854*H854</f>
        <v>6.0093799999999996E-2</v>
      </c>
      <c r="S854" s="185">
        <v>0</v>
      </c>
      <c r="T854" s="186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87" t="s">
        <v>174</v>
      </c>
      <c r="AT854" s="187" t="s">
        <v>170</v>
      </c>
      <c r="AU854" s="187" t="s">
        <v>83</v>
      </c>
      <c r="AY854" s="19" t="s">
        <v>168</v>
      </c>
      <c r="BE854" s="188">
        <f>IF(N854="základní",J854,0)</f>
        <v>0</v>
      </c>
      <c r="BF854" s="188">
        <f>IF(N854="snížená",J854,0)</f>
        <v>0</v>
      </c>
      <c r="BG854" s="188">
        <f>IF(N854="zákl. přenesená",J854,0)</f>
        <v>0</v>
      </c>
      <c r="BH854" s="188">
        <f>IF(N854="sníž. přenesená",J854,0)</f>
        <v>0</v>
      </c>
      <c r="BI854" s="188">
        <f>IF(N854="nulová",J854,0)</f>
        <v>0</v>
      </c>
      <c r="BJ854" s="19" t="s">
        <v>81</v>
      </c>
      <c r="BK854" s="188">
        <f>ROUND(I854*H854,2)</f>
        <v>0</v>
      </c>
      <c r="BL854" s="19" t="s">
        <v>174</v>
      </c>
      <c r="BM854" s="187" t="s">
        <v>1011</v>
      </c>
    </row>
    <row r="855" spans="1:65" s="2" customFormat="1" ht="11.25">
      <c r="A855" s="36"/>
      <c r="B855" s="37"/>
      <c r="C855" s="38"/>
      <c r="D855" s="189" t="s">
        <v>176</v>
      </c>
      <c r="E855" s="38"/>
      <c r="F855" s="190" t="s">
        <v>1012</v>
      </c>
      <c r="G855" s="38"/>
      <c r="H855" s="38"/>
      <c r="I855" s="191"/>
      <c r="J855" s="38"/>
      <c r="K855" s="38"/>
      <c r="L855" s="41"/>
      <c r="M855" s="192"/>
      <c r="N855" s="193"/>
      <c r="O855" s="66"/>
      <c r="P855" s="66"/>
      <c r="Q855" s="66"/>
      <c r="R855" s="66"/>
      <c r="S855" s="66"/>
      <c r="T855" s="67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T855" s="19" t="s">
        <v>176</v>
      </c>
      <c r="AU855" s="19" t="s">
        <v>83</v>
      </c>
    </row>
    <row r="856" spans="1:65" s="13" customFormat="1" ht="11.25">
      <c r="B856" s="194"/>
      <c r="C856" s="195"/>
      <c r="D856" s="189" t="s">
        <v>198</v>
      </c>
      <c r="E856" s="196" t="s">
        <v>19</v>
      </c>
      <c r="F856" s="197" t="s">
        <v>1013</v>
      </c>
      <c r="G856" s="195"/>
      <c r="H856" s="196" t="s">
        <v>19</v>
      </c>
      <c r="I856" s="198"/>
      <c r="J856" s="195"/>
      <c r="K856" s="195"/>
      <c r="L856" s="199"/>
      <c r="M856" s="200"/>
      <c r="N856" s="201"/>
      <c r="O856" s="201"/>
      <c r="P856" s="201"/>
      <c r="Q856" s="201"/>
      <c r="R856" s="201"/>
      <c r="S856" s="201"/>
      <c r="T856" s="202"/>
      <c r="AT856" s="203" t="s">
        <v>198</v>
      </c>
      <c r="AU856" s="203" t="s">
        <v>83</v>
      </c>
      <c r="AV856" s="13" t="s">
        <v>81</v>
      </c>
      <c r="AW856" s="13" t="s">
        <v>34</v>
      </c>
      <c r="AX856" s="13" t="s">
        <v>73</v>
      </c>
      <c r="AY856" s="203" t="s">
        <v>168</v>
      </c>
    </row>
    <row r="857" spans="1:65" s="14" customFormat="1" ht="11.25">
      <c r="B857" s="204"/>
      <c r="C857" s="205"/>
      <c r="D857" s="189" t="s">
        <v>198</v>
      </c>
      <c r="E857" s="206" t="s">
        <v>19</v>
      </c>
      <c r="F857" s="207" t="s">
        <v>1014</v>
      </c>
      <c r="G857" s="205"/>
      <c r="H857" s="208">
        <v>13.86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198</v>
      </c>
      <c r="AU857" s="214" t="s">
        <v>83</v>
      </c>
      <c r="AV857" s="14" t="s">
        <v>83</v>
      </c>
      <c r="AW857" s="14" t="s">
        <v>34</v>
      </c>
      <c r="AX857" s="14" t="s">
        <v>73</v>
      </c>
      <c r="AY857" s="214" t="s">
        <v>168</v>
      </c>
    </row>
    <row r="858" spans="1:65" s="13" customFormat="1" ht="11.25">
      <c r="B858" s="194"/>
      <c r="C858" s="195"/>
      <c r="D858" s="189" t="s">
        <v>198</v>
      </c>
      <c r="E858" s="196" t="s">
        <v>19</v>
      </c>
      <c r="F858" s="197" t="s">
        <v>1015</v>
      </c>
      <c r="G858" s="195"/>
      <c r="H858" s="196" t="s">
        <v>19</v>
      </c>
      <c r="I858" s="198"/>
      <c r="J858" s="195"/>
      <c r="K858" s="195"/>
      <c r="L858" s="199"/>
      <c r="M858" s="200"/>
      <c r="N858" s="201"/>
      <c r="O858" s="201"/>
      <c r="P858" s="201"/>
      <c r="Q858" s="201"/>
      <c r="R858" s="201"/>
      <c r="S858" s="201"/>
      <c r="T858" s="202"/>
      <c r="AT858" s="203" t="s">
        <v>198</v>
      </c>
      <c r="AU858" s="203" t="s">
        <v>83</v>
      </c>
      <c r="AV858" s="13" t="s">
        <v>81</v>
      </c>
      <c r="AW858" s="13" t="s">
        <v>34</v>
      </c>
      <c r="AX858" s="13" t="s">
        <v>73</v>
      </c>
      <c r="AY858" s="203" t="s">
        <v>168</v>
      </c>
    </row>
    <row r="859" spans="1:65" s="14" customFormat="1" ht="11.25">
      <c r="B859" s="204"/>
      <c r="C859" s="205"/>
      <c r="D859" s="189" t="s">
        <v>198</v>
      </c>
      <c r="E859" s="206" t="s">
        <v>19</v>
      </c>
      <c r="F859" s="207" t="s">
        <v>1016</v>
      </c>
      <c r="G859" s="205"/>
      <c r="H859" s="208">
        <v>285</v>
      </c>
      <c r="I859" s="209"/>
      <c r="J859" s="205"/>
      <c r="K859" s="205"/>
      <c r="L859" s="210"/>
      <c r="M859" s="211"/>
      <c r="N859" s="212"/>
      <c r="O859" s="212"/>
      <c r="P859" s="212"/>
      <c r="Q859" s="212"/>
      <c r="R859" s="212"/>
      <c r="S859" s="212"/>
      <c r="T859" s="213"/>
      <c r="AT859" s="214" t="s">
        <v>198</v>
      </c>
      <c r="AU859" s="214" t="s">
        <v>83</v>
      </c>
      <c r="AV859" s="14" t="s">
        <v>83</v>
      </c>
      <c r="AW859" s="14" t="s">
        <v>34</v>
      </c>
      <c r="AX859" s="14" t="s">
        <v>73</v>
      </c>
      <c r="AY859" s="214" t="s">
        <v>168</v>
      </c>
    </row>
    <row r="860" spans="1:65" s="13" customFormat="1" ht="11.25">
      <c r="B860" s="194"/>
      <c r="C860" s="195"/>
      <c r="D860" s="189" t="s">
        <v>198</v>
      </c>
      <c r="E860" s="196" t="s">
        <v>19</v>
      </c>
      <c r="F860" s="197" t="s">
        <v>1017</v>
      </c>
      <c r="G860" s="195"/>
      <c r="H860" s="196" t="s">
        <v>19</v>
      </c>
      <c r="I860" s="198"/>
      <c r="J860" s="195"/>
      <c r="K860" s="195"/>
      <c r="L860" s="199"/>
      <c r="M860" s="200"/>
      <c r="N860" s="201"/>
      <c r="O860" s="201"/>
      <c r="P860" s="201"/>
      <c r="Q860" s="201"/>
      <c r="R860" s="201"/>
      <c r="S860" s="201"/>
      <c r="T860" s="202"/>
      <c r="AT860" s="203" t="s">
        <v>198</v>
      </c>
      <c r="AU860" s="203" t="s">
        <v>83</v>
      </c>
      <c r="AV860" s="13" t="s">
        <v>81</v>
      </c>
      <c r="AW860" s="13" t="s">
        <v>34</v>
      </c>
      <c r="AX860" s="13" t="s">
        <v>73</v>
      </c>
      <c r="AY860" s="203" t="s">
        <v>168</v>
      </c>
    </row>
    <row r="861" spans="1:65" s="14" customFormat="1" ht="11.25">
      <c r="B861" s="204"/>
      <c r="C861" s="205"/>
      <c r="D861" s="189" t="s">
        <v>198</v>
      </c>
      <c r="E861" s="206" t="s">
        <v>19</v>
      </c>
      <c r="F861" s="207" t="s">
        <v>1018</v>
      </c>
      <c r="G861" s="205"/>
      <c r="H861" s="208">
        <v>80</v>
      </c>
      <c r="I861" s="209"/>
      <c r="J861" s="205"/>
      <c r="K861" s="205"/>
      <c r="L861" s="210"/>
      <c r="M861" s="211"/>
      <c r="N861" s="212"/>
      <c r="O861" s="212"/>
      <c r="P861" s="212"/>
      <c r="Q861" s="212"/>
      <c r="R861" s="212"/>
      <c r="S861" s="212"/>
      <c r="T861" s="213"/>
      <c r="AT861" s="214" t="s">
        <v>198</v>
      </c>
      <c r="AU861" s="214" t="s">
        <v>83</v>
      </c>
      <c r="AV861" s="14" t="s">
        <v>83</v>
      </c>
      <c r="AW861" s="14" t="s">
        <v>34</v>
      </c>
      <c r="AX861" s="14" t="s">
        <v>73</v>
      </c>
      <c r="AY861" s="214" t="s">
        <v>168</v>
      </c>
    </row>
    <row r="862" spans="1:65" s="13" customFormat="1" ht="11.25">
      <c r="B862" s="194"/>
      <c r="C862" s="195"/>
      <c r="D862" s="189" t="s">
        <v>198</v>
      </c>
      <c r="E862" s="196" t="s">
        <v>19</v>
      </c>
      <c r="F862" s="197" t="s">
        <v>1019</v>
      </c>
      <c r="G862" s="195"/>
      <c r="H862" s="196" t="s">
        <v>19</v>
      </c>
      <c r="I862" s="198"/>
      <c r="J862" s="195"/>
      <c r="K862" s="195"/>
      <c r="L862" s="199"/>
      <c r="M862" s="200"/>
      <c r="N862" s="201"/>
      <c r="O862" s="201"/>
      <c r="P862" s="201"/>
      <c r="Q862" s="201"/>
      <c r="R862" s="201"/>
      <c r="S862" s="201"/>
      <c r="T862" s="202"/>
      <c r="AT862" s="203" t="s">
        <v>198</v>
      </c>
      <c r="AU862" s="203" t="s">
        <v>83</v>
      </c>
      <c r="AV862" s="13" t="s">
        <v>81</v>
      </c>
      <c r="AW862" s="13" t="s">
        <v>34</v>
      </c>
      <c r="AX862" s="13" t="s">
        <v>73</v>
      </c>
      <c r="AY862" s="203" t="s">
        <v>168</v>
      </c>
    </row>
    <row r="863" spans="1:65" s="14" customFormat="1" ht="11.25">
      <c r="B863" s="204"/>
      <c r="C863" s="205"/>
      <c r="D863" s="189" t="s">
        <v>198</v>
      </c>
      <c r="E863" s="206" t="s">
        <v>19</v>
      </c>
      <c r="F863" s="207" t="s">
        <v>1020</v>
      </c>
      <c r="G863" s="205"/>
      <c r="H863" s="208">
        <v>45</v>
      </c>
      <c r="I863" s="209"/>
      <c r="J863" s="205"/>
      <c r="K863" s="205"/>
      <c r="L863" s="210"/>
      <c r="M863" s="211"/>
      <c r="N863" s="212"/>
      <c r="O863" s="212"/>
      <c r="P863" s="212"/>
      <c r="Q863" s="212"/>
      <c r="R863" s="212"/>
      <c r="S863" s="212"/>
      <c r="T863" s="213"/>
      <c r="AT863" s="214" t="s">
        <v>198</v>
      </c>
      <c r="AU863" s="214" t="s">
        <v>83</v>
      </c>
      <c r="AV863" s="14" t="s">
        <v>83</v>
      </c>
      <c r="AW863" s="14" t="s">
        <v>34</v>
      </c>
      <c r="AX863" s="14" t="s">
        <v>73</v>
      </c>
      <c r="AY863" s="214" t="s">
        <v>168</v>
      </c>
    </row>
    <row r="864" spans="1:65" s="13" customFormat="1" ht="11.25">
      <c r="B864" s="194"/>
      <c r="C864" s="195"/>
      <c r="D864" s="189" t="s">
        <v>198</v>
      </c>
      <c r="E864" s="196" t="s">
        <v>19</v>
      </c>
      <c r="F864" s="197" t="s">
        <v>1021</v>
      </c>
      <c r="G864" s="195"/>
      <c r="H864" s="196" t="s">
        <v>19</v>
      </c>
      <c r="I864" s="198"/>
      <c r="J864" s="195"/>
      <c r="K864" s="195"/>
      <c r="L864" s="199"/>
      <c r="M864" s="200"/>
      <c r="N864" s="201"/>
      <c r="O864" s="201"/>
      <c r="P864" s="201"/>
      <c r="Q864" s="201"/>
      <c r="R864" s="201"/>
      <c r="S864" s="201"/>
      <c r="T864" s="202"/>
      <c r="AT864" s="203" t="s">
        <v>198</v>
      </c>
      <c r="AU864" s="203" t="s">
        <v>83</v>
      </c>
      <c r="AV864" s="13" t="s">
        <v>81</v>
      </c>
      <c r="AW864" s="13" t="s">
        <v>34</v>
      </c>
      <c r="AX864" s="13" t="s">
        <v>73</v>
      </c>
      <c r="AY864" s="203" t="s">
        <v>168</v>
      </c>
    </row>
    <row r="865" spans="1:65" s="14" customFormat="1" ht="11.25">
      <c r="B865" s="204"/>
      <c r="C865" s="205"/>
      <c r="D865" s="189" t="s">
        <v>198</v>
      </c>
      <c r="E865" s="206" t="s">
        <v>19</v>
      </c>
      <c r="F865" s="207" t="s">
        <v>1022</v>
      </c>
      <c r="G865" s="205"/>
      <c r="H865" s="208">
        <v>8.4</v>
      </c>
      <c r="I865" s="209"/>
      <c r="J865" s="205"/>
      <c r="K865" s="205"/>
      <c r="L865" s="210"/>
      <c r="M865" s="211"/>
      <c r="N865" s="212"/>
      <c r="O865" s="212"/>
      <c r="P865" s="212"/>
      <c r="Q865" s="212"/>
      <c r="R865" s="212"/>
      <c r="S865" s="212"/>
      <c r="T865" s="213"/>
      <c r="AT865" s="214" t="s">
        <v>198</v>
      </c>
      <c r="AU865" s="214" t="s">
        <v>83</v>
      </c>
      <c r="AV865" s="14" t="s">
        <v>83</v>
      </c>
      <c r="AW865" s="14" t="s">
        <v>34</v>
      </c>
      <c r="AX865" s="14" t="s">
        <v>73</v>
      </c>
      <c r="AY865" s="214" t="s">
        <v>168</v>
      </c>
    </row>
    <row r="866" spans="1:65" s="13" customFormat="1" ht="11.25">
      <c r="B866" s="194"/>
      <c r="C866" s="195"/>
      <c r="D866" s="189" t="s">
        <v>198</v>
      </c>
      <c r="E866" s="196" t="s">
        <v>19</v>
      </c>
      <c r="F866" s="197" t="s">
        <v>794</v>
      </c>
      <c r="G866" s="195"/>
      <c r="H866" s="196" t="s">
        <v>19</v>
      </c>
      <c r="I866" s="198"/>
      <c r="J866" s="195"/>
      <c r="K866" s="195"/>
      <c r="L866" s="199"/>
      <c r="M866" s="200"/>
      <c r="N866" s="201"/>
      <c r="O866" s="201"/>
      <c r="P866" s="201"/>
      <c r="Q866" s="201"/>
      <c r="R866" s="201"/>
      <c r="S866" s="201"/>
      <c r="T866" s="202"/>
      <c r="AT866" s="203" t="s">
        <v>198</v>
      </c>
      <c r="AU866" s="203" t="s">
        <v>83</v>
      </c>
      <c r="AV866" s="13" t="s">
        <v>81</v>
      </c>
      <c r="AW866" s="13" t="s">
        <v>34</v>
      </c>
      <c r="AX866" s="13" t="s">
        <v>73</v>
      </c>
      <c r="AY866" s="203" t="s">
        <v>168</v>
      </c>
    </row>
    <row r="867" spans="1:65" s="14" customFormat="1" ht="11.25">
      <c r="B867" s="204"/>
      <c r="C867" s="205"/>
      <c r="D867" s="189" t="s">
        <v>198</v>
      </c>
      <c r="E867" s="206" t="s">
        <v>19</v>
      </c>
      <c r="F867" s="207" t="s">
        <v>1023</v>
      </c>
      <c r="G867" s="205"/>
      <c r="H867" s="208">
        <v>30</v>
      </c>
      <c r="I867" s="209"/>
      <c r="J867" s="205"/>
      <c r="K867" s="205"/>
      <c r="L867" s="210"/>
      <c r="M867" s="211"/>
      <c r="N867" s="212"/>
      <c r="O867" s="212"/>
      <c r="P867" s="212"/>
      <c r="Q867" s="212"/>
      <c r="R867" s="212"/>
      <c r="S867" s="212"/>
      <c r="T867" s="213"/>
      <c r="AT867" s="214" t="s">
        <v>198</v>
      </c>
      <c r="AU867" s="214" t="s">
        <v>83</v>
      </c>
      <c r="AV867" s="14" t="s">
        <v>83</v>
      </c>
      <c r="AW867" s="14" t="s">
        <v>34</v>
      </c>
      <c r="AX867" s="14" t="s">
        <v>73</v>
      </c>
      <c r="AY867" s="214" t="s">
        <v>168</v>
      </c>
    </row>
    <row r="868" spans="1:65" s="15" customFormat="1" ht="11.25">
      <c r="B868" s="215"/>
      <c r="C868" s="216"/>
      <c r="D868" s="189" t="s">
        <v>198</v>
      </c>
      <c r="E868" s="217" t="s">
        <v>19</v>
      </c>
      <c r="F868" s="218" t="s">
        <v>208</v>
      </c>
      <c r="G868" s="216"/>
      <c r="H868" s="219">
        <v>462.26</v>
      </c>
      <c r="I868" s="220"/>
      <c r="J868" s="216"/>
      <c r="K868" s="216"/>
      <c r="L868" s="221"/>
      <c r="M868" s="222"/>
      <c r="N868" s="223"/>
      <c r="O868" s="223"/>
      <c r="P868" s="223"/>
      <c r="Q868" s="223"/>
      <c r="R868" s="223"/>
      <c r="S868" s="223"/>
      <c r="T868" s="224"/>
      <c r="AT868" s="225" t="s">
        <v>198</v>
      </c>
      <c r="AU868" s="225" t="s">
        <v>83</v>
      </c>
      <c r="AV868" s="15" t="s">
        <v>174</v>
      </c>
      <c r="AW868" s="15" t="s">
        <v>34</v>
      </c>
      <c r="AX868" s="15" t="s">
        <v>81</v>
      </c>
      <c r="AY868" s="225" t="s">
        <v>168</v>
      </c>
    </row>
    <row r="869" spans="1:65" s="2" customFormat="1" ht="16.5" customHeight="1">
      <c r="A869" s="36"/>
      <c r="B869" s="37"/>
      <c r="C869" s="176" t="s">
        <v>1024</v>
      </c>
      <c r="D869" s="176" t="s">
        <v>170</v>
      </c>
      <c r="E869" s="177" t="s">
        <v>1025</v>
      </c>
      <c r="F869" s="178" t="s">
        <v>1026</v>
      </c>
      <c r="G869" s="179" t="s">
        <v>190</v>
      </c>
      <c r="H869" s="180">
        <v>90.72</v>
      </c>
      <c r="I869" s="181"/>
      <c r="J869" s="182">
        <f>ROUND(I869*H869,2)</f>
        <v>0</v>
      </c>
      <c r="K869" s="178" t="s">
        <v>180</v>
      </c>
      <c r="L869" s="41"/>
      <c r="M869" s="183" t="s">
        <v>19</v>
      </c>
      <c r="N869" s="184" t="s">
        <v>44</v>
      </c>
      <c r="O869" s="66"/>
      <c r="P869" s="185">
        <f>O869*H869</f>
        <v>0</v>
      </c>
      <c r="Q869" s="185">
        <v>0</v>
      </c>
      <c r="R869" s="185">
        <f>Q869*H869</f>
        <v>0</v>
      </c>
      <c r="S869" s="185">
        <v>0</v>
      </c>
      <c r="T869" s="186">
        <f>S869*H869</f>
        <v>0</v>
      </c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R869" s="187" t="s">
        <v>174</v>
      </c>
      <c r="AT869" s="187" t="s">
        <v>170</v>
      </c>
      <c r="AU869" s="187" t="s">
        <v>83</v>
      </c>
      <c r="AY869" s="19" t="s">
        <v>168</v>
      </c>
      <c r="BE869" s="188">
        <f>IF(N869="základní",J869,0)</f>
        <v>0</v>
      </c>
      <c r="BF869" s="188">
        <f>IF(N869="snížená",J869,0)</f>
        <v>0</v>
      </c>
      <c r="BG869" s="188">
        <f>IF(N869="zákl. přenesená",J869,0)</f>
        <v>0</v>
      </c>
      <c r="BH869" s="188">
        <f>IF(N869="sníž. přenesená",J869,0)</f>
        <v>0</v>
      </c>
      <c r="BI869" s="188">
        <f>IF(N869="nulová",J869,0)</f>
        <v>0</v>
      </c>
      <c r="BJ869" s="19" t="s">
        <v>81</v>
      </c>
      <c r="BK869" s="188">
        <f>ROUND(I869*H869,2)</f>
        <v>0</v>
      </c>
      <c r="BL869" s="19" t="s">
        <v>174</v>
      </c>
      <c r="BM869" s="187" t="s">
        <v>1027</v>
      </c>
    </row>
    <row r="870" spans="1:65" s="2" customFormat="1" ht="19.5">
      <c r="A870" s="36"/>
      <c r="B870" s="37"/>
      <c r="C870" s="38"/>
      <c r="D870" s="189" t="s">
        <v>176</v>
      </c>
      <c r="E870" s="38"/>
      <c r="F870" s="190" t="s">
        <v>1028</v>
      </c>
      <c r="G870" s="38"/>
      <c r="H870" s="38"/>
      <c r="I870" s="191"/>
      <c r="J870" s="38"/>
      <c r="K870" s="38"/>
      <c r="L870" s="41"/>
      <c r="M870" s="192"/>
      <c r="N870" s="193"/>
      <c r="O870" s="66"/>
      <c r="P870" s="66"/>
      <c r="Q870" s="66"/>
      <c r="R870" s="66"/>
      <c r="S870" s="66"/>
      <c r="T870" s="67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T870" s="19" t="s">
        <v>176</v>
      </c>
      <c r="AU870" s="19" t="s">
        <v>83</v>
      </c>
    </row>
    <row r="871" spans="1:65" s="13" customFormat="1" ht="11.25">
      <c r="B871" s="194"/>
      <c r="C871" s="195"/>
      <c r="D871" s="189" t="s">
        <v>198</v>
      </c>
      <c r="E871" s="196" t="s">
        <v>19</v>
      </c>
      <c r="F871" s="197" t="s">
        <v>1029</v>
      </c>
      <c r="G871" s="195"/>
      <c r="H871" s="196" t="s">
        <v>19</v>
      </c>
      <c r="I871" s="198"/>
      <c r="J871" s="195"/>
      <c r="K871" s="195"/>
      <c r="L871" s="199"/>
      <c r="M871" s="200"/>
      <c r="N871" s="201"/>
      <c r="O871" s="201"/>
      <c r="P871" s="201"/>
      <c r="Q871" s="201"/>
      <c r="R871" s="201"/>
      <c r="S871" s="201"/>
      <c r="T871" s="202"/>
      <c r="AT871" s="203" t="s">
        <v>198</v>
      </c>
      <c r="AU871" s="203" t="s">
        <v>83</v>
      </c>
      <c r="AV871" s="13" t="s">
        <v>81</v>
      </c>
      <c r="AW871" s="13" t="s">
        <v>34</v>
      </c>
      <c r="AX871" s="13" t="s">
        <v>73</v>
      </c>
      <c r="AY871" s="203" t="s">
        <v>168</v>
      </c>
    </row>
    <row r="872" spans="1:65" s="14" customFormat="1" ht="11.25">
      <c r="B872" s="204"/>
      <c r="C872" s="205"/>
      <c r="D872" s="189" t="s">
        <v>198</v>
      </c>
      <c r="E872" s="206" t="s">
        <v>19</v>
      </c>
      <c r="F872" s="207" t="s">
        <v>1030</v>
      </c>
      <c r="G872" s="205"/>
      <c r="H872" s="208">
        <v>90.72</v>
      </c>
      <c r="I872" s="209"/>
      <c r="J872" s="205"/>
      <c r="K872" s="205"/>
      <c r="L872" s="210"/>
      <c r="M872" s="211"/>
      <c r="N872" s="212"/>
      <c r="O872" s="212"/>
      <c r="P872" s="212"/>
      <c r="Q872" s="212"/>
      <c r="R872" s="212"/>
      <c r="S872" s="212"/>
      <c r="T872" s="213"/>
      <c r="AT872" s="214" t="s">
        <v>198</v>
      </c>
      <c r="AU872" s="214" t="s">
        <v>83</v>
      </c>
      <c r="AV872" s="14" t="s">
        <v>83</v>
      </c>
      <c r="AW872" s="14" t="s">
        <v>34</v>
      </c>
      <c r="AX872" s="14" t="s">
        <v>81</v>
      </c>
      <c r="AY872" s="214" t="s">
        <v>168</v>
      </c>
    </row>
    <row r="873" spans="1:65" s="2" customFormat="1" ht="21.75" customHeight="1">
      <c r="A873" s="36"/>
      <c r="B873" s="37"/>
      <c r="C873" s="176" t="s">
        <v>1031</v>
      </c>
      <c r="D873" s="176" t="s">
        <v>170</v>
      </c>
      <c r="E873" s="177" t="s">
        <v>1032</v>
      </c>
      <c r="F873" s="178" t="s">
        <v>1033</v>
      </c>
      <c r="G873" s="179" t="s">
        <v>190</v>
      </c>
      <c r="H873" s="180">
        <v>2721.6</v>
      </c>
      <c r="I873" s="181"/>
      <c r="J873" s="182">
        <f>ROUND(I873*H873,2)</f>
        <v>0</v>
      </c>
      <c r="K873" s="178" t="s">
        <v>180</v>
      </c>
      <c r="L873" s="41"/>
      <c r="M873" s="183" t="s">
        <v>19</v>
      </c>
      <c r="N873" s="184" t="s">
        <v>44</v>
      </c>
      <c r="O873" s="66"/>
      <c r="P873" s="185">
        <f>O873*H873</f>
        <v>0</v>
      </c>
      <c r="Q873" s="185">
        <v>0</v>
      </c>
      <c r="R873" s="185">
        <f>Q873*H873</f>
        <v>0</v>
      </c>
      <c r="S873" s="185">
        <v>0</v>
      </c>
      <c r="T873" s="186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187" t="s">
        <v>174</v>
      </c>
      <c r="AT873" s="187" t="s">
        <v>170</v>
      </c>
      <c r="AU873" s="187" t="s">
        <v>83</v>
      </c>
      <c r="AY873" s="19" t="s">
        <v>168</v>
      </c>
      <c r="BE873" s="188">
        <f>IF(N873="základní",J873,0)</f>
        <v>0</v>
      </c>
      <c r="BF873" s="188">
        <f>IF(N873="snížená",J873,0)</f>
        <v>0</v>
      </c>
      <c r="BG873" s="188">
        <f>IF(N873="zákl. přenesená",J873,0)</f>
        <v>0</v>
      </c>
      <c r="BH873" s="188">
        <f>IF(N873="sníž. přenesená",J873,0)</f>
        <v>0</v>
      </c>
      <c r="BI873" s="188">
        <f>IF(N873="nulová",J873,0)</f>
        <v>0</v>
      </c>
      <c r="BJ873" s="19" t="s">
        <v>81</v>
      </c>
      <c r="BK873" s="188">
        <f>ROUND(I873*H873,2)</f>
        <v>0</v>
      </c>
      <c r="BL873" s="19" t="s">
        <v>174</v>
      </c>
      <c r="BM873" s="187" t="s">
        <v>1034</v>
      </c>
    </row>
    <row r="874" spans="1:65" s="2" customFormat="1" ht="11.25">
      <c r="A874" s="36"/>
      <c r="B874" s="37"/>
      <c r="C874" s="38"/>
      <c r="D874" s="189" t="s">
        <v>176</v>
      </c>
      <c r="E874" s="38"/>
      <c r="F874" s="190" t="s">
        <v>1035</v>
      </c>
      <c r="G874" s="38"/>
      <c r="H874" s="38"/>
      <c r="I874" s="191"/>
      <c r="J874" s="38"/>
      <c r="K874" s="38"/>
      <c r="L874" s="41"/>
      <c r="M874" s="192"/>
      <c r="N874" s="193"/>
      <c r="O874" s="66"/>
      <c r="P874" s="66"/>
      <c r="Q874" s="66"/>
      <c r="R874" s="66"/>
      <c r="S874" s="66"/>
      <c r="T874" s="67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T874" s="19" t="s">
        <v>176</v>
      </c>
      <c r="AU874" s="19" t="s">
        <v>83</v>
      </c>
    </row>
    <row r="875" spans="1:65" s="14" customFormat="1" ht="11.25">
      <c r="B875" s="204"/>
      <c r="C875" s="205"/>
      <c r="D875" s="189" t="s">
        <v>198</v>
      </c>
      <c r="E875" s="206" t="s">
        <v>19</v>
      </c>
      <c r="F875" s="207" t="s">
        <v>1036</v>
      </c>
      <c r="G875" s="205"/>
      <c r="H875" s="208">
        <v>2721.6</v>
      </c>
      <c r="I875" s="209"/>
      <c r="J875" s="205"/>
      <c r="K875" s="205"/>
      <c r="L875" s="210"/>
      <c r="M875" s="211"/>
      <c r="N875" s="212"/>
      <c r="O875" s="212"/>
      <c r="P875" s="212"/>
      <c r="Q875" s="212"/>
      <c r="R875" s="212"/>
      <c r="S875" s="212"/>
      <c r="T875" s="213"/>
      <c r="AT875" s="214" t="s">
        <v>198</v>
      </c>
      <c r="AU875" s="214" t="s">
        <v>83</v>
      </c>
      <c r="AV875" s="14" t="s">
        <v>83</v>
      </c>
      <c r="AW875" s="14" t="s">
        <v>34</v>
      </c>
      <c r="AX875" s="14" t="s">
        <v>81</v>
      </c>
      <c r="AY875" s="214" t="s">
        <v>168</v>
      </c>
    </row>
    <row r="876" spans="1:65" s="2" customFormat="1" ht="21.75" customHeight="1">
      <c r="A876" s="36"/>
      <c r="B876" s="37"/>
      <c r="C876" s="176" t="s">
        <v>1037</v>
      </c>
      <c r="D876" s="176" t="s">
        <v>170</v>
      </c>
      <c r="E876" s="177" t="s">
        <v>1038</v>
      </c>
      <c r="F876" s="178" t="s">
        <v>1039</v>
      </c>
      <c r="G876" s="179" t="s">
        <v>190</v>
      </c>
      <c r="H876" s="180">
        <v>90.72</v>
      </c>
      <c r="I876" s="181"/>
      <c r="J876" s="182">
        <f>ROUND(I876*H876,2)</f>
        <v>0</v>
      </c>
      <c r="K876" s="178" t="s">
        <v>180</v>
      </c>
      <c r="L876" s="41"/>
      <c r="M876" s="183" t="s">
        <v>19</v>
      </c>
      <c r="N876" s="184" t="s">
        <v>44</v>
      </c>
      <c r="O876" s="66"/>
      <c r="P876" s="185">
        <f>O876*H876</f>
        <v>0</v>
      </c>
      <c r="Q876" s="185">
        <v>0</v>
      </c>
      <c r="R876" s="185">
        <f>Q876*H876</f>
        <v>0</v>
      </c>
      <c r="S876" s="185">
        <v>0</v>
      </c>
      <c r="T876" s="186">
        <f>S876*H876</f>
        <v>0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87" t="s">
        <v>174</v>
      </c>
      <c r="AT876" s="187" t="s">
        <v>170</v>
      </c>
      <c r="AU876" s="187" t="s">
        <v>83</v>
      </c>
      <c r="AY876" s="19" t="s">
        <v>168</v>
      </c>
      <c r="BE876" s="188">
        <f>IF(N876="základní",J876,0)</f>
        <v>0</v>
      </c>
      <c r="BF876" s="188">
        <f>IF(N876="snížená",J876,0)</f>
        <v>0</v>
      </c>
      <c r="BG876" s="188">
        <f>IF(N876="zákl. přenesená",J876,0)</f>
        <v>0</v>
      </c>
      <c r="BH876" s="188">
        <f>IF(N876="sníž. přenesená",J876,0)</f>
        <v>0</v>
      </c>
      <c r="BI876" s="188">
        <f>IF(N876="nulová",J876,0)</f>
        <v>0</v>
      </c>
      <c r="BJ876" s="19" t="s">
        <v>81</v>
      </c>
      <c r="BK876" s="188">
        <f>ROUND(I876*H876,2)</f>
        <v>0</v>
      </c>
      <c r="BL876" s="19" t="s">
        <v>174</v>
      </c>
      <c r="BM876" s="187" t="s">
        <v>1040</v>
      </c>
    </row>
    <row r="877" spans="1:65" s="2" customFormat="1" ht="19.5">
      <c r="A877" s="36"/>
      <c r="B877" s="37"/>
      <c r="C877" s="38"/>
      <c r="D877" s="189" t="s">
        <v>176</v>
      </c>
      <c r="E877" s="38"/>
      <c r="F877" s="190" t="s">
        <v>1041</v>
      </c>
      <c r="G877" s="38"/>
      <c r="H877" s="38"/>
      <c r="I877" s="191"/>
      <c r="J877" s="38"/>
      <c r="K877" s="38"/>
      <c r="L877" s="41"/>
      <c r="M877" s="192"/>
      <c r="N877" s="193"/>
      <c r="O877" s="66"/>
      <c r="P877" s="66"/>
      <c r="Q877" s="66"/>
      <c r="R877" s="66"/>
      <c r="S877" s="66"/>
      <c r="T877" s="67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T877" s="19" t="s">
        <v>176</v>
      </c>
      <c r="AU877" s="19" t="s">
        <v>83</v>
      </c>
    </row>
    <row r="878" spans="1:65" s="2" customFormat="1" ht="16.5" customHeight="1">
      <c r="A878" s="36"/>
      <c r="B878" s="37"/>
      <c r="C878" s="176" t="s">
        <v>1042</v>
      </c>
      <c r="D878" s="176" t="s">
        <v>170</v>
      </c>
      <c r="E878" s="177" t="s">
        <v>1043</v>
      </c>
      <c r="F878" s="178" t="s">
        <v>1044</v>
      </c>
      <c r="G878" s="179" t="s">
        <v>225</v>
      </c>
      <c r="H878" s="180">
        <v>45.36</v>
      </c>
      <c r="I878" s="181"/>
      <c r="J878" s="182">
        <f>ROUND(I878*H878,2)</f>
        <v>0</v>
      </c>
      <c r="K878" s="178" t="s">
        <v>180</v>
      </c>
      <c r="L878" s="41"/>
      <c r="M878" s="183" t="s">
        <v>19</v>
      </c>
      <c r="N878" s="184" t="s">
        <v>44</v>
      </c>
      <c r="O878" s="66"/>
      <c r="P878" s="185">
        <f>O878*H878</f>
        <v>0</v>
      </c>
      <c r="Q878" s="185">
        <v>0</v>
      </c>
      <c r="R878" s="185">
        <f>Q878*H878</f>
        <v>0</v>
      </c>
      <c r="S878" s="185">
        <v>0</v>
      </c>
      <c r="T878" s="186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87" t="s">
        <v>174</v>
      </c>
      <c r="AT878" s="187" t="s">
        <v>170</v>
      </c>
      <c r="AU878" s="187" t="s">
        <v>83</v>
      </c>
      <c r="AY878" s="19" t="s">
        <v>168</v>
      </c>
      <c r="BE878" s="188">
        <f>IF(N878="základní",J878,0)</f>
        <v>0</v>
      </c>
      <c r="BF878" s="188">
        <f>IF(N878="snížená",J878,0)</f>
        <v>0</v>
      </c>
      <c r="BG878" s="188">
        <f>IF(N878="zákl. přenesená",J878,0)</f>
        <v>0</v>
      </c>
      <c r="BH878" s="188">
        <f>IF(N878="sníž. přenesená",J878,0)</f>
        <v>0</v>
      </c>
      <c r="BI878" s="188">
        <f>IF(N878="nulová",J878,0)</f>
        <v>0</v>
      </c>
      <c r="BJ878" s="19" t="s">
        <v>81</v>
      </c>
      <c r="BK878" s="188">
        <f>ROUND(I878*H878,2)</f>
        <v>0</v>
      </c>
      <c r="BL878" s="19" t="s">
        <v>174</v>
      </c>
      <c r="BM878" s="187" t="s">
        <v>1045</v>
      </c>
    </row>
    <row r="879" spans="1:65" s="2" customFormat="1" ht="19.5">
      <c r="A879" s="36"/>
      <c r="B879" s="37"/>
      <c r="C879" s="38"/>
      <c r="D879" s="189" t="s">
        <v>176</v>
      </c>
      <c r="E879" s="38"/>
      <c r="F879" s="190" t="s">
        <v>1046</v>
      </c>
      <c r="G879" s="38"/>
      <c r="H879" s="38"/>
      <c r="I879" s="191"/>
      <c r="J879" s="38"/>
      <c r="K879" s="38"/>
      <c r="L879" s="41"/>
      <c r="M879" s="192"/>
      <c r="N879" s="193"/>
      <c r="O879" s="66"/>
      <c r="P879" s="66"/>
      <c r="Q879" s="66"/>
      <c r="R879" s="66"/>
      <c r="S879" s="66"/>
      <c r="T879" s="67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T879" s="19" t="s">
        <v>176</v>
      </c>
      <c r="AU879" s="19" t="s">
        <v>83</v>
      </c>
    </row>
    <row r="880" spans="1:65" s="13" customFormat="1" ht="11.25">
      <c r="B880" s="194"/>
      <c r="C880" s="195"/>
      <c r="D880" s="189" t="s">
        <v>198</v>
      </c>
      <c r="E880" s="196" t="s">
        <v>19</v>
      </c>
      <c r="F880" s="197" t="s">
        <v>1029</v>
      </c>
      <c r="G880" s="195"/>
      <c r="H880" s="196" t="s">
        <v>19</v>
      </c>
      <c r="I880" s="198"/>
      <c r="J880" s="195"/>
      <c r="K880" s="195"/>
      <c r="L880" s="199"/>
      <c r="M880" s="200"/>
      <c r="N880" s="201"/>
      <c r="O880" s="201"/>
      <c r="P880" s="201"/>
      <c r="Q880" s="201"/>
      <c r="R880" s="201"/>
      <c r="S880" s="201"/>
      <c r="T880" s="202"/>
      <c r="AT880" s="203" t="s">
        <v>198</v>
      </c>
      <c r="AU880" s="203" t="s">
        <v>83</v>
      </c>
      <c r="AV880" s="13" t="s">
        <v>81</v>
      </c>
      <c r="AW880" s="13" t="s">
        <v>34</v>
      </c>
      <c r="AX880" s="13" t="s">
        <v>73</v>
      </c>
      <c r="AY880" s="203" t="s">
        <v>168</v>
      </c>
    </row>
    <row r="881" spans="1:65" s="14" customFormat="1" ht="11.25">
      <c r="B881" s="204"/>
      <c r="C881" s="205"/>
      <c r="D881" s="189" t="s">
        <v>198</v>
      </c>
      <c r="E881" s="206" t="s">
        <v>19</v>
      </c>
      <c r="F881" s="207" t="s">
        <v>1047</v>
      </c>
      <c r="G881" s="205"/>
      <c r="H881" s="208">
        <v>45.36</v>
      </c>
      <c r="I881" s="209"/>
      <c r="J881" s="205"/>
      <c r="K881" s="205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198</v>
      </c>
      <c r="AU881" s="214" t="s">
        <v>83</v>
      </c>
      <c r="AV881" s="14" t="s">
        <v>83</v>
      </c>
      <c r="AW881" s="14" t="s">
        <v>34</v>
      </c>
      <c r="AX881" s="14" t="s">
        <v>81</v>
      </c>
      <c r="AY881" s="214" t="s">
        <v>168</v>
      </c>
    </row>
    <row r="882" spans="1:65" s="2" customFormat="1" ht="16.5" customHeight="1">
      <c r="A882" s="36"/>
      <c r="B882" s="37"/>
      <c r="C882" s="176" t="s">
        <v>1048</v>
      </c>
      <c r="D882" s="176" t="s">
        <v>170</v>
      </c>
      <c r="E882" s="177" t="s">
        <v>1049</v>
      </c>
      <c r="F882" s="178" t="s">
        <v>1050</v>
      </c>
      <c r="G882" s="179" t="s">
        <v>225</v>
      </c>
      <c r="H882" s="180">
        <v>1360.8</v>
      </c>
      <c r="I882" s="181"/>
      <c r="J882" s="182">
        <f>ROUND(I882*H882,2)</f>
        <v>0</v>
      </c>
      <c r="K882" s="178" t="s">
        <v>180</v>
      </c>
      <c r="L882" s="41"/>
      <c r="M882" s="183" t="s">
        <v>19</v>
      </c>
      <c r="N882" s="184" t="s">
        <v>44</v>
      </c>
      <c r="O882" s="66"/>
      <c r="P882" s="185">
        <f>O882*H882</f>
        <v>0</v>
      </c>
      <c r="Q882" s="185">
        <v>0</v>
      </c>
      <c r="R882" s="185">
        <f>Q882*H882</f>
        <v>0</v>
      </c>
      <c r="S882" s="185">
        <v>0</v>
      </c>
      <c r="T882" s="186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87" t="s">
        <v>174</v>
      </c>
      <c r="AT882" s="187" t="s">
        <v>170</v>
      </c>
      <c r="AU882" s="187" t="s">
        <v>83</v>
      </c>
      <c r="AY882" s="19" t="s">
        <v>168</v>
      </c>
      <c r="BE882" s="188">
        <f>IF(N882="základní",J882,0)</f>
        <v>0</v>
      </c>
      <c r="BF882" s="188">
        <f>IF(N882="snížená",J882,0)</f>
        <v>0</v>
      </c>
      <c r="BG882" s="188">
        <f>IF(N882="zákl. přenesená",J882,0)</f>
        <v>0</v>
      </c>
      <c r="BH882" s="188">
        <f>IF(N882="sníž. přenesená",J882,0)</f>
        <v>0</v>
      </c>
      <c r="BI882" s="188">
        <f>IF(N882="nulová",J882,0)</f>
        <v>0</v>
      </c>
      <c r="BJ882" s="19" t="s">
        <v>81</v>
      </c>
      <c r="BK882" s="188">
        <f>ROUND(I882*H882,2)</f>
        <v>0</v>
      </c>
      <c r="BL882" s="19" t="s">
        <v>174</v>
      </c>
      <c r="BM882" s="187" t="s">
        <v>1051</v>
      </c>
    </row>
    <row r="883" spans="1:65" s="2" customFormat="1" ht="11.25">
      <c r="A883" s="36"/>
      <c r="B883" s="37"/>
      <c r="C883" s="38"/>
      <c r="D883" s="189" t="s">
        <v>176</v>
      </c>
      <c r="E883" s="38"/>
      <c r="F883" s="190" t="s">
        <v>1052</v>
      </c>
      <c r="G883" s="38"/>
      <c r="H883" s="38"/>
      <c r="I883" s="191"/>
      <c r="J883" s="38"/>
      <c r="K883" s="38"/>
      <c r="L883" s="41"/>
      <c r="M883" s="192"/>
      <c r="N883" s="193"/>
      <c r="O883" s="66"/>
      <c r="P883" s="66"/>
      <c r="Q883" s="66"/>
      <c r="R883" s="66"/>
      <c r="S883" s="66"/>
      <c r="T883" s="67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T883" s="19" t="s">
        <v>176</v>
      </c>
      <c r="AU883" s="19" t="s">
        <v>83</v>
      </c>
    </row>
    <row r="884" spans="1:65" s="14" customFormat="1" ht="11.25">
      <c r="B884" s="204"/>
      <c r="C884" s="205"/>
      <c r="D884" s="189" t="s">
        <v>198</v>
      </c>
      <c r="E884" s="206" t="s">
        <v>19</v>
      </c>
      <c r="F884" s="207" t="s">
        <v>1053</v>
      </c>
      <c r="G884" s="205"/>
      <c r="H884" s="208">
        <v>1360.8</v>
      </c>
      <c r="I884" s="209"/>
      <c r="J884" s="205"/>
      <c r="K884" s="205"/>
      <c r="L884" s="210"/>
      <c r="M884" s="211"/>
      <c r="N884" s="212"/>
      <c r="O884" s="212"/>
      <c r="P884" s="212"/>
      <c r="Q884" s="212"/>
      <c r="R884" s="212"/>
      <c r="S884" s="212"/>
      <c r="T884" s="213"/>
      <c r="AT884" s="214" t="s">
        <v>198</v>
      </c>
      <c r="AU884" s="214" t="s">
        <v>83</v>
      </c>
      <c r="AV884" s="14" t="s">
        <v>83</v>
      </c>
      <c r="AW884" s="14" t="s">
        <v>34</v>
      </c>
      <c r="AX884" s="14" t="s">
        <v>81</v>
      </c>
      <c r="AY884" s="214" t="s">
        <v>168</v>
      </c>
    </row>
    <row r="885" spans="1:65" s="2" customFormat="1" ht="16.5" customHeight="1">
      <c r="A885" s="36"/>
      <c r="B885" s="37"/>
      <c r="C885" s="176" t="s">
        <v>1054</v>
      </c>
      <c r="D885" s="176" t="s">
        <v>170</v>
      </c>
      <c r="E885" s="177" t="s">
        <v>1055</v>
      </c>
      <c r="F885" s="178" t="s">
        <v>1056</v>
      </c>
      <c r="G885" s="179" t="s">
        <v>225</v>
      </c>
      <c r="H885" s="180">
        <v>45.36</v>
      </c>
      <c r="I885" s="181"/>
      <c r="J885" s="182">
        <f>ROUND(I885*H885,2)</f>
        <v>0</v>
      </c>
      <c r="K885" s="178" t="s">
        <v>180</v>
      </c>
      <c r="L885" s="41"/>
      <c r="M885" s="183" t="s">
        <v>19</v>
      </c>
      <c r="N885" s="184" t="s">
        <v>44</v>
      </c>
      <c r="O885" s="66"/>
      <c r="P885" s="185">
        <f>O885*H885</f>
        <v>0</v>
      </c>
      <c r="Q885" s="185">
        <v>0</v>
      </c>
      <c r="R885" s="185">
        <f>Q885*H885</f>
        <v>0</v>
      </c>
      <c r="S885" s="185">
        <v>0</v>
      </c>
      <c r="T885" s="186">
        <f>S885*H885</f>
        <v>0</v>
      </c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R885" s="187" t="s">
        <v>174</v>
      </c>
      <c r="AT885" s="187" t="s">
        <v>170</v>
      </c>
      <c r="AU885" s="187" t="s">
        <v>83</v>
      </c>
      <c r="AY885" s="19" t="s">
        <v>168</v>
      </c>
      <c r="BE885" s="188">
        <f>IF(N885="základní",J885,0)</f>
        <v>0</v>
      </c>
      <c r="BF885" s="188">
        <f>IF(N885="snížená",J885,0)</f>
        <v>0</v>
      </c>
      <c r="BG885" s="188">
        <f>IF(N885="zákl. přenesená",J885,0)</f>
        <v>0</v>
      </c>
      <c r="BH885" s="188">
        <f>IF(N885="sníž. přenesená",J885,0)</f>
        <v>0</v>
      </c>
      <c r="BI885" s="188">
        <f>IF(N885="nulová",J885,0)</f>
        <v>0</v>
      </c>
      <c r="BJ885" s="19" t="s">
        <v>81</v>
      </c>
      <c r="BK885" s="188">
        <f>ROUND(I885*H885,2)</f>
        <v>0</v>
      </c>
      <c r="BL885" s="19" t="s">
        <v>174</v>
      </c>
      <c r="BM885" s="187" t="s">
        <v>1057</v>
      </c>
    </row>
    <row r="886" spans="1:65" s="2" customFormat="1" ht="19.5">
      <c r="A886" s="36"/>
      <c r="B886" s="37"/>
      <c r="C886" s="38"/>
      <c r="D886" s="189" t="s">
        <v>176</v>
      </c>
      <c r="E886" s="38"/>
      <c r="F886" s="190" t="s">
        <v>1058</v>
      </c>
      <c r="G886" s="38"/>
      <c r="H886" s="38"/>
      <c r="I886" s="191"/>
      <c r="J886" s="38"/>
      <c r="K886" s="38"/>
      <c r="L886" s="41"/>
      <c r="M886" s="192"/>
      <c r="N886" s="193"/>
      <c r="O886" s="66"/>
      <c r="P886" s="66"/>
      <c r="Q886" s="66"/>
      <c r="R886" s="66"/>
      <c r="S886" s="66"/>
      <c r="T886" s="67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T886" s="19" t="s">
        <v>176</v>
      </c>
      <c r="AU886" s="19" t="s">
        <v>83</v>
      </c>
    </row>
    <row r="887" spans="1:65" s="12" customFormat="1" ht="22.9" customHeight="1">
      <c r="B887" s="160"/>
      <c r="C887" s="161"/>
      <c r="D887" s="162" t="s">
        <v>72</v>
      </c>
      <c r="E887" s="174" t="s">
        <v>903</v>
      </c>
      <c r="F887" s="174" t="s">
        <v>1059</v>
      </c>
      <c r="G887" s="161"/>
      <c r="H887" s="161"/>
      <c r="I887" s="164"/>
      <c r="J887" s="175">
        <f>BK887</f>
        <v>0</v>
      </c>
      <c r="K887" s="161"/>
      <c r="L887" s="166"/>
      <c r="M887" s="167"/>
      <c r="N887" s="168"/>
      <c r="O887" s="168"/>
      <c r="P887" s="169">
        <f>SUM(P888:P936)</f>
        <v>0</v>
      </c>
      <c r="Q887" s="168"/>
      <c r="R887" s="169">
        <f>SUM(R888:R936)</f>
        <v>1.6420824000000003</v>
      </c>
      <c r="S887" s="168"/>
      <c r="T887" s="170">
        <f>SUM(T888:T936)</f>
        <v>0</v>
      </c>
      <c r="AR887" s="171" t="s">
        <v>81</v>
      </c>
      <c r="AT887" s="172" t="s">
        <v>72</v>
      </c>
      <c r="AU887" s="172" t="s">
        <v>81</v>
      </c>
      <c r="AY887" s="171" t="s">
        <v>168</v>
      </c>
      <c r="BK887" s="173">
        <f>SUM(BK888:BK936)</f>
        <v>0</v>
      </c>
    </row>
    <row r="888" spans="1:65" s="2" customFormat="1" ht="16.5" customHeight="1">
      <c r="A888" s="36"/>
      <c r="B888" s="37"/>
      <c r="C888" s="176" t="s">
        <v>1060</v>
      </c>
      <c r="D888" s="176" t="s">
        <v>170</v>
      </c>
      <c r="E888" s="177" t="s">
        <v>1061</v>
      </c>
      <c r="F888" s="178" t="s">
        <v>1062</v>
      </c>
      <c r="G888" s="179" t="s">
        <v>225</v>
      </c>
      <c r="H888" s="180">
        <v>3094.56</v>
      </c>
      <c r="I888" s="181"/>
      <c r="J888" s="182">
        <f>ROUND(I888*H888,2)</f>
        <v>0</v>
      </c>
      <c r="K888" s="178" t="s">
        <v>180</v>
      </c>
      <c r="L888" s="41"/>
      <c r="M888" s="183" t="s">
        <v>19</v>
      </c>
      <c r="N888" s="184" t="s">
        <v>44</v>
      </c>
      <c r="O888" s="66"/>
      <c r="P888" s="185">
        <f>O888*H888</f>
        <v>0</v>
      </c>
      <c r="Q888" s="185">
        <v>4.0000000000000003E-5</v>
      </c>
      <c r="R888" s="185">
        <f>Q888*H888</f>
        <v>0.12378240000000001</v>
      </c>
      <c r="S888" s="185">
        <v>0</v>
      </c>
      <c r="T888" s="186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87" t="s">
        <v>174</v>
      </c>
      <c r="AT888" s="187" t="s">
        <v>170</v>
      </c>
      <c r="AU888" s="187" t="s">
        <v>83</v>
      </c>
      <c r="AY888" s="19" t="s">
        <v>168</v>
      </c>
      <c r="BE888" s="188">
        <f>IF(N888="základní",J888,0)</f>
        <v>0</v>
      </c>
      <c r="BF888" s="188">
        <f>IF(N888="snížená",J888,0)</f>
        <v>0</v>
      </c>
      <c r="BG888" s="188">
        <f>IF(N888="zákl. přenesená",J888,0)</f>
        <v>0</v>
      </c>
      <c r="BH888" s="188">
        <f>IF(N888="sníž. přenesená",J888,0)</f>
        <v>0</v>
      </c>
      <c r="BI888" s="188">
        <f>IF(N888="nulová",J888,0)</f>
        <v>0</v>
      </c>
      <c r="BJ888" s="19" t="s">
        <v>81</v>
      </c>
      <c r="BK888" s="188">
        <f>ROUND(I888*H888,2)</f>
        <v>0</v>
      </c>
      <c r="BL888" s="19" t="s">
        <v>174</v>
      </c>
      <c r="BM888" s="187" t="s">
        <v>1063</v>
      </c>
    </row>
    <row r="889" spans="1:65" s="2" customFormat="1" ht="11.25">
      <c r="A889" s="36"/>
      <c r="B889" s="37"/>
      <c r="C889" s="38"/>
      <c r="D889" s="189" t="s">
        <v>176</v>
      </c>
      <c r="E889" s="38"/>
      <c r="F889" s="190" t="s">
        <v>1064</v>
      </c>
      <c r="G889" s="38"/>
      <c r="H889" s="38"/>
      <c r="I889" s="191"/>
      <c r="J889" s="38"/>
      <c r="K889" s="38"/>
      <c r="L889" s="41"/>
      <c r="M889" s="192"/>
      <c r="N889" s="193"/>
      <c r="O889" s="66"/>
      <c r="P889" s="66"/>
      <c r="Q889" s="66"/>
      <c r="R889" s="66"/>
      <c r="S889" s="66"/>
      <c r="T889" s="67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T889" s="19" t="s">
        <v>176</v>
      </c>
      <c r="AU889" s="19" t="s">
        <v>83</v>
      </c>
    </row>
    <row r="890" spans="1:65" s="14" customFormat="1" ht="11.25">
      <c r="B890" s="204"/>
      <c r="C890" s="205"/>
      <c r="D890" s="189" t="s">
        <v>198</v>
      </c>
      <c r="E890" s="206" t="s">
        <v>19</v>
      </c>
      <c r="F890" s="207" t="s">
        <v>1065</v>
      </c>
      <c r="G890" s="205"/>
      <c r="H890" s="208">
        <v>3001.44</v>
      </c>
      <c r="I890" s="209"/>
      <c r="J890" s="205"/>
      <c r="K890" s="205"/>
      <c r="L890" s="210"/>
      <c r="M890" s="211"/>
      <c r="N890" s="212"/>
      <c r="O890" s="212"/>
      <c r="P890" s="212"/>
      <c r="Q890" s="212"/>
      <c r="R890" s="212"/>
      <c r="S890" s="212"/>
      <c r="T890" s="213"/>
      <c r="AT890" s="214" t="s">
        <v>198</v>
      </c>
      <c r="AU890" s="214" t="s">
        <v>83</v>
      </c>
      <c r="AV890" s="14" t="s">
        <v>83</v>
      </c>
      <c r="AW890" s="14" t="s">
        <v>34</v>
      </c>
      <c r="AX890" s="14" t="s">
        <v>73</v>
      </c>
      <c r="AY890" s="214" t="s">
        <v>168</v>
      </c>
    </row>
    <row r="891" spans="1:65" s="14" customFormat="1" ht="11.25">
      <c r="B891" s="204"/>
      <c r="C891" s="205"/>
      <c r="D891" s="189" t="s">
        <v>198</v>
      </c>
      <c r="E891" s="206" t="s">
        <v>19</v>
      </c>
      <c r="F891" s="207" t="s">
        <v>1066</v>
      </c>
      <c r="G891" s="205"/>
      <c r="H891" s="208">
        <v>-461</v>
      </c>
      <c r="I891" s="209"/>
      <c r="J891" s="205"/>
      <c r="K891" s="205"/>
      <c r="L891" s="210"/>
      <c r="M891" s="211"/>
      <c r="N891" s="212"/>
      <c r="O891" s="212"/>
      <c r="P891" s="212"/>
      <c r="Q891" s="212"/>
      <c r="R891" s="212"/>
      <c r="S891" s="212"/>
      <c r="T891" s="213"/>
      <c r="AT891" s="214" t="s">
        <v>198</v>
      </c>
      <c r="AU891" s="214" t="s">
        <v>83</v>
      </c>
      <c r="AV891" s="14" t="s">
        <v>83</v>
      </c>
      <c r="AW891" s="14" t="s">
        <v>34</v>
      </c>
      <c r="AX891" s="14" t="s">
        <v>73</v>
      </c>
      <c r="AY891" s="214" t="s">
        <v>168</v>
      </c>
    </row>
    <row r="892" spans="1:65" s="14" customFormat="1" ht="11.25">
      <c r="B892" s="204"/>
      <c r="C892" s="205"/>
      <c r="D892" s="189" t="s">
        <v>198</v>
      </c>
      <c r="E892" s="206" t="s">
        <v>19</v>
      </c>
      <c r="F892" s="207" t="s">
        <v>1067</v>
      </c>
      <c r="G892" s="205"/>
      <c r="H892" s="208">
        <v>285</v>
      </c>
      <c r="I892" s="209"/>
      <c r="J892" s="205"/>
      <c r="K892" s="205"/>
      <c r="L892" s="210"/>
      <c r="M892" s="211"/>
      <c r="N892" s="212"/>
      <c r="O892" s="212"/>
      <c r="P892" s="212"/>
      <c r="Q892" s="212"/>
      <c r="R892" s="212"/>
      <c r="S892" s="212"/>
      <c r="T892" s="213"/>
      <c r="AT892" s="214" t="s">
        <v>198</v>
      </c>
      <c r="AU892" s="214" t="s">
        <v>83</v>
      </c>
      <c r="AV892" s="14" t="s">
        <v>83</v>
      </c>
      <c r="AW892" s="14" t="s">
        <v>34</v>
      </c>
      <c r="AX892" s="14" t="s">
        <v>73</v>
      </c>
      <c r="AY892" s="214" t="s">
        <v>168</v>
      </c>
    </row>
    <row r="893" spans="1:65" s="14" customFormat="1" ht="11.25">
      <c r="B893" s="204"/>
      <c r="C893" s="205"/>
      <c r="D893" s="189" t="s">
        <v>198</v>
      </c>
      <c r="E893" s="206" t="s">
        <v>19</v>
      </c>
      <c r="F893" s="207" t="s">
        <v>1068</v>
      </c>
      <c r="G893" s="205"/>
      <c r="H893" s="208">
        <v>269.12</v>
      </c>
      <c r="I893" s="209"/>
      <c r="J893" s="205"/>
      <c r="K893" s="205"/>
      <c r="L893" s="210"/>
      <c r="M893" s="211"/>
      <c r="N893" s="212"/>
      <c r="O893" s="212"/>
      <c r="P893" s="212"/>
      <c r="Q893" s="212"/>
      <c r="R893" s="212"/>
      <c r="S893" s="212"/>
      <c r="T893" s="213"/>
      <c r="AT893" s="214" t="s">
        <v>198</v>
      </c>
      <c r="AU893" s="214" t="s">
        <v>83</v>
      </c>
      <c r="AV893" s="14" t="s">
        <v>83</v>
      </c>
      <c r="AW893" s="14" t="s">
        <v>34</v>
      </c>
      <c r="AX893" s="14" t="s">
        <v>73</v>
      </c>
      <c r="AY893" s="214" t="s">
        <v>168</v>
      </c>
    </row>
    <row r="894" spans="1:65" s="15" customFormat="1" ht="11.25">
      <c r="B894" s="215"/>
      <c r="C894" s="216"/>
      <c r="D894" s="189" t="s">
        <v>198</v>
      </c>
      <c r="E894" s="217" t="s">
        <v>19</v>
      </c>
      <c r="F894" s="218" t="s">
        <v>208</v>
      </c>
      <c r="G894" s="216"/>
      <c r="H894" s="219">
        <v>3094.56</v>
      </c>
      <c r="I894" s="220"/>
      <c r="J894" s="216"/>
      <c r="K894" s="216"/>
      <c r="L894" s="221"/>
      <c r="M894" s="222"/>
      <c r="N894" s="223"/>
      <c r="O894" s="223"/>
      <c r="P894" s="223"/>
      <c r="Q894" s="223"/>
      <c r="R894" s="223"/>
      <c r="S894" s="223"/>
      <c r="T894" s="224"/>
      <c r="AT894" s="225" t="s">
        <v>198</v>
      </c>
      <c r="AU894" s="225" t="s">
        <v>83</v>
      </c>
      <c r="AV894" s="15" t="s">
        <v>174</v>
      </c>
      <c r="AW894" s="15" t="s">
        <v>34</v>
      </c>
      <c r="AX894" s="15" t="s">
        <v>81</v>
      </c>
      <c r="AY894" s="225" t="s">
        <v>168</v>
      </c>
    </row>
    <row r="895" spans="1:65" s="2" customFormat="1" ht="24.2" customHeight="1">
      <c r="A895" s="36"/>
      <c r="B895" s="37"/>
      <c r="C895" s="176" t="s">
        <v>1069</v>
      </c>
      <c r="D895" s="176" t="s">
        <v>170</v>
      </c>
      <c r="E895" s="177" t="s">
        <v>1070</v>
      </c>
      <c r="F895" s="178" t="s">
        <v>1071</v>
      </c>
      <c r="G895" s="179" t="s">
        <v>317</v>
      </c>
      <c r="H895" s="180">
        <v>1</v>
      </c>
      <c r="I895" s="181"/>
      <c r="J895" s="182">
        <f>ROUND(I895*H895,2)</f>
        <v>0</v>
      </c>
      <c r="K895" s="178" t="s">
        <v>19</v>
      </c>
      <c r="L895" s="41"/>
      <c r="M895" s="183" t="s">
        <v>19</v>
      </c>
      <c r="N895" s="184" t="s">
        <v>44</v>
      </c>
      <c r="O895" s="66"/>
      <c r="P895" s="185">
        <f>O895*H895</f>
        <v>0</v>
      </c>
      <c r="Q895" s="185">
        <v>2E-3</v>
      </c>
      <c r="R895" s="185">
        <f>Q895*H895</f>
        <v>2E-3</v>
      </c>
      <c r="S895" s="185">
        <v>0</v>
      </c>
      <c r="T895" s="186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87" t="s">
        <v>174</v>
      </c>
      <c r="AT895" s="187" t="s">
        <v>170</v>
      </c>
      <c r="AU895" s="187" t="s">
        <v>83</v>
      </c>
      <c r="AY895" s="19" t="s">
        <v>168</v>
      </c>
      <c r="BE895" s="188">
        <f>IF(N895="základní",J895,0)</f>
        <v>0</v>
      </c>
      <c r="BF895" s="188">
        <f>IF(N895="snížená",J895,0)</f>
        <v>0</v>
      </c>
      <c r="BG895" s="188">
        <f>IF(N895="zákl. přenesená",J895,0)</f>
        <v>0</v>
      </c>
      <c r="BH895" s="188">
        <f>IF(N895="sníž. přenesená",J895,0)</f>
        <v>0</v>
      </c>
      <c r="BI895" s="188">
        <f>IF(N895="nulová",J895,0)</f>
        <v>0</v>
      </c>
      <c r="BJ895" s="19" t="s">
        <v>81</v>
      </c>
      <c r="BK895" s="188">
        <f>ROUND(I895*H895,2)</f>
        <v>0</v>
      </c>
      <c r="BL895" s="19" t="s">
        <v>174</v>
      </c>
      <c r="BM895" s="187" t="s">
        <v>1072</v>
      </c>
    </row>
    <row r="896" spans="1:65" s="14" customFormat="1" ht="11.25">
      <c r="B896" s="204"/>
      <c r="C896" s="205"/>
      <c r="D896" s="189" t="s">
        <v>198</v>
      </c>
      <c r="E896" s="206" t="s">
        <v>19</v>
      </c>
      <c r="F896" s="207" t="s">
        <v>1073</v>
      </c>
      <c r="G896" s="205"/>
      <c r="H896" s="208">
        <v>1</v>
      </c>
      <c r="I896" s="209"/>
      <c r="J896" s="205"/>
      <c r="K896" s="205"/>
      <c r="L896" s="210"/>
      <c r="M896" s="211"/>
      <c r="N896" s="212"/>
      <c r="O896" s="212"/>
      <c r="P896" s="212"/>
      <c r="Q896" s="212"/>
      <c r="R896" s="212"/>
      <c r="S896" s="212"/>
      <c r="T896" s="213"/>
      <c r="AT896" s="214" t="s">
        <v>198</v>
      </c>
      <c r="AU896" s="214" t="s">
        <v>83</v>
      </c>
      <c r="AV896" s="14" t="s">
        <v>83</v>
      </c>
      <c r="AW896" s="14" t="s">
        <v>34</v>
      </c>
      <c r="AX896" s="14" t="s">
        <v>81</v>
      </c>
      <c r="AY896" s="214" t="s">
        <v>168</v>
      </c>
    </row>
    <row r="897" spans="1:65" s="2" customFormat="1" ht="33" customHeight="1">
      <c r="A897" s="36"/>
      <c r="B897" s="37"/>
      <c r="C897" s="176" t="s">
        <v>1074</v>
      </c>
      <c r="D897" s="176" t="s">
        <v>170</v>
      </c>
      <c r="E897" s="177" t="s">
        <v>1075</v>
      </c>
      <c r="F897" s="178" t="s">
        <v>1076</v>
      </c>
      <c r="G897" s="179" t="s">
        <v>317</v>
      </c>
      <c r="H897" s="180">
        <v>14</v>
      </c>
      <c r="I897" s="181"/>
      <c r="J897" s="182">
        <f>ROUND(I897*H897,2)</f>
        <v>0</v>
      </c>
      <c r="K897" s="178" t="s">
        <v>19</v>
      </c>
      <c r="L897" s="41"/>
      <c r="M897" s="183" t="s">
        <v>19</v>
      </c>
      <c r="N897" s="184" t="s">
        <v>44</v>
      </c>
      <c r="O897" s="66"/>
      <c r="P897" s="185">
        <f>O897*H897</f>
        <v>0</v>
      </c>
      <c r="Q897" s="185">
        <v>0.01</v>
      </c>
      <c r="R897" s="185">
        <f>Q897*H897</f>
        <v>0.14000000000000001</v>
      </c>
      <c r="S897" s="185">
        <v>0</v>
      </c>
      <c r="T897" s="186">
        <f>S897*H897</f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187" t="s">
        <v>174</v>
      </c>
      <c r="AT897" s="187" t="s">
        <v>170</v>
      </c>
      <c r="AU897" s="187" t="s">
        <v>83</v>
      </c>
      <c r="AY897" s="19" t="s">
        <v>168</v>
      </c>
      <c r="BE897" s="188">
        <f>IF(N897="základní",J897,0)</f>
        <v>0</v>
      </c>
      <c r="BF897" s="188">
        <f>IF(N897="snížená",J897,0)</f>
        <v>0</v>
      </c>
      <c r="BG897" s="188">
        <f>IF(N897="zákl. přenesená",J897,0)</f>
        <v>0</v>
      </c>
      <c r="BH897" s="188">
        <f>IF(N897="sníž. přenesená",J897,0)</f>
        <v>0</v>
      </c>
      <c r="BI897" s="188">
        <f>IF(N897="nulová",J897,0)</f>
        <v>0</v>
      </c>
      <c r="BJ897" s="19" t="s">
        <v>81</v>
      </c>
      <c r="BK897" s="188">
        <f>ROUND(I897*H897,2)</f>
        <v>0</v>
      </c>
      <c r="BL897" s="19" t="s">
        <v>174</v>
      </c>
      <c r="BM897" s="187" t="s">
        <v>1077</v>
      </c>
    </row>
    <row r="898" spans="1:65" s="14" customFormat="1" ht="11.25">
      <c r="B898" s="204"/>
      <c r="C898" s="205"/>
      <c r="D898" s="189" t="s">
        <v>198</v>
      </c>
      <c r="E898" s="206" t="s">
        <v>19</v>
      </c>
      <c r="F898" s="207" t="s">
        <v>1078</v>
      </c>
      <c r="G898" s="205"/>
      <c r="H898" s="208">
        <v>14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198</v>
      </c>
      <c r="AU898" s="214" t="s">
        <v>83</v>
      </c>
      <c r="AV898" s="14" t="s">
        <v>83</v>
      </c>
      <c r="AW898" s="14" t="s">
        <v>34</v>
      </c>
      <c r="AX898" s="14" t="s">
        <v>81</v>
      </c>
      <c r="AY898" s="214" t="s">
        <v>168</v>
      </c>
    </row>
    <row r="899" spans="1:65" s="2" customFormat="1" ht="16.5" customHeight="1">
      <c r="A899" s="36"/>
      <c r="B899" s="37"/>
      <c r="C899" s="176" t="s">
        <v>1079</v>
      </c>
      <c r="D899" s="176" t="s">
        <v>170</v>
      </c>
      <c r="E899" s="177" t="s">
        <v>1080</v>
      </c>
      <c r="F899" s="178" t="s">
        <v>1081</v>
      </c>
      <c r="G899" s="179" t="s">
        <v>179</v>
      </c>
      <c r="H899" s="180">
        <v>95</v>
      </c>
      <c r="I899" s="181"/>
      <c r="J899" s="182">
        <f>ROUND(I899*H899,2)</f>
        <v>0</v>
      </c>
      <c r="K899" s="178" t="s">
        <v>19</v>
      </c>
      <c r="L899" s="41"/>
      <c r="M899" s="183" t="s">
        <v>19</v>
      </c>
      <c r="N899" s="184" t="s">
        <v>44</v>
      </c>
      <c r="O899" s="66"/>
      <c r="P899" s="185">
        <f>O899*H899</f>
        <v>0</v>
      </c>
      <c r="Q899" s="185">
        <v>1E-3</v>
      </c>
      <c r="R899" s="185">
        <f>Q899*H899</f>
        <v>9.5000000000000001E-2</v>
      </c>
      <c r="S899" s="185">
        <v>0</v>
      </c>
      <c r="T899" s="186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87" t="s">
        <v>174</v>
      </c>
      <c r="AT899" s="187" t="s">
        <v>170</v>
      </c>
      <c r="AU899" s="187" t="s">
        <v>83</v>
      </c>
      <c r="AY899" s="19" t="s">
        <v>168</v>
      </c>
      <c r="BE899" s="188">
        <f>IF(N899="základní",J899,0)</f>
        <v>0</v>
      </c>
      <c r="BF899" s="188">
        <f>IF(N899="snížená",J899,0)</f>
        <v>0</v>
      </c>
      <c r="BG899" s="188">
        <f>IF(N899="zákl. přenesená",J899,0)</f>
        <v>0</v>
      </c>
      <c r="BH899" s="188">
        <f>IF(N899="sníž. přenesená",J899,0)</f>
        <v>0</v>
      </c>
      <c r="BI899" s="188">
        <f>IF(N899="nulová",J899,0)</f>
        <v>0</v>
      </c>
      <c r="BJ899" s="19" t="s">
        <v>81</v>
      </c>
      <c r="BK899" s="188">
        <f>ROUND(I899*H899,2)</f>
        <v>0</v>
      </c>
      <c r="BL899" s="19" t="s">
        <v>174</v>
      </c>
      <c r="BM899" s="187" t="s">
        <v>1082</v>
      </c>
    </row>
    <row r="900" spans="1:65" s="14" customFormat="1" ht="11.25">
      <c r="B900" s="204"/>
      <c r="C900" s="205"/>
      <c r="D900" s="189" t="s">
        <v>198</v>
      </c>
      <c r="E900" s="206" t="s">
        <v>19</v>
      </c>
      <c r="F900" s="207" t="s">
        <v>1083</v>
      </c>
      <c r="G900" s="205"/>
      <c r="H900" s="208">
        <v>95</v>
      </c>
      <c r="I900" s="209"/>
      <c r="J900" s="205"/>
      <c r="K900" s="205"/>
      <c r="L900" s="210"/>
      <c r="M900" s="211"/>
      <c r="N900" s="212"/>
      <c r="O900" s="212"/>
      <c r="P900" s="212"/>
      <c r="Q900" s="212"/>
      <c r="R900" s="212"/>
      <c r="S900" s="212"/>
      <c r="T900" s="213"/>
      <c r="AT900" s="214" t="s">
        <v>198</v>
      </c>
      <c r="AU900" s="214" t="s">
        <v>83</v>
      </c>
      <c r="AV900" s="14" t="s">
        <v>83</v>
      </c>
      <c r="AW900" s="14" t="s">
        <v>34</v>
      </c>
      <c r="AX900" s="14" t="s">
        <v>81</v>
      </c>
      <c r="AY900" s="214" t="s">
        <v>168</v>
      </c>
    </row>
    <row r="901" spans="1:65" s="2" customFormat="1" ht="16.5" customHeight="1">
      <c r="A901" s="36"/>
      <c r="B901" s="37"/>
      <c r="C901" s="176" t="s">
        <v>1084</v>
      </c>
      <c r="D901" s="176" t="s">
        <v>170</v>
      </c>
      <c r="E901" s="177" t="s">
        <v>1085</v>
      </c>
      <c r="F901" s="178" t="s">
        <v>1086</v>
      </c>
      <c r="G901" s="179" t="s">
        <v>317</v>
      </c>
      <c r="H901" s="180">
        <v>1</v>
      </c>
      <c r="I901" s="181"/>
      <c r="J901" s="182">
        <f>ROUND(I901*H901,2)</f>
        <v>0</v>
      </c>
      <c r="K901" s="178" t="s">
        <v>19</v>
      </c>
      <c r="L901" s="41"/>
      <c r="M901" s="183" t="s">
        <v>19</v>
      </c>
      <c r="N901" s="184" t="s">
        <v>44</v>
      </c>
      <c r="O901" s="66"/>
      <c r="P901" s="185">
        <f>O901*H901</f>
        <v>0</v>
      </c>
      <c r="Q901" s="185">
        <v>5.0000000000000001E-4</v>
      </c>
      <c r="R901" s="185">
        <f>Q901*H901</f>
        <v>5.0000000000000001E-4</v>
      </c>
      <c r="S901" s="185">
        <v>0</v>
      </c>
      <c r="T901" s="186">
        <f>S901*H901</f>
        <v>0</v>
      </c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R901" s="187" t="s">
        <v>174</v>
      </c>
      <c r="AT901" s="187" t="s">
        <v>170</v>
      </c>
      <c r="AU901" s="187" t="s">
        <v>83</v>
      </c>
      <c r="AY901" s="19" t="s">
        <v>168</v>
      </c>
      <c r="BE901" s="188">
        <f>IF(N901="základní",J901,0)</f>
        <v>0</v>
      </c>
      <c r="BF901" s="188">
        <f>IF(N901="snížená",J901,0)</f>
        <v>0</v>
      </c>
      <c r="BG901" s="188">
        <f>IF(N901="zákl. přenesená",J901,0)</f>
        <v>0</v>
      </c>
      <c r="BH901" s="188">
        <f>IF(N901="sníž. přenesená",J901,0)</f>
        <v>0</v>
      </c>
      <c r="BI901" s="188">
        <f>IF(N901="nulová",J901,0)</f>
        <v>0</v>
      </c>
      <c r="BJ901" s="19" t="s">
        <v>81</v>
      </c>
      <c r="BK901" s="188">
        <f>ROUND(I901*H901,2)</f>
        <v>0</v>
      </c>
      <c r="BL901" s="19" t="s">
        <v>174</v>
      </c>
      <c r="BM901" s="187" t="s">
        <v>1087</v>
      </c>
    </row>
    <row r="902" spans="1:65" s="14" customFormat="1" ht="11.25">
      <c r="B902" s="204"/>
      <c r="C902" s="205"/>
      <c r="D902" s="189" t="s">
        <v>198</v>
      </c>
      <c r="E902" s="206" t="s">
        <v>19</v>
      </c>
      <c r="F902" s="207" t="s">
        <v>1073</v>
      </c>
      <c r="G902" s="205"/>
      <c r="H902" s="208">
        <v>1</v>
      </c>
      <c r="I902" s="209"/>
      <c r="J902" s="205"/>
      <c r="K902" s="205"/>
      <c r="L902" s="210"/>
      <c r="M902" s="211"/>
      <c r="N902" s="212"/>
      <c r="O902" s="212"/>
      <c r="P902" s="212"/>
      <c r="Q902" s="212"/>
      <c r="R902" s="212"/>
      <c r="S902" s="212"/>
      <c r="T902" s="213"/>
      <c r="AT902" s="214" t="s">
        <v>198</v>
      </c>
      <c r="AU902" s="214" t="s">
        <v>83</v>
      </c>
      <c r="AV902" s="14" t="s">
        <v>83</v>
      </c>
      <c r="AW902" s="14" t="s">
        <v>34</v>
      </c>
      <c r="AX902" s="14" t="s">
        <v>81</v>
      </c>
      <c r="AY902" s="214" t="s">
        <v>168</v>
      </c>
    </row>
    <row r="903" spans="1:65" s="2" customFormat="1" ht="16.5" customHeight="1">
      <c r="A903" s="36"/>
      <c r="B903" s="37"/>
      <c r="C903" s="176" t="s">
        <v>1088</v>
      </c>
      <c r="D903" s="176" t="s">
        <v>170</v>
      </c>
      <c r="E903" s="177" t="s">
        <v>1089</v>
      </c>
      <c r="F903" s="178" t="s">
        <v>1090</v>
      </c>
      <c r="G903" s="179" t="s">
        <v>317</v>
      </c>
      <c r="H903" s="180">
        <v>1</v>
      </c>
      <c r="I903" s="181"/>
      <c r="J903" s="182">
        <f>ROUND(I903*H903,2)</f>
        <v>0</v>
      </c>
      <c r="K903" s="178" t="s">
        <v>19</v>
      </c>
      <c r="L903" s="41"/>
      <c r="M903" s="183" t="s">
        <v>19</v>
      </c>
      <c r="N903" s="184" t="s">
        <v>44</v>
      </c>
      <c r="O903" s="66"/>
      <c r="P903" s="185">
        <f>O903*H903</f>
        <v>0</v>
      </c>
      <c r="Q903" s="185">
        <v>5.0000000000000001E-4</v>
      </c>
      <c r="R903" s="185">
        <f>Q903*H903</f>
        <v>5.0000000000000001E-4</v>
      </c>
      <c r="S903" s="185">
        <v>0</v>
      </c>
      <c r="T903" s="186">
        <f>S903*H903</f>
        <v>0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187" t="s">
        <v>174</v>
      </c>
      <c r="AT903" s="187" t="s">
        <v>170</v>
      </c>
      <c r="AU903" s="187" t="s">
        <v>83</v>
      </c>
      <c r="AY903" s="19" t="s">
        <v>168</v>
      </c>
      <c r="BE903" s="188">
        <f>IF(N903="základní",J903,0)</f>
        <v>0</v>
      </c>
      <c r="BF903" s="188">
        <f>IF(N903="snížená",J903,0)</f>
        <v>0</v>
      </c>
      <c r="BG903" s="188">
        <f>IF(N903="zákl. přenesená",J903,0)</f>
        <v>0</v>
      </c>
      <c r="BH903" s="188">
        <f>IF(N903="sníž. přenesená",J903,0)</f>
        <v>0</v>
      </c>
      <c r="BI903" s="188">
        <f>IF(N903="nulová",J903,0)</f>
        <v>0</v>
      </c>
      <c r="BJ903" s="19" t="s">
        <v>81</v>
      </c>
      <c r="BK903" s="188">
        <f>ROUND(I903*H903,2)</f>
        <v>0</v>
      </c>
      <c r="BL903" s="19" t="s">
        <v>174</v>
      </c>
      <c r="BM903" s="187" t="s">
        <v>1091</v>
      </c>
    </row>
    <row r="904" spans="1:65" s="14" customFormat="1" ht="11.25">
      <c r="B904" s="204"/>
      <c r="C904" s="205"/>
      <c r="D904" s="189" t="s">
        <v>198</v>
      </c>
      <c r="E904" s="206" t="s">
        <v>19</v>
      </c>
      <c r="F904" s="207" t="s">
        <v>1073</v>
      </c>
      <c r="G904" s="205"/>
      <c r="H904" s="208">
        <v>1</v>
      </c>
      <c r="I904" s="209"/>
      <c r="J904" s="205"/>
      <c r="K904" s="205"/>
      <c r="L904" s="210"/>
      <c r="M904" s="211"/>
      <c r="N904" s="212"/>
      <c r="O904" s="212"/>
      <c r="P904" s="212"/>
      <c r="Q904" s="212"/>
      <c r="R904" s="212"/>
      <c r="S904" s="212"/>
      <c r="T904" s="213"/>
      <c r="AT904" s="214" t="s">
        <v>198</v>
      </c>
      <c r="AU904" s="214" t="s">
        <v>83</v>
      </c>
      <c r="AV904" s="14" t="s">
        <v>83</v>
      </c>
      <c r="AW904" s="14" t="s">
        <v>34</v>
      </c>
      <c r="AX904" s="14" t="s">
        <v>81</v>
      </c>
      <c r="AY904" s="214" t="s">
        <v>168</v>
      </c>
    </row>
    <row r="905" spans="1:65" s="2" customFormat="1" ht="16.5" customHeight="1">
      <c r="A905" s="36"/>
      <c r="B905" s="37"/>
      <c r="C905" s="176" t="s">
        <v>1092</v>
      </c>
      <c r="D905" s="176" t="s">
        <v>170</v>
      </c>
      <c r="E905" s="177" t="s">
        <v>1093</v>
      </c>
      <c r="F905" s="178" t="s">
        <v>1094</v>
      </c>
      <c r="G905" s="179" t="s">
        <v>317</v>
      </c>
      <c r="H905" s="180">
        <v>2</v>
      </c>
      <c r="I905" s="181"/>
      <c r="J905" s="182">
        <f>ROUND(I905*H905,2)</f>
        <v>0</v>
      </c>
      <c r="K905" s="178" t="s">
        <v>19</v>
      </c>
      <c r="L905" s="41"/>
      <c r="M905" s="183" t="s">
        <v>19</v>
      </c>
      <c r="N905" s="184" t="s">
        <v>44</v>
      </c>
      <c r="O905" s="66"/>
      <c r="P905" s="185">
        <f>O905*H905</f>
        <v>0</v>
      </c>
      <c r="Q905" s="185">
        <v>5.0000000000000001E-4</v>
      </c>
      <c r="R905" s="185">
        <f>Q905*H905</f>
        <v>1E-3</v>
      </c>
      <c r="S905" s="185">
        <v>0</v>
      </c>
      <c r="T905" s="186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87" t="s">
        <v>174</v>
      </c>
      <c r="AT905" s="187" t="s">
        <v>170</v>
      </c>
      <c r="AU905" s="187" t="s">
        <v>83</v>
      </c>
      <c r="AY905" s="19" t="s">
        <v>168</v>
      </c>
      <c r="BE905" s="188">
        <f>IF(N905="základní",J905,0)</f>
        <v>0</v>
      </c>
      <c r="BF905" s="188">
        <f>IF(N905="snížená",J905,0)</f>
        <v>0</v>
      </c>
      <c r="BG905" s="188">
        <f>IF(N905="zákl. přenesená",J905,0)</f>
        <v>0</v>
      </c>
      <c r="BH905" s="188">
        <f>IF(N905="sníž. přenesená",J905,0)</f>
        <v>0</v>
      </c>
      <c r="BI905" s="188">
        <f>IF(N905="nulová",J905,0)</f>
        <v>0</v>
      </c>
      <c r="BJ905" s="19" t="s">
        <v>81</v>
      </c>
      <c r="BK905" s="188">
        <f>ROUND(I905*H905,2)</f>
        <v>0</v>
      </c>
      <c r="BL905" s="19" t="s">
        <v>174</v>
      </c>
      <c r="BM905" s="187" t="s">
        <v>1095</v>
      </c>
    </row>
    <row r="906" spans="1:65" s="14" customFormat="1" ht="11.25">
      <c r="B906" s="204"/>
      <c r="C906" s="205"/>
      <c r="D906" s="189" t="s">
        <v>198</v>
      </c>
      <c r="E906" s="206" t="s">
        <v>19</v>
      </c>
      <c r="F906" s="207" t="s">
        <v>1096</v>
      </c>
      <c r="G906" s="205"/>
      <c r="H906" s="208">
        <v>2</v>
      </c>
      <c r="I906" s="209"/>
      <c r="J906" s="205"/>
      <c r="K906" s="205"/>
      <c r="L906" s="210"/>
      <c r="M906" s="211"/>
      <c r="N906" s="212"/>
      <c r="O906" s="212"/>
      <c r="P906" s="212"/>
      <c r="Q906" s="212"/>
      <c r="R906" s="212"/>
      <c r="S906" s="212"/>
      <c r="T906" s="213"/>
      <c r="AT906" s="214" t="s">
        <v>198</v>
      </c>
      <c r="AU906" s="214" t="s">
        <v>83</v>
      </c>
      <c r="AV906" s="14" t="s">
        <v>83</v>
      </c>
      <c r="AW906" s="14" t="s">
        <v>34</v>
      </c>
      <c r="AX906" s="14" t="s">
        <v>81</v>
      </c>
      <c r="AY906" s="214" t="s">
        <v>168</v>
      </c>
    </row>
    <row r="907" spans="1:65" s="2" customFormat="1" ht="16.5" customHeight="1">
      <c r="A907" s="36"/>
      <c r="B907" s="37"/>
      <c r="C907" s="176" t="s">
        <v>1097</v>
      </c>
      <c r="D907" s="176" t="s">
        <v>170</v>
      </c>
      <c r="E907" s="177" t="s">
        <v>1098</v>
      </c>
      <c r="F907" s="178" t="s">
        <v>1099</v>
      </c>
      <c r="G907" s="179" t="s">
        <v>317</v>
      </c>
      <c r="H907" s="180">
        <v>13</v>
      </c>
      <c r="I907" s="181"/>
      <c r="J907" s="182">
        <f>ROUND(I907*H907,2)</f>
        <v>0</v>
      </c>
      <c r="K907" s="178" t="s">
        <v>19</v>
      </c>
      <c r="L907" s="41"/>
      <c r="M907" s="183" t="s">
        <v>19</v>
      </c>
      <c r="N907" s="184" t="s">
        <v>44</v>
      </c>
      <c r="O907" s="66"/>
      <c r="P907" s="185">
        <f>O907*H907</f>
        <v>0</v>
      </c>
      <c r="Q907" s="185">
        <v>1E-4</v>
      </c>
      <c r="R907" s="185">
        <f>Q907*H907</f>
        <v>1.3000000000000002E-3</v>
      </c>
      <c r="S907" s="185">
        <v>0</v>
      </c>
      <c r="T907" s="186">
        <f>S907*H907</f>
        <v>0</v>
      </c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R907" s="187" t="s">
        <v>174</v>
      </c>
      <c r="AT907" s="187" t="s">
        <v>170</v>
      </c>
      <c r="AU907" s="187" t="s">
        <v>83</v>
      </c>
      <c r="AY907" s="19" t="s">
        <v>168</v>
      </c>
      <c r="BE907" s="188">
        <f>IF(N907="základní",J907,0)</f>
        <v>0</v>
      </c>
      <c r="BF907" s="188">
        <f>IF(N907="snížená",J907,0)</f>
        <v>0</v>
      </c>
      <c r="BG907" s="188">
        <f>IF(N907="zákl. přenesená",J907,0)</f>
        <v>0</v>
      </c>
      <c r="BH907" s="188">
        <f>IF(N907="sníž. přenesená",J907,0)</f>
        <v>0</v>
      </c>
      <c r="BI907" s="188">
        <f>IF(N907="nulová",J907,0)</f>
        <v>0</v>
      </c>
      <c r="BJ907" s="19" t="s">
        <v>81</v>
      </c>
      <c r="BK907" s="188">
        <f>ROUND(I907*H907,2)</f>
        <v>0</v>
      </c>
      <c r="BL907" s="19" t="s">
        <v>174</v>
      </c>
      <c r="BM907" s="187" t="s">
        <v>1100</v>
      </c>
    </row>
    <row r="908" spans="1:65" s="14" customFormat="1" ht="11.25">
      <c r="B908" s="204"/>
      <c r="C908" s="205"/>
      <c r="D908" s="189" t="s">
        <v>198</v>
      </c>
      <c r="E908" s="206" t="s">
        <v>19</v>
      </c>
      <c r="F908" s="207" t="s">
        <v>1101</v>
      </c>
      <c r="G908" s="205"/>
      <c r="H908" s="208">
        <v>13</v>
      </c>
      <c r="I908" s="209"/>
      <c r="J908" s="205"/>
      <c r="K908" s="205"/>
      <c r="L908" s="210"/>
      <c r="M908" s="211"/>
      <c r="N908" s="212"/>
      <c r="O908" s="212"/>
      <c r="P908" s="212"/>
      <c r="Q908" s="212"/>
      <c r="R908" s="212"/>
      <c r="S908" s="212"/>
      <c r="T908" s="213"/>
      <c r="AT908" s="214" t="s">
        <v>198</v>
      </c>
      <c r="AU908" s="214" t="s">
        <v>83</v>
      </c>
      <c r="AV908" s="14" t="s">
        <v>83</v>
      </c>
      <c r="AW908" s="14" t="s">
        <v>34</v>
      </c>
      <c r="AX908" s="14" t="s">
        <v>81</v>
      </c>
      <c r="AY908" s="214" t="s">
        <v>168</v>
      </c>
    </row>
    <row r="909" spans="1:65" s="2" customFormat="1" ht="24.2" customHeight="1">
      <c r="A909" s="36"/>
      <c r="B909" s="37"/>
      <c r="C909" s="176" t="s">
        <v>1102</v>
      </c>
      <c r="D909" s="176" t="s">
        <v>170</v>
      </c>
      <c r="E909" s="177" t="s">
        <v>1103</v>
      </c>
      <c r="F909" s="178" t="s">
        <v>1104</v>
      </c>
      <c r="G909" s="179" t="s">
        <v>317</v>
      </c>
      <c r="H909" s="180">
        <v>2</v>
      </c>
      <c r="I909" s="181"/>
      <c r="J909" s="182">
        <f>ROUND(I909*H909,2)</f>
        <v>0</v>
      </c>
      <c r="K909" s="178" t="s">
        <v>19</v>
      </c>
      <c r="L909" s="41"/>
      <c r="M909" s="183" t="s">
        <v>19</v>
      </c>
      <c r="N909" s="184" t="s">
        <v>44</v>
      </c>
      <c r="O909" s="66"/>
      <c r="P909" s="185">
        <f>O909*H909</f>
        <v>0</v>
      </c>
      <c r="Q909" s="185">
        <v>0.01</v>
      </c>
      <c r="R909" s="185">
        <f>Q909*H909</f>
        <v>0.02</v>
      </c>
      <c r="S909" s="185">
        <v>0</v>
      </c>
      <c r="T909" s="186">
        <f>S909*H909</f>
        <v>0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187" t="s">
        <v>174</v>
      </c>
      <c r="AT909" s="187" t="s">
        <v>170</v>
      </c>
      <c r="AU909" s="187" t="s">
        <v>83</v>
      </c>
      <c r="AY909" s="19" t="s">
        <v>168</v>
      </c>
      <c r="BE909" s="188">
        <f>IF(N909="základní",J909,0)</f>
        <v>0</v>
      </c>
      <c r="BF909" s="188">
        <f>IF(N909="snížená",J909,0)</f>
        <v>0</v>
      </c>
      <c r="BG909" s="188">
        <f>IF(N909="zákl. přenesená",J909,0)</f>
        <v>0</v>
      </c>
      <c r="BH909" s="188">
        <f>IF(N909="sníž. přenesená",J909,0)</f>
        <v>0</v>
      </c>
      <c r="BI909" s="188">
        <f>IF(N909="nulová",J909,0)</f>
        <v>0</v>
      </c>
      <c r="BJ909" s="19" t="s">
        <v>81</v>
      </c>
      <c r="BK909" s="188">
        <f>ROUND(I909*H909,2)</f>
        <v>0</v>
      </c>
      <c r="BL909" s="19" t="s">
        <v>174</v>
      </c>
      <c r="BM909" s="187" t="s">
        <v>1105</v>
      </c>
    </row>
    <row r="910" spans="1:65" s="13" customFormat="1" ht="11.25">
      <c r="B910" s="194"/>
      <c r="C910" s="195"/>
      <c r="D910" s="189" t="s">
        <v>198</v>
      </c>
      <c r="E910" s="196" t="s">
        <v>19</v>
      </c>
      <c r="F910" s="197" t="s">
        <v>1106</v>
      </c>
      <c r="G910" s="195"/>
      <c r="H910" s="196" t="s">
        <v>19</v>
      </c>
      <c r="I910" s="198"/>
      <c r="J910" s="195"/>
      <c r="K910" s="195"/>
      <c r="L910" s="199"/>
      <c r="M910" s="200"/>
      <c r="N910" s="201"/>
      <c r="O910" s="201"/>
      <c r="P910" s="201"/>
      <c r="Q910" s="201"/>
      <c r="R910" s="201"/>
      <c r="S910" s="201"/>
      <c r="T910" s="202"/>
      <c r="AT910" s="203" t="s">
        <v>198</v>
      </c>
      <c r="AU910" s="203" t="s">
        <v>83</v>
      </c>
      <c r="AV910" s="13" t="s">
        <v>81</v>
      </c>
      <c r="AW910" s="13" t="s">
        <v>34</v>
      </c>
      <c r="AX910" s="13" t="s">
        <v>73</v>
      </c>
      <c r="AY910" s="203" t="s">
        <v>168</v>
      </c>
    </row>
    <row r="911" spans="1:65" s="14" customFormat="1" ht="11.25">
      <c r="B911" s="204"/>
      <c r="C911" s="205"/>
      <c r="D911" s="189" t="s">
        <v>198</v>
      </c>
      <c r="E911" s="206" t="s">
        <v>19</v>
      </c>
      <c r="F911" s="207" t="s">
        <v>83</v>
      </c>
      <c r="G911" s="205"/>
      <c r="H911" s="208">
        <v>2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198</v>
      </c>
      <c r="AU911" s="214" t="s">
        <v>83</v>
      </c>
      <c r="AV911" s="14" t="s">
        <v>83</v>
      </c>
      <c r="AW911" s="14" t="s">
        <v>34</v>
      </c>
      <c r="AX911" s="14" t="s">
        <v>81</v>
      </c>
      <c r="AY911" s="214" t="s">
        <v>168</v>
      </c>
    </row>
    <row r="912" spans="1:65" s="2" customFormat="1" ht="24.2" customHeight="1">
      <c r="A912" s="36"/>
      <c r="B912" s="37"/>
      <c r="C912" s="176" t="s">
        <v>1107</v>
      </c>
      <c r="D912" s="176" t="s">
        <v>170</v>
      </c>
      <c r="E912" s="177" t="s">
        <v>1108</v>
      </c>
      <c r="F912" s="178" t="s">
        <v>1109</v>
      </c>
      <c r="G912" s="179" t="s">
        <v>317</v>
      </c>
      <c r="H912" s="180">
        <v>1</v>
      </c>
      <c r="I912" s="181"/>
      <c r="J912" s="182">
        <f>ROUND(I912*H912,2)</f>
        <v>0</v>
      </c>
      <c r="K912" s="178" t="s">
        <v>19</v>
      </c>
      <c r="L912" s="41"/>
      <c r="M912" s="183" t="s">
        <v>19</v>
      </c>
      <c r="N912" s="184" t="s">
        <v>44</v>
      </c>
      <c r="O912" s="66"/>
      <c r="P912" s="185">
        <f>O912*H912</f>
        <v>0</v>
      </c>
      <c r="Q912" s="185">
        <v>0.01</v>
      </c>
      <c r="R912" s="185">
        <f>Q912*H912</f>
        <v>0.01</v>
      </c>
      <c r="S912" s="185">
        <v>0</v>
      </c>
      <c r="T912" s="186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87" t="s">
        <v>174</v>
      </c>
      <c r="AT912" s="187" t="s">
        <v>170</v>
      </c>
      <c r="AU912" s="187" t="s">
        <v>83</v>
      </c>
      <c r="AY912" s="19" t="s">
        <v>168</v>
      </c>
      <c r="BE912" s="188">
        <f>IF(N912="základní",J912,0)</f>
        <v>0</v>
      </c>
      <c r="BF912" s="188">
        <f>IF(N912="snížená",J912,0)</f>
        <v>0</v>
      </c>
      <c r="BG912" s="188">
        <f>IF(N912="zákl. přenesená",J912,0)</f>
        <v>0</v>
      </c>
      <c r="BH912" s="188">
        <f>IF(N912="sníž. přenesená",J912,0)</f>
        <v>0</v>
      </c>
      <c r="BI912" s="188">
        <f>IF(N912="nulová",J912,0)</f>
        <v>0</v>
      </c>
      <c r="BJ912" s="19" t="s">
        <v>81</v>
      </c>
      <c r="BK912" s="188">
        <f>ROUND(I912*H912,2)</f>
        <v>0</v>
      </c>
      <c r="BL912" s="19" t="s">
        <v>174</v>
      </c>
      <c r="BM912" s="187" t="s">
        <v>1110</v>
      </c>
    </row>
    <row r="913" spans="1:65" s="13" customFormat="1" ht="11.25">
      <c r="B913" s="194"/>
      <c r="C913" s="195"/>
      <c r="D913" s="189" t="s">
        <v>198</v>
      </c>
      <c r="E913" s="196" t="s">
        <v>19</v>
      </c>
      <c r="F913" s="197" t="s">
        <v>1111</v>
      </c>
      <c r="G913" s="195"/>
      <c r="H913" s="196" t="s">
        <v>19</v>
      </c>
      <c r="I913" s="198"/>
      <c r="J913" s="195"/>
      <c r="K913" s="195"/>
      <c r="L913" s="199"/>
      <c r="M913" s="200"/>
      <c r="N913" s="201"/>
      <c r="O913" s="201"/>
      <c r="P913" s="201"/>
      <c r="Q913" s="201"/>
      <c r="R913" s="201"/>
      <c r="S913" s="201"/>
      <c r="T913" s="202"/>
      <c r="AT913" s="203" t="s">
        <v>198</v>
      </c>
      <c r="AU913" s="203" t="s">
        <v>83</v>
      </c>
      <c r="AV913" s="13" t="s">
        <v>81</v>
      </c>
      <c r="AW913" s="13" t="s">
        <v>34</v>
      </c>
      <c r="AX913" s="13" t="s">
        <v>73</v>
      </c>
      <c r="AY913" s="203" t="s">
        <v>168</v>
      </c>
    </row>
    <row r="914" spans="1:65" s="14" customFormat="1" ht="11.25">
      <c r="B914" s="204"/>
      <c r="C914" s="205"/>
      <c r="D914" s="189" t="s">
        <v>198</v>
      </c>
      <c r="E914" s="206" t="s">
        <v>19</v>
      </c>
      <c r="F914" s="207" t="s">
        <v>81</v>
      </c>
      <c r="G914" s="205"/>
      <c r="H914" s="208">
        <v>1</v>
      </c>
      <c r="I914" s="209"/>
      <c r="J914" s="205"/>
      <c r="K914" s="205"/>
      <c r="L914" s="210"/>
      <c r="M914" s="211"/>
      <c r="N914" s="212"/>
      <c r="O914" s="212"/>
      <c r="P914" s="212"/>
      <c r="Q914" s="212"/>
      <c r="R914" s="212"/>
      <c r="S914" s="212"/>
      <c r="T914" s="213"/>
      <c r="AT914" s="214" t="s">
        <v>198</v>
      </c>
      <c r="AU914" s="214" t="s">
        <v>83</v>
      </c>
      <c r="AV914" s="14" t="s">
        <v>83</v>
      </c>
      <c r="AW914" s="14" t="s">
        <v>34</v>
      </c>
      <c r="AX914" s="14" t="s">
        <v>81</v>
      </c>
      <c r="AY914" s="214" t="s">
        <v>168</v>
      </c>
    </row>
    <row r="915" spans="1:65" s="2" customFormat="1" ht="21.75" customHeight="1">
      <c r="A915" s="36"/>
      <c r="B915" s="37"/>
      <c r="C915" s="176" t="s">
        <v>1112</v>
      </c>
      <c r="D915" s="176" t="s">
        <v>170</v>
      </c>
      <c r="E915" s="177" t="s">
        <v>1113</v>
      </c>
      <c r="F915" s="178" t="s">
        <v>1114</v>
      </c>
      <c r="G915" s="179" t="s">
        <v>317</v>
      </c>
      <c r="H915" s="180">
        <v>15</v>
      </c>
      <c r="I915" s="181"/>
      <c r="J915" s="182">
        <f>ROUND(I915*H915,2)</f>
        <v>0</v>
      </c>
      <c r="K915" s="178" t="s">
        <v>19</v>
      </c>
      <c r="L915" s="41"/>
      <c r="M915" s="183" t="s">
        <v>19</v>
      </c>
      <c r="N915" s="184" t="s">
        <v>44</v>
      </c>
      <c r="O915" s="66"/>
      <c r="P915" s="185">
        <f>O915*H915</f>
        <v>0</v>
      </c>
      <c r="Q915" s="185">
        <v>0.05</v>
      </c>
      <c r="R915" s="185">
        <f>Q915*H915</f>
        <v>0.75</v>
      </c>
      <c r="S915" s="185">
        <v>0</v>
      </c>
      <c r="T915" s="186">
        <f>S915*H915</f>
        <v>0</v>
      </c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R915" s="187" t="s">
        <v>174</v>
      </c>
      <c r="AT915" s="187" t="s">
        <v>170</v>
      </c>
      <c r="AU915" s="187" t="s">
        <v>83</v>
      </c>
      <c r="AY915" s="19" t="s">
        <v>168</v>
      </c>
      <c r="BE915" s="188">
        <f>IF(N915="základní",J915,0)</f>
        <v>0</v>
      </c>
      <c r="BF915" s="188">
        <f>IF(N915="snížená",J915,0)</f>
        <v>0</v>
      </c>
      <c r="BG915" s="188">
        <f>IF(N915="zákl. přenesená",J915,0)</f>
        <v>0</v>
      </c>
      <c r="BH915" s="188">
        <f>IF(N915="sníž. přenesená",J915,0)</f>
        <v>0</v>
      </c>
      <c r="BI915" s="188">
        <f>IF(N915="nulová",J915,0)</f>
        <v>0</v>
      </c>
      <c r="BJ915" s="19" t="s">
        <v>81</v>
      </c>
      <c r="BK915" s="188">
        <f>ROUND(I915*H915,2)</f>
        <v>0</v>
      </c>
      <c r="BL915" s="19" t="s">
        <v>174</v>
      </c>
      <c r="BM915" s="187" t="s">
        <v>1115</v>
      </c>
    </row>
    <row r="916" spans="1:65" s="13" customFormat="1" ht="11.25">
      <c r="B916" s="194"/>
      <c r="C916" s="195"/>
      <c r="D916" s="189" t="s">
        <v>198</v>
      </c>
      <c r="E916" s="196" t="s">
        <v>19</v>
      </c>
      <c r="F916" s="197" t="s">
        <v>1116</v>
      </c>
      <c r="G916" s="195"/>
      <c r="H916" s="196" t="s">
        <v>19</v>
      </c>
      <c r="I916" s="198"/>
      <c r="J916" s="195"/>
      <c r="K916" s="195"/>
      <c r="L916" s="199"/>
      <c r="M916" s="200"/>
      <c r="N916" s="201"/>
      <c r="O916" s="201"/>
      <c r="P916" s="201"/>
      <c r="Q916" s="201"/>
      <c r="R916" s="201"/>
      <c r="S916" s="201"/>
      <c r="T916" s="202"/>
      <c r="AT916" s="203" t="s">
        <v>198</v>
      </c>
      <c r="AU916" s="203" t="s">
        <v>83</v>
      </c>
      <c r="AV916" s="13" t="s">
        <v>81</v>
      </c>
      <c r="AW916" s="13" t="s">
        <v>34</v>
      </c>
      <c r="AX916" s="13" t="s">
        <v>73</v>
      </c>
      <c r="AY916" s="203" t="s">
        <v>168</v>
      </c>
    </row>
    <row r="917" spans="1:65" s="14" customFormat="1" ht="11.25">
      <c r="B917" s="204"/>
      <c r="C917" s="205"/>
      <c r="D917" s="189" t="s">
        <v>198</v>
      </c>
      <c r="E917" s="206" t="s">
        <v>19</v>
      </c>
      <c r="F917" s="207" t="s">
        <v>8</v>
      </c>
      <c r="G917" s="205"/>
      <c r="H917" s="208">
        <v>15</v>
      </c>
      <c r="I917" s="209"/>
      <c r="J917" s="205"/>
      <c r="K917" s="205"/>
      <c r="L917" s="210"/>
      <c r="M917" s="211"/>
      <c r="N917" s="212"/>
      <c r="O917" s="212"/>
      <c r="P917" s="212"/>
      <c r="Q917" s="212"/>
      <c r="R917" s="212"/>
      <c r="S917" s="212"/>
      <c r="T917" s="213"/>
      <c r="AT917" s="214" t="s">
        <v>198</v>
      </c>
      <c r="AU917" s="214" t="s">
        <v>83</v>
      </c>
      <c r="AV917" s="14" t="s">
        <v>83</v>
      </c>
      <c r="AW917" s="14" t="s">
        <v>34</v>
      </c>
      <c r="AX917" s="14" t="s">
        <v>81</v>
      </c>
      <c r="AY917" s="214" t="s">
        <v>168</v>
      </c>
    </row>
    <row r="918" spans="1:65" s="2" customFormat="1" ht="16.5" customHeight="1">
      <c r="A918" s="36"/>
      <c r="B918" s="37"/>
      <c r="C918" s="176" t="s">
        <v>1117</v>
      </c>
      <c r="D918" s="176" t="s">
        <v>170</v>
      </c>
      <c r="E918" s="177" t="s">
        <v>1118</v>
      </c>
      <c r="F918" s="178" t="s">
        <v>1119</v>
      </c>
      <c r="G918" s="179" t="s">
        <v>317</v>
      </c>
      <c r="H918" s="180">
        <v>19</v>
      </c>
      <c r="I918" s="181"/>
      <c r="J918" s="182">
        <f>ROUND(I918*H918,2)</f>
        <v>0</v>
      </c>
      <c r="K918" s="178" t="s">
        <v>19</v>
      </c>
      <c r="L918" s="41"/>
      <c r="M918" s="183" t="s">
        <v>19</v>
      </c>
      <c r="N918" s="184" t="s">
        <v>44</v>
      </c>
      <c r="O918" s="66"/>
      <c r="P918" s="185">
        <f>O918*H918</f>
        <v>0</v>
      </c>
      <c r="Q918" s="185">
        <v>0.02</v>
      </c>
      <c r="R918" s="185">
        <f>Q918*H918</f>
        <v>0.38</v>
      </c>
      <c r="S918" s="185">
        <v>0</v>
      </c>
      <c r="T918" s="186">
        <f>S918*H918</f>
        <v>0</v>
      </c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R918" s="187" t="s">
        <v>174</v>
      </c>
      <c r="AT918" s="187" t="s">
        <v>170</v>
      </c>
      <c r="AU918" s="187" t="s">
        <v>83</v>
      </c>
      <c r="AY918" s="19" t="s">
        <v>168</v>
      </c>
      <c r="BE918" s="188">
        <f>IF(N918="základní",J918,0)</f>
        <v>0</v>
      </c>
      <c r="BF918" s="188">
        <f>IF(N918="snížená",J918,0)</f>
        <v>0</v>
      </c>
      <c r="BG918" s="188">
        <f>IF(N918="zákl. přenesená",J918,0)</f>
        <v>0</v>
      </c>
      <c r="BH918" s="188">
        <f>IF(N918="sníž. přenesená",J918,0)</f>
        <v>0</v>
      </c>
      <c r="BI918" s="188">
        <f>IF(N918="nulová",J918,0)</f>
        <v>0</v>
      </c>
      <c r="BJ918" s="19" t="s">
        <v>81</v>
      </c>
      <c r="BK918" s="188">
        <f>ROUND(I918*H918,2)</f>
        <v>0</v>
      </c>
      <c r="BL918" s="19" t="s">
        <v>174</v>
      </c>
      <c r="BM918" s="187" t="s">
        <v>1120</v>
      </c>
    </row>
    <row r="919" spans="1:65" s="13" customFormat="1" ht="11.25">
      <c r="B919" s="194"/>
      <c r="C919" s="195"/>
      <c r="D919" s="189" t="s">
        <v>198</v>
      </c>
      <c r="E919" s="196" t="s">
        <v>19</v>
      </c>
      <c r="F919" s="197" t="s">
        <v>1121</v>
      </c>
      <c r="G919" s="195"/>
      <c r="H919" s="196" t="s">
        <v>19</v>
      </c>
      <c r="I919" s="198"/>
      <c r="J919" s="195"/>
      <c r="K919" s="195"/>
      <c r="L919" s="199"/>
      <c r="M919" s="200"/>
      <c r="N919" s="201"/>
      <c r="O919" s="201"/>
      <c r="P919" s="201"/>
      <c r="Q919" s="201"/>
      <c r="R919" s="201"/>
      <c r="S919" s="201"/>
      <c r="T919" s="202"/>
      <c r="AT919" s="203" t="s">
        <v>198</v>
      </c>
      <c r="AU919" s="203" t="s">
        <v>83</v>
      </c>
      <c r="AV919" s="13" t="s">
        <v>81</v>
      </c>
      <c r="AW919" s="13" t="s">
        <v>34</v>
      </c>
      <c r="AX919" s="13" t="s">
        <v>73</v>
      </c>
      <c r="AY919" s="203" t="s">
        <v>168</v>
      </c>
    </row>
    <row r="920" spans="1:65" s="13" customFormat="1" ht="11.25">
      <c r="B920" s="194"/>
      <c r="C920" s="195"/>
      <c r="D920" s="189" t="s">
        <v>198</v>
      </c>
      <c r="E920" s="196" t="s">
        <v>19</v>
      </c>
      <c r="F920" s="197" t="s">
        <v>1122</v>
      </c>
      <c r="G920" s="195"/>
      <c r="H920" s="196" t="s">
        <v>19</v>
      </c>
      <c r="I920" s="198"/>
      <c r="J920" s="195"/>
      <c r="K920" s="195"/>
      <c r="L920" s="199"/>
      <c r="M920" s="200"/>
      <c r="N920" s="201"/>
      <c r="O920" s="201"/>
      <c r="P920" s="201"/>
      <c r="Q920" s="201"/>
      <c r="R920" s="201"/>
      <c r="S920" s="201"/>
      <c r="T920" s="202"/>
      <c r="AT920" s="203" t="s">
        <v>198</v>
      </c>
      <c r="AU920" s="203" t="s">
        <v>83</v>
      </c>
      <c r="AV920" s="13" t="s">
        <v>81</v>
      </c>
      <c r="AW920" s="13" t="s">
        <v>34</v>
      </c>
      <c r="AX920" s="13" t="s">
        <v>73</v>
      </c>
      <c r="AY920" s="203" t="s">
        <v>168</v>
      </c>
    </row>
    <row r="921" spans="1:65" s="13" customFormat="1" ht="11.25">
      <c r="B921" s="194"/>
      <c r="C921" s="195"/>
      <c r="D921" s="189" t="s">
        <v>198</v>
      </c>
      <c r="E921" s="196" t="s">
        <v>19</v>
      </c>
      <c r="F921" s="197" t="s">
        <v>1123</v>
      </c>
      <c r="G921" s="195"/>
      <c r="H921" s="196" t="s">
        <v>19</v>
      </c>
      <c r="I921" s="198"/>
      <c r="J921" s="195"/>
      <c r="K921" s="195"/>
      <c r="L921" s="199"/>
      <c r="M921" s="200"/>
      <c r="N921" s="201"/>
      <c r="O921" s="201"/>
      <c r="P921" s="201"/>
      <c r="Q921" s="201"/>
      <c r="R921" s="201"/>
      <c r="S921" s="201"/>
      <c r="T921" s="202"/>
      <c r="AT921" s="203" t="s">
        <v>198</v>
      </c>
      <c r="AU921" s="203" t="s">
        <v>83</v>
      </c>
      <c r="AV921" s="13" t="s">
        <v>81</v>
      </c>
      <c r="AW921" s="13" t="s">
        <v>34</v>
      </c>
      <c r="AX921" s="13" t="s">
        <v>73</v>
      </c>
      <c r="AY921" s="203" t="s">
        <v>168</v>
      </c>
    </row>
    <row r="922" spans="1:65" s="13" customFormat="1" ht="11.25">
      <c r="B922" s="194"/>
      <c r="C922" s="195"/>
      <c r="D922" s="189" t="s">
        <v>198</v>
      </c>
      <c r="E922" s="196" t="s">
        <v>19</v>
      </c>
      <c r="F922" s="197" t="s">
        <v>1124</v>
      </c>
      <c r="G922" s="195"/>
      <c r="H922" s="196" t="s">
        <v>19</v>
      </c>
      <c r="I922" s="198"/>
      <c r="J922" s="195"/>
      <c r="K922" s="195"/>
      <c r="L922" s="199"/>
      <c r="M922" s="200"/>
      <c r="N922" s="201"/>
      <c r="O922" s="201"/>
      <c r="P922" s="201"/>
      <c r="Q922" s="201"/>
      <c r="R922" s="201"/>
      <c r="S922" s="201"/>
      <c r="T922" s="202"/>
      <c r="AT922" s="203" t="s">
        <v>198</v>
      </c>
      <c r="AU922" s="203" t="s">
        <v>83</v>
      </c>
      <c r="AV922" s="13" t="s">
        <v>81</v>
      </c>
      <c r="AW922" s="13" t="s">
        <v>34</v>
      </c>
      <c r="AX922" s="13" t="s">
        <v>73</v>
      </c>
      <c r="AY922" s="203" t="s">
        <v>168</v>
      </c>
    </row>
    <row r="923" spans="1:65" s="13" customFormat="1" ht="11.25">
      <c r="B923" s="194"/>
      <c r="C923" s="195"/>
      <c r="D923" s="189" t="s">
        <v>198</v>
      </c>
      <c r="E923" s="196" t="s">
        <v>19</v>
      </c>
      <c r="F923" s="197" t="s">
        <v>1125</v>
      </c>
      <c r="G923" s="195"/>
      <c r="H923" s="196" t="s">
        <v>19</v>
      </c>
      <c r="I923" s="198"/>
      <c r="J923" s="195"/>
      <c r="K923" s="195"/>
      <c r="L923" s="199"/>
      <c r="M923" s="200"/>
      <c r="N923" s="201"/>
      <c r="O923" s="201"/>
      <c r="P923" s="201"/>
      <c r="Q923" s="201"/>
      <c r="R923" s="201"/>
      <c r="S923" s="201"/>
      <c r="T923" s="202"/>
      <c r="AT923" s="203" t="s">
        <v>198</v>
      </c>
      <c r="AU923" s="203" t="s">
        <v>83</v>
      </c>
      <c r="AV923" s="13" t="s">
        <v>81</v>
      </c>
      <c r="AW923" s="13" t="s">
        <v>34</v>
      </c>
      <c r="AX923" s="13" t="s">
        <v>73</v>
      </c>
      <c r="AY923" s="203" t="s">
        <v>168</v>
      </c>
    </row>
    <row r="924" spans="1:65" s="13" customFormat="1" ht="11.25">
      <c r="B924" s="194"/>
      <c r="C924" s="195"/>
      <c r="D924" s="189" t="s">
        <v>198</v>
      </c>
      <c r="E924" s="196" t="s">
        <v>19</v>
      </c>
      <c r="F924" s="197" t="s">
        <v>1126</v>
      </c>
      <c r="G924" s="195"/>
      <c r="H924" s="196" t="s">
        <v>19</v>
      </c>
      <c r="I924" s="198"/>
      <c r="J924" s="195"/>
      <c r="K924" s="195"/>
      <c r="L924" s="199"/>
      <c r="M924" s="200"/>
      <c r="N924" s="201"/>
      <c r="O924" s="201"/>
      <c r="P924" s="201"/>
      <c r="Q924" s="201"/>
      <c r="R924" s="201"/>
      <c r="S924" s="201"/>
      <c r="T924" s="202"/>
      <c r="AT924" s="203" t="s">
        <v>198</v>
      </c>
      <c r="AU924" s="203" t="s">
        <v>83</v>
      </c>
      <c r="AV924" s="13" t="s">
        <v>81</v>
      </c>
      <c r="AW924" s="13" t="s">
        <v>34</v>
      </c>
      <c r="AX924" s="13" t="s">
        <v>73</v>
      </c>
      <c r="AY924" s="203" t="s">
        <v>168</v>
      </c>
    </row>
    <row r="925" spans="1:65" s="13" customFormat="1" ht="11.25">
      <c r="B925" s="194"/>
      <c r="C925" s="195"/>
      <c r="D925" s="189" t="s">
        <v>198</v>
      </c>
      <c r="E925" s="196" t="s">
        <v>19</v>
      </c>
      <c r="F925" s="197" t="s">
        <v>1127</v>
      </c>
      <c r="G925" s="195"/>
      <c r="H925" s="196" t="s">
        <v>19</v>
      </c>
      <c r="I925" s="198"/>
      <c r="J925" s="195"/>
      <c r="K925" s="195"/>
      <c r="L925" s="199"/>
      <c r="M925" s="200"/>
      <c r="N925" s="201"/>
      <c r="O925" s="201"/>
      <c r="P925" s="201"/>
      <c r="Q925" s="201"/>
      <c r="R925" s="201"/>
      <c r="S925" s="201"/>
      <c r="T925" s="202"/>
      <c r="AT925" s="203" t="s">
        <v>198</v>
      </c>
      <c r="AU925" s="203" t="s">
        <v>83</v>
      </c>
      <c r="AV925" s="13" t="s">
        <v>81</v>
      </c>
      <c r="AW925" s="13" t="s">
        <v>34</v>
      </c>
      <c r="AX925" s="13" t="s">
        <v>73</v>
      </c>
      <c r="AY925" s="203" t="s">
        <v>168</v>
      </c>
    </row>
    <row r="926" spans="1:65" s="13" customFormat="1" ht="11.25">
      <c r="B926" s="194"/>
      <c r="C926" s="195"/>
      <c r="D926" s="189" t="s">
        <v>198</v>
      </c>
      <c r="E926" s="196" t="s">
        <v>19</v>
      </c>
      <c r="F926" s="197" t="s">
        <v>1128</v>
      </c>
      <c r="G926" s="195"/>
      <c r="H926" s="196" t="s">
        <v>19</v>
      </c>
      <c r="I926" s="198"/>
      <c r="J926" s="195"/>
      <c r="K926" s="195"/>
      <c r="L926" s="199"/>
      <c r="M926" s="200"/>
      <c r="N926" s="201"/>
      <c r="O926" s="201"/>
      <c r="P926" s="201"/>
      <c r="Q926" s="201"/>
      <c r="R926" s="201"/>
      <c r="S926" s="201"/>
      <c r="T926" s="202"/>
      <c r="AT926" s="203" t="s">
        <v>198</v>
      </c>
      <c r="AU926" s="203" t="s">
        <v>83</v>
      </c>
      <c r="AV926" s="13" t="s">
        <v>81</v>
      </c>
      <c r="AW926" s="13" t="s">
        <v>34</v>
      </c>
      <c r="AX926" s="13" t="s">
        <v>73</v>
      </c>
      <c r="AY926" s="203" t="s">
        <v>168</v>
      </c>
    </row>
    <row r="927" spans="1:65" s="14" customFormat="1" ht="11.25">
      <c r="B927" s="204"/>
      <c r="C927" s="205"/>
      <c r="D927" s="189" t="s">
        <v>198</v>
      </c>
      <c r="E927" s="206" t="s">
        <v>19</v>
      </c>
      <c r="F927" s="207" t="s">
        <v>282</v>
      </c>
      <c r="G927" s="205"/>
      <c r="H927" s="208">
        <v>19</v>
      </c>
      <c r="I927" s="209"/>
      <c r="J927" s="205"/>
      <c r="K927" s="205"/>
      <c r="L927" s="210"/>
      <c r="M927" s="211"/>
      <c r="N927" s="212"/>
      <c r="O927" s="212"/>
      <c r="P927" s="212"/>
      <c r="Q927" s="212"/>
      <c r="R927" s="212"/>
      <c r="S927" s="212"/>
      <c r="T927" s="213"/>
      <c r="AT927" s="214" t="s">
        <v>198</v>
      </c>
      <c r="AU927" s="214" t="s">
        <v>83</v>
      </c>
      <c r="AV927" s="14" t="s">
        <v>83</v>
      </c>
      <c r="AW927" s="14" t="s">
        <v>34</v>
      </c>
      <c r="AX927" s="14" t="s">
        <v>81</v>
      </c>
      <c r="AY927" s="214" t="s">
        <v>168</v>
      </c>
    </row>
    <row r="928" spans="1:65" s="2" customFormat="1" ht="16.5" customHeight="1">
      <c r="A928" s="36"/>
      <c r="B928" s="37"/>
      <c r="C928" s="176" t="s">
        <v>1129</v>
      </c>
      <c r="D928" s="176" t="s">
        <v>170</v>
      </c>
      <c r="E928" s="177" t="s">
        <v>1130</v>
      </c>
      <c r="F928" s="178" t="s">
        <v>1131</v>
      </c>
      <c r="G928" s="179" t="s">
        <v>317</v>
      </c>
      <c r="H928" s="180">
        <v>1</v>
      </c>
      <c r="I928" s="181"/>
      <c r="J928" s="182">
        <f>ROUND(I928*H928,2)</f>
        <v>0</v>
      </c>
      <c r="K928" s="178" t="s">
        <v>19</v>
      </c>
      <c r="L928" s="41"/>
      <c r="M928" s="183" t="s">
        <v>19</v>
      </c>
      <c r="N928" s="184" t="s">
        <v>44</v>
      </c>
      <c r="O928" s="66"/>
      <c r="P928" s="185">
        <f>O928*H928</f>
        <v>0</v>
      </c>
      <c r="Q928" s="185">
        <v>0.1</v>
      </c>
      <c r="R928" s="185">
        <f>Q928*H928</f>
        <v>0.1</v>
      </c>
      <c r="S928" s="185">
        <v>0</v>
      </c>
      <c r="T928" s="186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87" t="s">
        <v>174</v>
      </c>
      <c r="AT928" s="187" t="s">
        <v>170</v>
      </c>
      <c r="AU928" s="187" t="s">
        <v>83</v>
      </c>
      <c r="AY928" s="19" t="s">
        <v>168</v>
      </c>
      <c r="BE928" s="188">
        <f>IF(N928="základní",J928,0)</f>
        <v>0</v>
      </c>
      <c r="BF928" s="188">
        <f>IF(N928="snížená",J928,0)</f>
        <v>0</v>
      </c>
      <c r="BG928" s="188">
        <f>IF(N928="zákl. přenesená",J928,0)</f>
        <v>0</v>
      </c>
      <c r="BH928" s="188">
        <f>IF(N928="sníž. přenesená",J928,0)</f>
        <v>0</v>
      </c>
      <c r="BI928" s="188">
        <f>IF(N928="nulová",J928,0)</f>
        <v>0</v>
      </c>
      <c r="BJ928" s="19" t="s">
        <v>81</v>
      </c>
      <c r="BK928" s="188">
        <f>ROUND(I928*H928,2)</f>
        <v>0</v>
      </c>
      <c r="BL928" s="19" t="s">
        <v>174</v>
      </c>
      <c r="BM928" s="187" t="s">
        <v>1132</v>
      </c>
    </row>
    <row r="929" spans="1:65" s="13" customFormat="1" ht="11.25">
      <c r="B929" s="194"/>
      <c r="C929" s="195"/>
      <c r="D929" s="189" t="s">
        <v>198</v>
      </c>
      <c r="E929" s="196" t="s">
        <v>19</v>
      </c>
      <c r="F929" s="197" t="s">
        <v>1121</v>
      </c>
      <c r="G929" s="195"/>
      <c r="H929" s="196" t="s">
        <v>19</v>
      </c>
      <c r="I929" s="198"/>
      <c r="J929" s="195"/>
      <c r="K929" s="195"/>
      <c r="L929" s="199"/>
      <c r="M929" s="200"/>
      <c r="N929" s="201"/>
      <c r="O929" s="201"/>
      <c r="P929" s="201"/>
      <c r="Q929" s="201"/>
      <c r="R929" s="201"/>
      <c r="S929" s="201"/>
      <c r="T929" s="202"/>
      <c r="AT929" s="203" t="s">
        <v>198</v>
      </c>
      <c r="AU929" s="203" t="s">
        <v>83</v>
      </c>
      <c r="AV929" s="13" t="s">
        <v>81</v>
      </c>
      <c r="AW929" s="13" t="s">
        <v>34</v>
      </c>
      <c r="AX929" s="13" t="s">
        <v>73</v>
      </c>
      <c r="AY929" s="203" t="s">
        <v>168</v>
      </c>
    </row>
    <row r="930" spans="1:65" s="13" customFormat="1" ht="11.25">
      <c r="B930" s="194"/>
      <c r="C930" s="195"/>
      <c r="D930" s="189" t="s">
        <v>198</v>
      </c>
      <c r="E930" s="196" t="s">
        <v>19</v>
      </c>
      <c r="F930" s="197" t="s">
        <v>1122</v>
      </c>
      <c r="G930" s="195"/>
      <c r="H930" s="196" t="s">
        <v>19</v>
      </c>
      <c r="I930" s="198"/>
      <c r="J930" s="195"/>
      <c r="K930" s="195"/>
      <c r="L930" s="199"/>
      <c r="M930" s="200"/>
      <c r="N930" s="201"/>
      <c r="O930" s="201"/>
      <c r="P930" s="201"/>
      <c r="Q930" s="201"/>
      <c r="R930" s="201"/>
      <c r="S930" s="201"/>
      <c r="T930" s="202"/>
      <c r="AT930" s="203" t="s">
        <v>198</v>
      </c>
      <c r="AU930" s="203" t="s">
        <v>83</v>
      </c>
      <c r="AV930" s="13" t="s">
        <v>81</v>
      </c>
      <c r="AW930" s="13" t="s">
        <v>34</v>
      </c>
      <c r="AX930" s="13" t="s">
        <v>73</v>
      </c>
      <c r="AY930" s="203" t="s">
        <v>168</v>
      </c>
    </row>
    <row r="931" spans="1:65" s="13" customFormat="1" ht="11.25">
      <c r="B931" s="194"/>
      <c r="C931" s="195"/>
      <c r="D931" s="189" t="s">
        <v>198</v>
      </c>
      <c r="E931" s="196" t="s">
        <v>19</v>
      </c>
      <c r="F931" s="197" t="s">
        <v>1127</v>
      </c>
      <c r="G931" s="195"/>
      <c r="H931" s="196" t="s">
        <v>19</v>
      </c>
      <c r="I931" s="198"/>
      <c r="J931" s="195"/>
      <c r="K931" s="195"/>
      <c r="L931" s="199"/>
      <c r="M931" s="200"/>
      <c r="N931" s="201"/>
      <c r="O931" s="201"/>
      <c r="P931" s="201"/>
      <c r="Q931" s="201"/>
      <c r="R931" s="201"/>
      <c r="S931" s="201"/>
      <c r="T931" s="202"/>
      <c r="AT931" s="203" t="s">
        <v>198</v>
      </c>
      <c r="AU931" s="203" t="s">
        <v>83</v>
      </c>
      <c r="AV931" s="13" t="s">
        <v>81</v>
      </c>
      <c r="AW931" s="13" t="s">
        <v>34</v>
      </c>
      <c r="AX931" s="13" t="s">
        <v>73</v>
      </c>
      <c r="AY931" s="203" t="s">
        <v>168</v>
      </c>
    </row>
    <row r="932" spans="1:65" s="13" customFormat="1" ht="11.25">
      <c r="B932" s="194"/>
      <c r="C932" s="195"/>
      <c r="D932" s="189" t="s">
        <v>198</v>
      </c>
      <c r="E932" s="196" t="s">
        <v>19</v>
      </c>
      <c r="F932" s="197" t="s">
        <v>1133</v>
      </c>
      <c r="G932" s="195"/>
      <c r="H932" s="196" t="s">
        <v>19</v>
      </c>
      <c r="I932" s="198"/>
      <c r="J932" s="195"/>
      <c r="K932" s="195"/>
      <c r="L932" s="199"/>
      <c r="M932" s="200"/>
      <c r="N932" s="201"/>
      <c r="O932" s="201"/>
      <c r="P932" s="201"/>
      <c r="Q932" s="201"/>
      <c r="R932" s="201"/>
      <c r="S932" s="201"/>
      <c r="T932" s="202"/>
      <c r="AT932" s="203" t="s">
        <v>198</v>
      </c>
      <c r="AU932" s="203" t="s">
        <v>83</v>
      </c>
      <c r="AV932" s="13" t="s">
        <v>81</v>
      </c>
      <c r="AW932" s="13" t="s">
        <v>34</v>
      </c>
      <c r="AX932" s="13" t="s">
        <v>73</v>
      </c>
      <c r="AY932" s="203" t="s">
        <v>168</v>
      </c>
    </row>
    <row r="933" spans="1:65" s="14" customFormat="1" ht="11.25">
      <c r="B933" s="204"/>
      <c r="C933" s="205"/>
      <c r="D933" s="189" t="s">
        <v>198</v>
      </c>
      <c r="E933" s="206" t="s">
        <v>19</v>
      </c>
      <c r="F933" s="207" t="s">
        <v>81</v>
      </c>
      <c r="G933" s="205"/>
      <c r="H933" s="208">
        <v>1</v>
      </c>
      <c r="I933" s="209"/>
      <c r="J933" s="205"/>
      <c r="K933" s="205"/>
      <c r="L933" s="210"/>
      <c r="M933" s="211"/>
      <c r="N933" s="212"/>
      <c r="O933" s="212"/>
      <c r="P933" s="212"/>
      <c r="Q933" s="212"/>
      <c r="R933" s="212"/>
      <c r="S933" s="212"/>
      <c r="T933" s="213"/>
      <c r="AT933" s="214" t="s">
        <v>198</v>
      </c>
      <c r="AU933" s="214" t="s">
        <v>83</v>
      </c>
      <c r="AV933" s="14" t="s">
        <v>83</v>
      </c>
      <c r="AW933" s="14" t="s">
        <v>34</v>
      </c>
      <c r="AX933" s="14" t="s">
        <v>81</v>
      </c>
      <c r="AY933" s="214" t="s">
        <v>168</v>
      </c>
    </row>
    <row r="934" spans="1:65" s="2" customFormat="1" ht="24.2" customHeight="1">
      <c r="A934" s="36"/>
      <c r="B934" s="37"/>
      <c r="C934" s="176" t="s">
        <v>1134</v>
      </c>
      <c r="D934" s="176" t="s">
        <v>170</v>
      </c>
      <c r="E934" s="177" t="s">
        <v>1135</v>
      </c>
      <c r="F934" s="178" t="s">
        <v>1136</v>
      </c>
      <c r="G934" s="179" t="s">
        <v>317</v>
      </c>
      <c r="H934" s="180">
        <v>4</v>
      </c>
      <c r="I934" s="181"/>
      <c r="J934" s="182">
        <f>ROUND(I934*H934,2)</f>
        <v>0</v>
      </c>
      <c r="K934" s="178" t="s">
        <v>19</v>
      </c>
      <c r="L934" s="41"/>
      <c r="M934" s="183" t="s">
        <v>19</v>
      </c>
      <c r="N934" s="184" t="s">
        <v>44</v>
      </c>
      <c r="O934" s="66"/>
      <c r="P934" s="185">
        <f>O934*H934</f>
        <v>0</v>
      </c>
      <c r="Q934" s="185">
        <v>1E-3</v>
      </c>
      <c r="R934" s="185">
        <f>Q934*H934</f>
        <v>4.0000000000000001E-3</v>
      </c>
      <c r="S934" s="185">
        <v>0</v>
      </c>
      <c r="T934" s="186">
        <f>S934*H934</f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87" t="s">
        <v>174</v>
      </c>
      <c r="AT934" s="187" t="s">
        <v>170</v>
      </c>
      <c r="AU934" s="187" t="s">
        <v>83</v>
      </c>
      <c r="AY934" s="19" t="s">
        <v>168</v>
      </c>
      <c r="BE934" s="188">
        <f>IF(N934="základní",J934,0)</f>
        <v>0</v>
      </c>
      <c r="BF934" s="188">
        <f>IF(N934="snížená",J934,0)</f>
        <v>0</v>
      </c>
      <c r="BG934" s="188">
        <f>IF(N934="zákl. přenesená",J934,0)</f>
        <v>0</v>
      </c>
      <c r="BH934" s="188">
        <f>IF(N934="sníž. přenesená",J934,0)</f>
        <v>0</v>
      </c>
      <c r="BI934" s="188">
        <f>IF(N934="nulová",J934,0)</f>
        <v>0</v>
      </c>
      <c r="BJ934" s="19" t="s">
        <v>81</v>
      </c>
      <c r="BK934" s="188">
        <f>ROUND(I934*H934,2)</f>
        <v>0</v>
      </c>
      <c r="BL934" s="19" t="s">
        <v>174</v>
      </c>
      <c r="BM934" s="187" t="s">
        <v>1137</v>
      </c>
    </row>
    <row r="935" spans="1:65" s="2" customFormat="1" ht="24.2" customHeight="1">
      <c r="A935" s="36"/>
      <c r="B935" s="37"/>
      <c r="C935" s="176" t="s">
        <v>1138</v>
      </c>
      <c r="D935" s="176" t="s">
        <v>170</v>
      </c>
      <c r="E935" s="177" t="s">
        <v>1139</v>
      </c>
      <c r="F935" s="178" t="s">
        <v>1140</v>
      </c>
      <c r="G935" s="179" t="s">
        <v>317</v>
      </c>
      <c r="H935" s="180">
        <v>6</v>
      </c>
      <c r="I935" s="181"/>
      <c r="J935" s="182">
        <f>ROUND(I935*H935,2)</f>
        <v>0</v>
      </c>
      <c r="K935" s="178" t="s">
        <v>19</v>
      </c>
      <c r="L935" s="41"/>
      <c r="M935" s="183" t="s">
        <v>19</v>
      </c>
      <c r="N935" s="184" t="s">
        <v>44</v>
      </c>
      <c r="O935" s="66"/>
      <c r="P935" s="185">
        <f>O935*H935</f>
        <v>0</v>
      </c>
      <c r="Q935" s="185">
        <v>1E-3</v>
      </c>
      <c r="R935" s="185">
        <f>Q935*H935</f>
        <v>6.0000000000000001E-3</v>
      </c>
      <c r="S935" s="185">
        <v>0</v>
      </c>
      <c r="T935" s="186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87" t="s">
        <v>174</v>
      </c>
      <c r="AT935" s="187" t="s">
        <v>170</v>
      </c>
      <c r="AU935" s="187" t="s">
        <v>83</v>
      </c>
      <c r="AY935" s="19" t="s">
        <v>168</v>
      </c>
      <c r="BE935" s="188">
        <f>IF(N935="základní",J935,0)</f>
        <v>0</v>
      </c>
      <c r="BF935" s="188">
        <f>IF(N935="snížená",J935,0)</f>
        <v>0</v>
      </c>
      <c r="BG935" s="188">
        <f>IF(N935="zákl. přenesená",J935,0)</f>
        <v>0</v>
      </c>
      <c r="BH935" s="188">
        <f>IF(N935="sníž. přenesená",J935,0)</f>
        <v>0</v>
      </c>
      <c r="BI935" s="188">
        <f>IF(N935="nulová",J935,0)</f>
        <v>0</v>
      </c>
      <c r="BJ935" s="19" t="s">
        <v>81</v>
      </c>
      <c r="BK935" s="188">
        <f>ROUND(I935*H935,2)</f>
        <v>0</v>
      </c>
      <c r="BL935" s="19" t="s">
        <v>174</v>
      </c>
      <c r="BM935" s="187" t="s">
        <v>1141</v>
      </c>
    </row>
    <row r="936" spans="1:65" s="2" customFormat="1" ht="24.2" customHeight="1">
      <c r="A936" s="36"/>
      <c r="B936" s="37"/>
      <c r="C936" s="176" t="s">
        <v>1142</v>
      </c>
      <c r="D936" s="176" t="s">
        <v>170</v>
      </c>
      <c r="E936" s="177" t="s">
        <v>1143</v>
      </c>
      <c r="F936" s="178" t="s">
        <v>1144</v>
      </c>
      <c r="G936" s="179" t="s">
        <v>317</v>
      </c>
      <c r="H936" s="180">
        <v>8</v>
      </c>
      <c r="I936" s="181"/>
      <c r="J936" s="182">
        <f>ROUND(I936*H936,2)</f>
        <v>0</v>
      </c>
      <c r="K936" s="178" t="s">
        <v>19</v>
      </c>
      <c r="L936" s="41"/>
      <c r="M936" s="183" t="s">
        <v>19</v>
      </c>
      <c r="N936" s="184" t="s">
        <v>44</v>
      </c>
      <c r="O936" s="66"/>
      <c r="P936" s="185">
        <f>O936*H936</f>
        <v>0</v>
      </c>
      <c r="Q936" s="185">
        <v>1E-3</v>
      </c>
      <c r="R936" s="185">
        <f>Q936*H936</f>
        <v>8.0000000000000002E-3</v>
      </c>
      <c r="S936" s="185">
        <v>0</v>
      </c>
      <c r="T936" s="186">
        <f>S936*H936</f>
        <v>0</v>
      </c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R936" s="187" t="s">
        <v>174</v>
      </c>
      <c r="AT936" s="187" t="s">
        <v>170</v>
      </c>
      <c r="AU936" s="187" t="s">
        <v>83</v>
      </c>
      <c r="AY936" s="19" t="s">
        <v>168</v>
      </c>
      <c r="BE936" s="188">
        <f>IF(N936="základní",J936,0)</f>
        <v>0</v>
      </c>
      <c r="BF936" s="188">
        <f>IF(N936="snížená",J936,0)</f>
        <v>0</v>
      </c>
      <c r="BG936" s="188">
        <f>IF(N936="zákl. přenesená",J936,0)</f>
        <v>0</v>
      </c>
      <c r="BH936" s="188">
        <f>IF(N936="sníž. přenesená",J936,0)</f>
        <v>0</v>
      </c>
      <c r="BI936" s="188">
        <f>IF(N936="nulová",J936,0)</f>
        <v>0</v>
      </c>
      <c r="BJ936" s="19" t="s">
        <v>81</v>
      </c>
      <c r="BK936" s="188">
        <f>ROUND(I936*H936,2)</f>
        <v>0</v>
      </c>
      <c r="BL936" s="19" t="s">
        <v>174</v>
      </c>
      <c r="BM936" s="187" t="s">
        <v>1145</v>
      </c>
    </row>
    <row r="937" spans="1:65" s="12" customFormat="1" ht="22.9" customHeight="1">
      <c r="B937" s="160"/>
      <c r="C937" s="161"/>
      <c r="D937" s="162" t="s">
        <v>72</v>
      </c>
      <c r="E937" s="174" t="s">
        <v>911</v>
      </c>
      <c r="F937" s="174" t="s">
        <v>1146</v>
      </c>
      <c r="G937" s="161"/>
      <c r="H937" s="161"/>
      <c r="I937" s="164"/>
      <c r="J937" s="175">
        <f>BK937</f>
        <v>0</v>
      </c>
      <c r="K937" s="161"/>
      <c r="L937" s="166"/>
      <c r="M937" s="167"/>
      <c r="N937" s="168"/>
      <c r="O937" s="168"/>
      <c r="P937" s="169">
        <f>SUM(P938:P1155)</f>
        <v>0</v>
      </c>
      <c r="Q937" s="168"/>
      <c r="R937" s="169">
        <f>SUM(R938:R1155)</f>
        <v>8.1349199999999997E-2</v>
      </c>
      <c r="S937" s="168"/>
      <c r="T937" s="170">
        <f>SUM(T938:T1155)</f>
        <v>140.95279244</v>
      </c>
      <c r="AR937" s="171" t="s">
        <v>81</v>
      </c>
      <c r="AT937" s="172" t="s">
        <v>72</v>
      </c>
      <c r="AU937" s="172" t="s">
        <v>81</v>
      </c>
      <c r="AY937" s="171" t="s">
        <v>168</v>
      </c>
      <c r="BK937" s="173">
        <f>SUM(BK938:BK1155)</f>
        <v>0</v>
      </c>
    </row>
    <row r="938" spans="1:65" s="2" customFormat="1" ht="16.5" customHeight="1">
      <c r="A938" s="36"/>
      <c r="B938" s="37"/>
      <c r="C938" s="176" t="s">
        <v>1147</v>
      </c>
      <c r="D938" s="176" t="s">
        <v>170</v>
      </c>
      <c r="E938" s="177" t="s">
        <v>1148</v>
      </c>
      <c r="F938" s="178" t="s">
        <v>1149</v>
      </c>
      <c r="G938" s="179" t="s">
        <v>225</v>
      </c>
      <c r="H938" s="180">
        <v>106.669</v>
      </c>
      <c r="I938" s="181"/>
      <c r="J938" s="182">
        <f>ROUND(I938*H938,2)</f>
        <v>0</v>
      </c>
      <c r="K938" s="178" t="s">
        <v>180</v>
      </c>
      <c r="L938" s="41"/>
      <c r="M938" s="183" t="s">
        <v>19</v>
      </c>
      <c r="N938" s="184" t="s">
        <v>44</v>
      </c>
      <c r="O938" s="66"/>
      <c r="P938" s="185">
        <f>O938*H938</f>
        <v>0</v>
      </c>
      <c r="Q938" s="185">
        <v>0</v>
      </c>
      <c r="R938" s="185">
        <f>Q938*H938</f>
        <v>0</v>
      </c>
      <c r="S938" s="185">
        <v>0.26100000000000001</v>
      </c>
      <c r="T938" s="186">
        <f>S938*H938</f>
        <v>27.840609000000001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187" t="s">
        <v>174</v>
      </c>
      <c r="AT938" s="187" t="s">
        <v>170</v>
      </c>
      <c r="AU938" s="187" t="s">
        <v>83</v>
      </c>
      <c r="AY938" s="19" t="s">
        <v>168</v>
      </c>
      <c r="BE938" s="188">
        <f>IF(N938="základní",J938,0)</f>
        <v>0</v>
      </c>
      <c r="BF938" s="188">
        <f>IF(N938="snížená",J938,0)</f>
        <v>0</v>
      </c>
      <c r="BG938" s="188">
        <f>IF(N938="zákl. přenesená",J938,0)</f>
        <v>0</v>
      </c>
      <c r="BH938" s="188">
        <f>IF(N938="sníž. přenesená",J938,0)</f>
        <v>0</v>
      </c>
      <c r="BI938" s="188">
        <f>IF(N938="nulová",J938,0)</f>
        <v>0</v>
      </c>
      <c r="BJ938" s="19" t="s">
        <v>81</v>
      </c>
      <c r="BK938" s="188">
        <f>ROUND(I938*H938,2)</f>
        <v>0</v>
      </c>
      <c r="BL938" s="19" t="s">
        <v>174</v>
      </c>
      <c r="BM938" s="187" t="s">
        <v>1150</v>
      </c>
    </row>
    <row r="939" spans="1:65" s="2" customFormat="1" ht="19.5">
      <c r="A939" s="36"/>
      <c r="B939" s="37"/>
      <c r="C939" s="38"/>
      <c r="D939" s="189" t="s">
        <v>176</v>
      </c>
      <c r="E939" s="38"/>
      <c r="F939" s="190" t="s">
        <v>1151</v>
      </c>
      <c r="G939" s="38"/>
      <c r="H939" s="38"/>
      <c r="I939" s="191"/>
      <c r="J939" s="38"/>
      <c r="K939" s="38"/>
      <c r="L939" s="41"/>
      <c r="M939" s="192"/>
      <c r="N939" s="193"/>
      <c r="O939" s="66"/>
      <c r="P939" s="66"/>
      <c r="Q939" s="66"/>
      <c r="R939" s="66"/>
      <c r="S939" s="66"/>
      <c r="T939" s="67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T939" s="19" t="s">
        <v>176</v>
      </c>
      <c r="AU939" s="19" t="s">
        <v>83</v>
      </c>
    </row>
    <row r="940" spans="1:65" s="13" customFormat="1" ht="11.25">
      <c r="B940" s="194"/>
      <c r="C940" s="195"/>
      <c r="D940" s="189" t="s">
        <v>198</v>
      </c>
      <c r="E940" s="196" t="s">
        <v>19</v>
      </c>
      <c r="F940" s="197" t="s">
        <v>366</v>
      </c>
      <c r="G940" s="195"/>
      <c r="H940" s="196" t="s">
        <v>19</v>
      </c>
      <c r="I940" s="198"/>
      <c r="J940" s="195"/>
      <c r="K940" s="195"/>
      <c r="L940" s="199"/>
      <c r="M940" s="200"/>
      <c r="N940" s="201"/>
      <c r="O940" s="201"/>
      <c r="P940" s="201"/>
      <c r="Q940" s="201"/>
      <c r="R940" s="201"/>
      <c r="S940" s="201"/>
      <c r="T940" s="202"/>
      <c r="AT940" s="203" t="s">
        <v>198</v>
      </c>
      <c r="AU940" s="203" t="s">
        <v>83</v>
      </c>
      <c r="AV940" s="13" t="s">
        <v>81</v>
      </c>
      <c r="AW940" s="13" t="s">
        <v>34</v>
      </c>
      <c r="AX940" s="13" t="s">
        <v>73</v>
      </c>
      <c r="AY940" s="203" t="s">
        <v>168</v>
      </c>
    </row>
    <row r="941" spans="1:65" s="14" customFormat="1" ht="11.25">
      <c r="B941" s="204"/>
      <c r="C941" s="205"/>
      <c r="D941" s="189" t="s">
        <v>198</v>
      </c>
      <c r="E941" s="206" t="s">
        <v>19</v>
      </c>
      <c r="F941" s="207" t="s">
        <v>1152</v>
      </c>
      <c r="G941" s="205"/>
      <c r="H941" s="208">
        <v>43.215000000000003</v>
      </c>
      <c r="I941" s="209"/>
      <c r="J941" s="205"/>
      <c r="K941" s="205"/>
      <c r="L941" s="210"/>
      <c r="M941" s="211"/>
      <c r="N941" s="212"/>
      <c r="O941" s="212"/>
      <c r="P941" s="212"/>
      <c r="Q941" s="212"/>
      <c r="R941" s="212"/>
      <c r="S941" s="212"/>
      <c r="T941" s="213"/>
      <c r="AT941" s="214" t="s">
        <v>198</v>
      </c>
      <c r="AU941" s="214" t="s">
        <v>83</v>
      </c>
      <c r="AV941" s="14" t="s">
        <v>83</v>
      </c>
      <c r="AW941" s="14" t="s">
        <v>34</v>
      </c>
      <c r="AX941" s="14" t="s">
        <v>73</v>
      </c>
      <c r="AY941" s="214" t="s">
        <v>168</v>
      </c>
    </row>
    <row r="942" spans="1:65" s="14" customFormat="1" ht="11.25">
      <c r="B942" s="204"/>
      <c r="C942" s="205"/>
      <c r="D942" s="189" t="s">
        <v>198</v>
      </c>
      <c r="E942" s="206" t="s">
        <v>19</v>
      </c>
      <c r="F942" s="207" t="s">
        <v>1153</v>
      </c>
      <c r="G942" s="205"/>
      <c r="H942" s="208">
        <v>-8.6359999999999992</v>
      </c>
      <c r="I942" s="209"/>
      <c r="J942" s="205"/>
      <c r="K942" s="205"/>
      <c r="L942" s="210"/>
      <c r="M942" s="211"/>
      <c r="N942" s="212"/>
      <c r="O942" s="212"/>
      <c r="P942" s="212"/>
      <c r="Q942" s="212"/>
      <c r="R942" s="212"/>
      <c r="S942" s="212"/>
      <c r="T942" s="213"/>
      <c r="AT942" s="214" t="s">
        <v>198</v>
      </c>
      <c r="AU942" s="214" t="s">
        <v>83</v>
      </c>
      <c r="AV942" s="14" t="s">
        <v>83</v>
      </c>
      <c r="AW942" s="14" t="s">
        <v>34</v>
      </c>
      <c r="AX942" s="14" t="s">
        <v>73</v>
      </c>
      <c r="AY942" s="214" t="s">
        <v>168</v>
      </c>
    </row>
    <row r="943" spans="1:65" s="14" customFormat="1" ht="11.25">
      <c r="B943" s="204"/>
      <c r="C943" s="205"/>
      <c r="D943" s="189" t="s">
        <v>198</v>
      </c>
      <c r="E943" s="206" t="s">
        <v>19</v>
      </c>
      <c r="F943" s="207" t="s">
        <v>1154</v>
      </c>
      <c r="G943" s="205"/>
      <c r="H943" s="208">
        <v>72.09</v>
      </c>
      <c r="I943" s="209"/>
      <c r="J943" s="205"/>
      <c r="K943" s="205"/>
      <c r="L943" s="210"/>
      <c r="M943" s="211"/>
      <c r="N943" s="212"/>
      <c r="O943" s="212"/>
      <c r="P943" s="212"/>
      <c r="Q943" s="212"/>
      <c r="R943" s="212"/>
      <c r="S943" s="212"/>
      <c r="T943" s="213"/>
      <c r="AT943" s="214" t="s">
        <v>198</v>
      </c>
      <c r="AU943" s="214" t="s">
        <v>83</v>
      </c>
      <c r="AV943" s="14" t="s">
        <v>83</v>
      </c>
      <c r="AW943" s="14" t="s">
        <v>34</v>
      </c>
      <c r="AX943" s="14" t="s">
        <v>73</v>
      </c>
      <c r="AY943" s="214" t="s">
        <v>168</v>
      </c>
    </row>
    <row r="944" spans="1:65" s="15" customFormat="1" ht="11.25">
      <c r="B944" s="215"/>
      <c r="C944" s="216"/>
      <c r="D944" s="189" t="s">
        <v>198</v>
      </c>
      <c r="E944" s="217" t="s">
        <v>19</v>
      </c>
      <c r="F944" s="218" t="s">
        <v>208</v>
      </c>
      <c r="G944" s="216"/>
      <c r="H944" s="219">
        <v>106.669</v>
      </c>
      <c r="I944" s="220"/>
      <c r="J944" s="216"/>
      <c r="K944" s="216"/>
      <c r="L944" s="221"/>
      <c r="M944" s="222"/>
      <c r="N944" s="223"/>
      <c r="O944" s="223"/>
      <c r="P944" s="223"/>
      <c r="Q944" s="223"/>
      <c r="R944" s="223"/>
      <c r="S944" s="223"/>
      <c r="T944" s="224"/>
      <c r="AT944" s="225" t="s">
        <v>198</v>
      </c>
      <c r="AU944" s="225" t="s">
        <v>83</v>
      </c>
      <c r="AV944" s="15" t="s">
        <v>174</v>
      </c>
      <c r="AW944" s="15" t="s">
        <v>34</v>
      </c>
      <c r="AX944" s="15" t="s">
        <v>81</v>
      </c>
      <c r="AY944" s="225" t="s">
        <v>168</v>
      </c>
    </row>
    <row r="945" spans="1:65" s="2" customFormat="1" ht="16.5" customHeight="1">
      <c r="A945" s="36"/>
      <c r="B945" s="37"/>
      <c r="C945" s="176" t="s">
        <v>1155</v>
      </c>
      <c r="D945" s="176" t="s">
        <v>170</v>
      </c>
      <c r="E945" s="177" t="s">
        <v>1156</v>
      </c>
      <c r="F945" s="178" t="s">
        <v>1157</v>
      </c>
      <c r="G945" s="179" t="s">
        <v>190</v>
      </c>
      <c r="H945" s="180">
        <v>6</v>
      </c>
      <c r="I945" s="181"/>
      <c r="J945" s="182">
        <f>ROUND(I945*H945,2)</f>
        <v>0</v>
      </c>
      <c r="K945" s="178" t="s">
        <v>180</v>
      </c>
      <c r="L945" s="41"/>
      <c r="M945" s="183" t="s">
        <v>19</v>
      </c>
      <c r="N945" s="184" t="s">
        <v>44</v>
      </c>
      <c r="O945" s="66"/>
      <c r="P945" s="185">
        <f>O945*H945</f>
        <v>0</v>
      </c>
      <c r="Q945" s="185">
        <v>0</v>
      </c>
      <c r="R945" s="185">
        <f>Q945*H945</f>
        <v>0</v>
      </c>
      <c r="S945" s="185">
        <v>2.5</v>
      </c>
      <c r="T945" s="186">
        <f>S945*H945</f>
        <v>15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87" t="s">
        <v>174</v>
      </c>
      <c r="AT945" s="187" t="s">
        <v>170</v>
      </c>
      <c r="AU945" s="187" t="s">
        <v>83</v>
      </c>
      <c r="AY945" s="19" t="s">
        <v>168</v>
      </c>
      <c r="BE945" s="188">
        <f>IF(N945="základní",J945,0)</f>
        <v>0</v>
      </c>
      <c r="BF945" s="188">
        <f>IF(N945="snížená",J945,0)</f>
        <v>0</v>
      </c>
      <c r="BG945" s="188">
        <f>IF(N945="zákl. přenesená",J945,0)</f>
        <v>0</v>
      </c>
      <c r="BH945" s="188">
        <f>IF(N945="sníž. přenesená",J945,0)</f>
        <v>0</v>
      </c>
      <c r="BI945" s="188">
        <f>IF(N945="nulová",J945,0)</f>
        <v>0</v>
      </c>
      <c r="BJ945" s="19" t="s">
        <v>81</v>
      </c>
      <c r="BK945" s="188">
        <f>ROUND(I945*H945,2)</f>
        <v>0</v>
      </c>
      <c r="BL945" s="19" t="s">
        <v>174</v>
      </c>
      <c r="BM945" s="187" t="s">
        <v>1158</v>
      </c>
    </row>
    <row r="946" spans="1:65" s="2" customFormat="1" ht="11.25">
      <c r="A946" s="36"/>
      <c r="B946" s="37"/>
      <c r="C946" s="38"/>
      <c r="D946" s="189" t="s">
        <v>176</v>
      </c>
      <c r="E946" s="38"/>
      <c r="F946" s="190" t="s">
        <v>1159</v>
      </c>
      <c r="G946" s="38"/>
      <c r="H946" s="38"/>
      <c r="I946" s="191"/>
      <c r="J946" s="38"/>
      <c r="K946" s="38"/>
      <c r="L946" s="41"/>
      <c r="M946" s="192"/>
      <c r="N946" s="193"/>
      <c r="O946" s="66"/>
      <c r="P946" s="66"/>
      <c r="Q946" s="66"/>
      <c r="R946" s="66"/>
      <c r="S946" s="66"/>
      <c r="T946" s="67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T946" s="19" t="s">
        <v>176</v>
      </c>
      <c r="AU946" s="19" t="s">
        <v>83</v>
      </c>
    </row>
    <row r="947" spans="1:65" s="14" customFormat="1" ht="11.25">
      <c r="B947" s="204"/>
      <c r="C947" s="205"/>
      <c r="D947" s="189" t="s">
        <v>198</v>
      </c>
      <c r="E947" s="206" t="s">
        <v>19</v>
      </c>
      <c r="F947" s="207" t="s">
        <v>1160</v>
      </c>
      <c r="G947" s="205"/>
      <c r="H947" s="208">
        <v>6</v>
      </c>
      <c r="I947" s="209"/>
      <c r="J947" s="205"/>
      <c r="K947" s="205"/>
      <c r="L947" s="210"/>
      <c r="M947" s="211"/>
      <c r="N947" s="212"/>
      <c r="O947" s="212"/>
      <c r="P947" s="212"/>
      <c r="Q947" s="212"/>
      <c r="R947" s="212"/>
      <c r="S947" s="212"/>
      <c r="T947" s="213"/>
      <c r="AT947" s="214" t="s">
        <v>198</v>
      </c>
      <c r="AU947" s="214" t="s">
        <v>83</v>
      </c>
      <c r="AV947" s="14" t="s">
        <v>83</v>
      </c>
      <c r="AW947" s="14" t="s">
        <v>34</v>
      </c>
      <c r="AX947" s="14" t="s">
        <v>81</v>
      </c>
      <c r="AY947" s="214" t="s">
        <v>168</v>
      </c>
    </row>
    <row r="948" spans="1:65" s="2" customFormat="1" ht="16.5" customHeight="1">
      <c r="A948" s="36"/>
      <c r="B948" s="37"/>
      <c r="C948" s="176" t="s">
        <v>1161</v>
      </c>
      <c r="D948" s="176" t="s">
        <v>170</v>
      </c>
      <c r="E948" s="177" t="s">
        <v>1162</v>
      </c>
      <c r="F948" s="178" t="s">
        <v>1163</v>
      </c>
      <c r="G948" s="179" t="s">
        <v>225</v>
      </c>
      <c r="H948" s="180">
        <v>47.045000000000002</v>
      </c>
      <c r="I948" s="181"/>
      <c r="J948" s="182">
        <f>ROUND(I948*H948,2)</f>
        <v>0</v>
      </c>
      <c r="K948" s="178" t="s">
        <v>19</v>
      </c>
      <c r="L948" s="41"/>
      <c r="M948" s="183" t="s">
        <v>19</v>
      </c>
      <c r="N948" s="184" t="s">
        <v>44</v>
      </c>
      <c r="O948" s="66"/>
      <c r="P948" s="185">
        <f>O948*H948</f>
        <v>0</v>
      </c>
      <c r="Q948" s="185">
        <v>0</v>
      </c>
      <c r="R948" s="185">
        <f>Q948*H948</f>
        <v>0</v>
      </c>
      <c r="S948" s="185">
        <v>2.7E-2</v>
      </c>
      <c r="T948" s="186">
        <f>S948*H948</f>
        <v>1.2702150000000001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87" t="s">
        <v>174</v>
      </c>
      <c r="AT948" s="187" t="s">
        <v>170</v>
      </c>
      <c r="AU948" s="187" t="s">
        <v>83</v>
      </c>
      <c r="AY948" s="19" t="s">
        <v>168</v>
      </c>
      <c r="BE948" s="188">
        <f>IF(N948="základní",J948,0)</f>
        <v>0</v>
      </c>
      <c r="BF948" s="188">
        <f>IF(N948="snížená",J948,0)</f>
        <v>0</v>
      </c>
      <c r="BG948" s="188">
        <f>IF(N948="zákl. přenesená",J948,0)</f>
        <v>0</v>
      </c>
      <c r="BH948" s="188">
        <f>IF(N948="sníž. přenesená",J948,0)</f>
        <v>0</v>
      </c>
      <c r="BI948" s="188">
        <f>IF(N948="nulová",J948,0)</f>
        <v>0</v>
      </c>
      <c r="BJ948" s="19" t="s">
        <v>81</v>
      </c>
      <c r="BK948" s="188">
        <f>ROUND(I948*H948,2)</f>
        <v>0</v>
      </c>
      <c r="BL948" s="19" t="s">
        <v>174</v>
      </c>
      <c r="BM948" s="187" t="s">
        <v>1164</v>
      </c>
    </row>
    <row r="949" spans="1:65" s="2" customFormat="1" ht="11.25">
      <c r="A949" s="36"/>
      <c r="B949" s="37"/>
      <c r="C949" s="38"/>
      <c r="D949" s="189" t="s">
        <v>176</v>
      </c>
      <c r="E949" s="38"/>
      <c r="F949" s="190" t="s">
        <v>1163</v>
      </c>
      <c r="G949" s="38"/>
      <c r="H949" s="38"/>
      <c r="I949" s="191"/>
      <c r="J949" s="38"/>
      <c r="K949" s="38"/>
      <c r="L949" s="41"/>
      <c r="M949" s="192"/>
      <c r="N949" s="193"/>
      <c r="O949" s="66"/>
      <c r="P949" s="66"/>
      <c r="Q949" s="66"/>
      <c r="R949" s="66"/>
      <c r="S949" s="66"/>
      <c r="T949" s="67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T949" s="19" t="s">
        <v>176</v>
      </c>
      <c r="AU949" s="19" t="s">
        <v>83</v>
      </c>
    </row>
    <row r="950" spans="1:65" s="14" customFormat="1" ht="11.25">
      <c r="B950" s="204"/>
      <c r="C950" s="205"/>
      <c r="D950" s="189" t="s">
        <v>198</v>
      </c>
      <c r="E950" s="206" t="s">
        <v>19</v>
      </c>
      <c r="F950" s="207" t="s">
        <v>627</v>
      </c>
      <c r="G950" s="205"/>
      <c r="H950" s="208">
        <v>47.045000000000002</v>
      </c>
      <c r="I950" s="209"/>
      <c r="J950" s="205"/>
      <c r="K950" s="205"/>
      <c r="L950" s="210"/>
      <c r="M950" s="211"/>
      <c r="N950" s="212"/>
      <c r="O950" s="212"/>
      <c r="P950" s="212"/>
      <c r="Q950" s="212"/>
      <c r="R950" s="212"/>
      <c r="S950" s="212"/>
      <c r="T950" s="213"/>
      <c r="AT950" s="214" t="s">
        <v>198</v>
      </c>
      <c r="AU950" s="214" t="s">
        <v>83</v>
      </c>
      <c r="AV950" s="14" t="s">
        <v>83</v>
      </c>
      <c r="AW950" s="14" t="s">
        <v>34</v>
      </c>
      <c r="AX950" s="14" t="s">
        <v>81</v>
      </c>
      <c r="AY950" s="214" t="s">
        <v>168</v>
      </c>
    </row>
    <row r="951" spans="1:65" s="2" customFormat="1" ht="21.75" customHeight="1">
      <c r="A951" s="36"/>
      <c r="B951" s="37"/>
      <c r="C951" s="176" t="s">
        <v>1165</v>
      </c>
      <c r="D951" s="176" t="s">
        <v>170</v>
      </c>
      <c r="E951" s="177" t="s">
        <v>1166</v>
      </c>
      <c r="F951" s="178" t="s">
        <v>1167</v>
      </c>
      <c r="G951" s="179" t="s">
        <v>225</v>
      </c>
      <c r="H951" s="180">
        <v>245.13</v>
      </c>
      <c r="I951" s="181"/>
      <c r="J951" s="182">
        <f>ROUND(I951*H951,2)</f>
        <v>0</v>
      </c>
      <c r="K951" s="178" t="s">
        <v>19</v>
      </c>
      <c r="L951" s="41"/>
      <c r="M951" s="183" t="s">
        <v>19</v>
      </c>
      <c r="N951" s="184" t="s">
        <v>44</v>
      </c>
      <c r="O951" s="66"/>
      <c r="P951" s="185">
        <f>O951*H951</f>
        <v>0</v>
      </c>
      <c r="Q951" s="185">
        <v>0</v>
      </c>
      <c r="R951" s="185">
        <f>Q951*H951</f>
        <v>0</v>
      </c>
      <c r="S951" s="185">
        <v>0</v>
      </c>
      <c r="T951" s="186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87" t="s">
        <v>174</v>
      </c>
      <c r="AT951" s="187" t="s">
        <v>170</v>
      </c>
      <c r="AU951" s="187" t="s">
        <v>83</v>
      </c>
      <c r="AY951" s="19" t="s">
        <v>168</v>
      </c>
      <c r="BE951" s="188">
        <f>IF(N951="základní",J951,0)</f>
        <v>0</v>
      </c>
      <c r="BF951" s="188">
        <f>IF(N951="snížená",J951,0)</f>
        <v>0</v>
      </c>
      <c r="BG951" s="188">
        <f>IF(N951="zákl. přenesená",J951,0)</f>
        <v>0</v>
      </c>
      <c r="BH951" s="188">
        <f>IF(N951="sníž. přenesená",J951,0)</f>
        <v>0</v>
      </c>
      <c r="BI951" s="188">
        <f>IF(N951="nulová",J951,0)</f>
        <v>0</v>
      </c>
      <c r="BJ951" s="19" t="s">
        <v>81</v>
      </c>
      <c r="BK951" s="188">
        <f>ROUND(I951*H951,2)</f>
        <v>0</v>
      </c>
      <c r="BL951" s="19" t="s">
        <v>174</v>
      </c>
      <c r="BM951" s="187" t="s">
        <v>1168</v>
      </c>
    </row>
    <row r="952" spans="1:65" s="13" customFormat="1" ht="11.25">
      <c r="B952" s="194"/>
      <c r="C952" s="195"/>
      <c r="D952" s="189" t="s">
        <v>198</v>
      </c>
      <c r="E952" s="196" t="s">
        <v>19</v>
      </c>
      <c r="F952" s="197" t="s">
        <v>1121</v>
      </c>
      <c r="G952" s="195"/>
      <c r="H952" s="196" t="s">
        <v>19</v>
      </c>
      <c r="I952" s="198"/>
      <c r="J952" s="195"/>
      <c r="K952" s="195"/>
      <c r="L952" s="199"/>
      <c r="M952" s="200"/>
      <c r="N952" s="201"/>
      <c r="O952" s="201"/>
      <c r="P952" s="201"/>
      <c r="Q952" s="201"/>
      <c r="R952" s="201"/>
      <c r="S952" s="201"/>
      <c r="T952" s="202"/>
      <c r="AT952" s="203" t="s">
        <v>198</v>
      </c>
      <c r="AU952" s="203" t="s">
        <v>83</v>
      </c>
      <c r="AV952" s="13" t="s">
        <v>81</v>
      </c>
      <c r="AW952" s="13" t="s">
        <v>34</v>
      </c>
      <c r="AX952" s="13" t="s">
        <v>73</v>
      </c>
      <c r="AY952" s="203" t="s">
        <v>168</v>
      </c>
    </row>
    <row r="953" spans="1:65" s="13" customFormat="1" ht="11.25">
      <c r="B953" s="194"/>
      <c r="C953" s="195"/>
      <c r="D953" s="189" t="s">
        <v>198</v>
      </c>
      <c r="E953" s="196" t="s">
        <v>19</v>
      </c>
      <c r="F953" s="197" t="s">
        <v>1169</v>
      </c>
      <c r="G953" s="195"/>
      <c r="H953" s="196" t="s">
        <v>19</v>
      </c>
      <c r="I953" s="198"/>
      <c r="J953" s="195"/>
      <c r="K953" s="195"/>
      <c r="L953" s="199"/>
      <c r="M953" s="200"/>
      <c r="N953" s="201"/>
      <c r="O953" s="201"/>
      <c r="P953" s="201"/>
      <c r="Q953" s="201"/>
      <c r="R953" s="201"/>
      <c r="S953" s="201"/>
      <c r="T953" s="202"/>
      <c r="AT953" s="203" t="s">
        <v>198</v>
      </c>
      <c r="AU953" s="203" t="s">
        <v>83</v>
      </c>
      <c r="AV953" s="13" t="s">
        <v>81</v>
      </c>
      <c r="AW953" s="13" t="s">
        <v>34</v>
      </c>
      <c r="AX953" s="13" t="s">
        <v>73</v>
      </c>
      <c r="AY953" s="203" t="s">
        <v>168</v>
      </c>
    </row>
    <row r="954" spans="1:65" s="13" customFormat="1" ht="11.25">
      <c r="B954" s="194"/>
      <c r="C954" s="195"/>
      <c r="D954" s="189" t="s">
        <v>198</v>
      </c>
      <c r="E954" s="196" t="s">
        <v>19</v>
      </c>
      <c r="F954" s="197" t="s">
        <v>1170</v>
      </c>
      <c r="G954" s="195"/>
      <c r="H954" s="196" t="s">
        <v>19</v>
      </c>
      <c r="I954" s="198"/>
      <c r="J954" s="195"/>
      <c r="K954" s="195"/>
      <c r="L954" s="199"/>
      <c r="M954" s="200"/>
      <c r="N954" s="201"/>
      <c r="O954" s="201"/>
      <c r="P954" s="201"/>
      <c r="Q954" s="201"/>
      <c r="R954" s="201"/>
      <c r="S954" s="201"/>
      <c r="T954" s="202"/>
      <c r="AT954" s="203" t="s">
        <v>198</v>
      </c>
      <c r="AU954" s="203" t="s">
        <v>83</v>
      </c>
      <c r="AV954" s="13" t="s">
        <v>81</v>
      </c>
      <c r="AW954" s="13" t="s">
        <v>34</v>
      </c>
      <c r="AX954" s="13" t="s">
        <v>73</v>
      </c>
      <c r="AY954" s="203" t="s">
        <v>168</v>
      </c>
    </row>
    <row r="955" spans="1:65" s="13" customFormat="1" ht="11.25">
      <c r="B955" s="194"/>
      <c r="C955" s="195"/>
      <c r="D955" s="189" t="s">
        <v>198</v>
      </c>
      <c r="E955" s="196" t="s">
        <v>19</v>
      </c>
      <c r="F955" s="197" t="s">
        <v>1171</v>
      </c>
      <c r="G955" s="195"/>
      <c r="H955" s="196" t="s">
        <v>19</v>
      </c>
      <c r="I955" s="198"/>
      <c r="J955" s="195"/>
      <c r="K955" s="195"/>
      <c r="L955" s="199"/>
      <c r="M955" s="200"/>
      <c r="N955" s="201"/>
      <c r="O955" s="201"/>
      <c r="P955" s="201"/>
      <c r="Q955" s="201"/>
      <c r="R955" s="201"/>
      <c r="S955" s="201"/>
      <c r="T955" s="202"/>
      <c r="AT955" s="203" t="s">
        <v>198</v>
      </c>
      <c r="AU955" s="203" t="s">
        <v>83</v>
      </c>
      <c r="AV955" s="13" t="s">
        <v>81</v>
      </c>
      <c r="AW955" s="13" t="s">
        <v>34</v>
      </c>
      <c r="AX955" s="13" t="s">
        <v>73</v>
      </c>
      <c r="AY955" s="203" t="s">
        <v>168</v>
      </c>
    </row>
    <row r="956" spans="1:65" s="13" customFormat="1" ht="11.25">
      <c r="B956" s="194"/>
      <c r="C956" s="195"/>
      <c r="D956" s="189" t="s">
        <v>198</v>
      </c>
      <c r="E956" s="196" t="s">
        <v>19</v>
      </c>
      <c r="F956" s="197" t="s">
        <v>1172</v>
      </c>
      <c r="G956" s="195"/>
      <c r="H956" s="196" t="s">
        <v>19</v>
      </c>
      <c r="I956" s="198"/>
      <c r="J956" s="195"/>
      <c r="K956" s="195"/>
      <c r="L956" s="199"/>
      <c r="M956" s="200"/>
      <c r="N956" s="201"/>
      <c r="O956" s="201"/>
      <c r="P956" s="201"/>
      <c r="Q956" s="201"/>
      <c r="R956" s="201"/>
      <c r="S956" s="201"/>
      <c r="T956" s="202"/>
      <c r="AT956" s="203" t="s">
        <v>198</v>
      </c>
      <c r="AU956" s="203" t="s">
        <v>83</v>
      </c>
      <c r="AV956" s="13" t="s">
        <v>81</v>
      </c>
      <c r="AW956" s="13" t="s">
        <v>34</v>
      </c>
      <c r="AX956" s="13" t="s">
        <v>73</v>
      </c>
      <c r="AY956" s="203" t="s">
        <v>168</v>
      </c>
    </row>
    <row r="957" spans="1:65" s="13" customFormat="1" ht="11.25">
      <c r="B957" s="194"/>
      <c r="C957" s="195"/>
      <c r="D957" s="189" t="s">
        <v>198</v>
      </c>
      <c r="E957" s="196" t="s">
        <v>19</v>
      </c>
      <c r="F957" s="197" t="s">
        <v>1173</v>
      </c>
      <c r="G957" s="195"/>
      <c r="H957" s="196" t="s">
        <v>19</v>
      </c>
      <c r="I957" s="198"/>
      <c r="J957" s="195"/>
      <c r="K957" s="195"/>
      <c r="L957" s="199"/>
      <c r="M957" s="200"/>
      <c r="N957" s="201"/>
      <c r="O957" s="201"/>
      <c r="P957" s="201"/>
      <c r="Q957" s="201"/>
      <c r="R957" s="201"/>
      <c r="S957" s="201"/>
      <c r="T957" s="202"/>
      <c r="AT957" s="203" t="s">
        <v>198</v>
      </c>
      <c r="AU957" s="203" t="s">
        <v>83</v>
      </c>
      <c r="AV957" s="13" t="s">
        <v>81</v>
      </c>
      <c r="AW957" s="13" t="s">
        <v>34</v>
      </c>
      <c r="AX957" s="13" t="s">
        <v>73</v>
      </c>
      <c r="AY957" s="203" t="s">
        <v>168</v>
      </c>
    </row>
    <row r="958" spans="1:65" s="13" customFormat="1" ht="11.25">
      <c r="B958" s="194"/>
      <c r="C958" s="195"/>
      <c r="D958" s="189" t="s">
        <v>198</v>
      </c>
      <c r="E958" s="196" t="s">
        <v>19</v>
      </c>
      <c r="F958" s="197" t="s">
        <v>1174</v>
      </c>
      <c r="G958" s="195"/>
      <c r="H958" s="196" t="s">
        <v>19</v>
      </c>
      <c r="I958" s="198"/>
      <c r="J958" s="195"/>
      <c r="K958" s="195"/>
      <c r="L958" s="199"/>
      <c r="M958" s="200"/>
      <c r="N958" s="201"/>
      <c r="O958" s="201"/>
      <c r="P958" s="201"/>
      <c r="Q958" s="201"/>
      <c r="R958" s="201"/>
      <c r="S958" s="201"/>
      <c r="T958" s="202"/>
      <c r="AT958" s="203" t="s">
        <v>198</v>
      </c>
      <c r="AU958" s="203" t="s">
        <v>83</v>
      </c>
      <c r="AV958" s="13" t="s">
        <v>81</v>
      </c>
      <c r="AW958" s="13" t="s">
        <v>34</v>
      </c>
      <c r="AX958" s="13" t="s">
        <v>73</v>
      </c>
      <c r="AY958" s="203" t="s">
        <v>168</v>
      </c>
    </row>
    <row r="959" spans="1:65" s="13" customFormat="1" ht="11.25">
      <c r="B959" s="194"/>
      <c r="C959" s="195"/>
      <c r="D959" s="189" t="s">
        <v>198</v>
      </c>
      <c r="E959" s="196" t="s">
        <v>19</v>
      </c>
      <c r="F959" s="197" t="s">
        <v>1175</v>
      </c>
      <c r="G959" s="195"/>
      <c r="H959" s="196" t="s">
        <v>19</v>
      </c>
      <c r="I959" s="198"/>
      <c r="J959" s="195"/>
      <c r="K959" s="195"/>
      <c r="L959" s="199"/>
      <c r="M959" s="200"/>
      <c r="N959" s="201"/>
      <c r="O959" s="201"/>
      <c r="P959" s="201"/>
      <c r="Q959" s="201"/>
      <c r="R959" s="201"/>
      <c r="S959" s="201"/>
      <c r="T959" s="202"/>
      <c r="AT959" s="203" t="s">
        <v>198</v>
      </c>
      <c r="AU959" s="203" t="s">
        <v>83</v>
      </c>
      <c r="AV959" s="13" t="s">
        <v>81</v>
      </c>
      <c r="AW959" s="13" t="s">
        <v>34</v>
      </c>
      <c r="AX959" s="13" t="s">
        <v>73</v>
      </c>
      <c r="AY959" s="203" t="s">
        <v>168</v>
      </c>
    </row>
    <row r="960" spans="1:65" s="13" customFormat="1" ht="11.25">
      <c r="B960" s="194"/>
      <c r="C960" s="195"/>
      <c r="D960" s="189" t="s">
        <v>198</v>
      </c>
      <c r="E960" s="196" t="s">
        <v>19</v>
      </c>
      <c r="F960" s="197" t="s">
        <v>1176</v>
      </c>
      <c r="G960" s="195"/>
      <c r="H960" s="196" t="s">
        <v>19</v>
      </c>
      <c r="I960" s="198"/>
      <c r="J960" s="195"/>
      <c r="K960" s="195"/>
      <c r="L960" s="199"/>
      <c r="M960" s="200"/>
      <c r="N960" s="201"/>
      <c r="O960" s="201"/>
      <c r="P960" s="201"/>
      <c r="Q960" s="201"/>
      <c r="R960" s="201"/>
      <c r="S960" s="201"/>
      <c r="T960" s="202"/>
      <c r="AT960" s="203" t="s">
        <v>198</v>
      </c>
      <c r="AU960" s="203" t="s">
        <v>83</v>
      </c>
      <c r="AV960" s="13" t="s">
        <v>81</v>
      </c>
      <c r="AW960" s="13" t="s">
        <v>34</v>
      </c>
      <c r="AX960" s="13" t="s">
        <v>73</v>
      </c>
      <c r="AY960" s="203" t="s">
        <v>168</v>
      </c>
    </row>
    <row r="961" spans="2:51" s="13" customFormat="1" ht="11.25">
      <c r="B961" s="194"/>
      <c r="C961" s="195"/>
      <c r="D961" s="189" t="s">
        <v>198</v>
      </c>
      <c r="E961" s="196" t="s">
        <v>19</v>
      </c>
      <c r="F961" s="197" t="s">
        <v>1177</v>
      </c>
      <c r="G961" s="195"/>
      <c r="H961" s="196" t="s">
        <v>19</v>
      </c>
      <c r="I961" s="198"/>
      <c r="J961" s="195"/>
      <c r="K961" s="195"/>
      <c r="L961" s="199"/>
      <c r="M961" s="200"/>
      <c r="N961" s="201"/>
      <c r="O961" s="201"/>
      <c r="P961" s="201"/>
      <c r="Q961" s="201"/>
      <c r="R961" s="201"/>
      <c r="S961" s="201"/>
      <c r="T961" s="202"/>
      <c r="AT961" s="203" t="s">
        <v>198</v>
      </c>
      <c r="AU961" s="203" t="s">
        <v>83</v>
      </c>
      <c r="AV961" s="13" t="s">
        <v>81</v>
      </c>
      <c r="AW961" s="13" t="s">
        <v>34</v>
      </c>
      <c r="AX961" s="13" t="s">
        <v>73</v>
      </c>
      <c r="AY961" s="203" t="s">
        <v>168</v>
      </c>
    </row>
    <row r="962" spans="2:51" s="13" customFormat="1" ht="11.25">
      <c r="B962" s="194"/>
      <c r="C962" s="195"/>
      <c r="D962" s="189" t="s">
        <v>198</v>
      </c>
      <c r="E962" s="196" t="s">
        <v>19</v>
      </c>
      <c r="F962" s="197" t="s">
        <v>1178</v>
      </c>
      <c r="G962" s="195"/>
      <c r="H962" s="196" t="s">
        <v>19</v>
      </c>
      <c r="I962" s="198"/>
      <c r="J962" s="195"/>
      <c r="K962" s="195"/>
      <c r="L962" s="199"/>
      <c r="M962" s="200"/>
      <c r="N962" s="201"/>
      <c r="O962" s="201"/>
      <c r="P962" s="201"/>
      <c r="Q962" s="201"/>
      <c r="R962" s="201"/>
      <c r="S962" s="201"/>
      <c r="T962" s="202"/>
      <c r="AT962" s="203" t="s">
        <v>198</v>
      </c>
      <c r="AU962" s="203" t="s">
        <v>83</v>
      </c>
      <c r="AV962" s="13" t="s">
        <v>81</v>
      </c>
      <c r="AW962" s="13" t="s">
        <v>34</v>
      </c>
      <c r="AX962" s="13" t="s">
        <v>73</v>
      </c>
      <c r="AY962" s="203" t="s">
        <v>168</v>
      </c>
    </row>
    <row r="963" spans="2:51" s="13" customFormat="1" ht="11.25">
      <c r="B963" s="194"/>
      <c r="C963" s="195"/>
      <c r="D963" s="189" t="s">
        <v>198</v>
      </c>
      <c r="E963" s="196" t="s">
        <v>19</v>
      </c>
      <c r="F963" s="197" t="s">
        <v>1179</v>
      </c>
      <c r="G963" s="195"/>
      <c r="H963" s="196" t="s">
        <v>19</v>
      </c>
      <c r="I963" s="198"/>
      <c r="J963" s="195"/>
      <c r="K963" s="195"/>
      <c r="L963" s="199"/>
      <c r="M963" s="200"/>
      <c r="N963" s="201"/>
      <c r="O963" s="201"/>
      <c r="P963" s="201"/>
      <c r="Q963" s="201"/>
      <c r="R963" s="201"/>
      <c r="S963" s="201"/>
      <c r="T963" s="202"/>
      <c r="AT963" s="203" t="s">
        <v>198</v>
      </c>
      <c r="AU963" s="203" t="s">
        <v>83</v>
      </c>
      <c r="AV963" s="13" t="s">
        <v>81</v>
      </c>
      <c r="AW963" s="13" t="s">
        <v>34</v>
      </c>
      <c r="AX963" s="13" t="s">
        <v>73</v>
      </c>
      <c r="AY963" s="203" t="s">
        <v>168</v>
      </c>
    </row>
    <row r="964" spans="2:51" s="13" customFormat="1" ht="11.25">
      <c r="B964" s="194"/>
      <c r="C964" s="195"/>
      <c r="D964" s="189" t="s">
        <v>198</v>
      </c>
      <c r="E964" s="196" t="s">
        <v>19</v>
      </c>
      <c r="F964" s="197" t="s">
        <v>702</v>
      </c>
      <c r="G964" s="195"/>
      <c r="H964" s="196" t="s">
        <v>19</v>
      </c>
      <c r="I964" s="198"/>
      <c r="J964" s="195"/>
      <c r="K964" s="195"/>
      <c r="L964" s="199"/>
      <c r="M964" s="200"/>
      <c r="N964" s="201"/>
      <c r="O964" s="201"/>
      <c r="P964" s="201"/>
      <c r="Q964" s="201"/>
      <c r="R964" s="201"/>
      <c r="S964" s="201"/>
      <c r="T964" s="202"/>
      <c r="AT964" s="203" t="s">
        <v>198</v>
      </c>
      <c r="AU964" s="203" t="s">
        <v>83</v>
      </c>
      <c r="AV964" s="13" t="s">
        <v>81</v>
      </c>
      <c r="AW964" s="13" t="s">
        <v>34</v>
      </c>
      <c r="AX964" s="13" t="s">
        <v>73</v>
      </c>
      <c r="AY964" s="203" t="s">
        <v>168</v>
      </c>
    </row>
    <row r="965" spans="2:51" s="14" customFormat="1" ht="11.25">
      <c r="B965" s="204"/>
      <c r="C965" s="205"/>
      <c r="D965" s="189" t="s">
        <v>198</v>
      </c>
      <c r="E965" s="206" t="s">
        <v>19</v>
      </c>
      <c r="F965" s="207" t="s">
        <v>1180</v>
      </c>
      <c r="G965" s="205"/>
      <c r="H965" s="208">
        <v>48.6</v>
      </c>
      <c r="I965" s="209"/>
      <c r="J965" s="205"/>
      <c r="K965" s="205"/>
      <c r="L965" s="210"/>
      <c r="M965" s="211"/>
      <c r="N965" s="212"/>
      <c r="O965" s="212"/>
      <c r="P965" s="212"/>
      <c r="Q965" s="212"/>
      <c r="R965" s="212"/>
      <c r="S965" s="212"/>
      <c r="T965" s="213"/>
      <c r="AT965" s="214" t="s">
        <v>198</v>
      </c>
      <c r="AU965" s="214" t="s">
        <v>83</v>
      </c>
      <c r="AV965" s="14" t="s">
        <v>83</v>
      </c>
      <c r="AW965" s="14" t="s">
        <v>34</v>
      </c>
      <c r="AX965" s="14" t="s">
        <v>73</v>
      </c>
      <c r="AY965" s="214" t="s">
        <v>168</v>
      </c>
    </row>
    <row r="966" spans="2:51" s="14" customFormat="1" ht="11.25">
      <c r="B966" s="204"/>
      <c r="C966" s="205"/>
      <c r="D966" s="189" t="s">
        <v>198</v>
      </c>
      <c r="E966" s="206" t="s">
        <v>19</v>
      </c>
      <c r="F966" s="207" t="s">
        <v>1181</v>
      </c>
      <c r="G966" s="205"/>
      <c r="H966" s="208">
        <v>32.4</v>
      </c>
      <c r="I966" s="209"/>
      <c r="J966" s="205"/>
      <c r="K966" s="205"/>
      <c r="L966" s="210"/>
      <c r="M966" s="211"/>
      <c r="N966" s="212"/>
      <c r="O966" s="212"/>
      <c r="P966" s="212"/>
      <c r="Q966" s="212"/>
      <c r="R966" s="212"/>
      <c r="S966" s="212"/>
      <c r="T966" s="213"/>
      <c r="AT966" s="214" t="s">
        <v>198</v>
      </c>
      <c r="AU966" s="214" t="s">
        <v>83</v>
      </c>
      <c r="AV966" s="14" t="s">
        <v>83</v>
      </c>
      <c r="AW966" s="14" t="s">
        <v>34</v>
      </c>
      <c r="AX966" s="14" t="s">
        <v>73</v>
      </c>
      <c r="AY966" s="214" t="s">
        <v>168</v>
      </c>
    </row>
    <row r="967" spans="2:51" s="13" customFormat="1" ht="11.25">
      <c r="B967" s="194"/>
      <c r="C967" s="195"/>
      <c r="D967" s="189" t="s">
        <v>198</v>
      </c>
      <c r="E967" s="196" t="s">
        <v>19</v>
      </c>
      <c r="F967" s="197" t="s">
        <v>705</v>
      </c>
      <c r="G967" s="195"/>
      <c r="H967" s="196" t="s">
        <v>19</v>
      </c>
      <c r="I967" s="198"/>
      <c r="J967" s="195"/>
      <c r="K967" s="195"/>
      <c r="L967" s="199"/>
      <c r="M967" s="200"/>
      <c r="N967" s="201"/>
      <c r="O967" s="201"/>
      <c r="P967" s="201"/>
      <c r="Q967" s="201"/>
      <c r="R967" s="201"/>
      <c r="S967" s="201"/>
      <c r="T967" s="202"/>
      <c r="AT967" s="203" t="s">
        <v>198</v>
      </c>
      <c r="AU967" s="203" t="s">
        <v>83</v>
      </c>
      <c r="AV967" s="13" t="s">
        <v>81</v>
      </c>
      <c r="AW967" s="13" t="s">
        <v>34</v>
      </c>
      <c r="AX967" s="13" t="s">
        <v>73</v>
      </c>
      <c r="AY967" s="203" t="s">
        <v>168</v>
      </c>
    </row>
    <row r="968" spans="2:51" s="14" customFormat="1" ht="11.25">
      <c r="B968" s="204"/>
      <c r="C968" s="205"/>
      <c r="D968" s="189" t="s">
        <v>198</v>
      </c>
      <c r="E968" s="206" t="s">
        <v>19</v>
      </c>
      <c r="F968" s="207" t="s">
        <v>1180</v>
      </c>
      <c r="G968" s="205"/>
      <c r="H968" s="208">
        <v>48.6</v>
      </c>
      <c r="I968" s="209"/>
      <c r="J968" s="205"/>
      <c r="K968" s="205"/>
      <c r="L968" s="210"/>
      <c r="M968" s="211"/>
      <c r="N968" s="212"/>
      <c r="O968" s="212"/>
      <c r="P968" s="212"/>
      <c r="Q968" s="212"/>
      <c r="R968" s="212"/>
      <c r="S968" s="212"/>
      <c r="T968" s="213"/>
      <c r="AT968" s="214" t="s">
        <v>198</v>
      </c>
      <c r="AU968" s="214" t="s">
        <v>83</v>
      </c>
      <c r="AV968" s="14" t="s">
        <v>83</v>
      </c>
      <c r="AW968" s="14" t="s">
        <v>34</v>
      </c>
      <c r="AX968" s="14" t="s">
        <v>73</v>
      </c>
      <c r="AY968" s="214" t="s">
        <v>168</v>
      </c>
    </row>
    <row r="969" spans="2:51" s="14" customFormat="1" ht="11.25">
      <c r="B969" s="204"/>
      <c r="C969" s="205"/>
      <c r="D969" s="189" t="s">
        <v>198</v>
      </c>
      <c r="E969" s="206" t="s">
        <v>19</v>
      </c>
      <c r="F969" s="207" t="s">
        <v>1181</v>
      </c>
      <c r="G969" s="205"/>
      <c r="H969" s="208">
        <v>32.4</v>
      </c>
      <c r="I969" s="209"/>
      <c r="J969" s="205"/>
      <c r="K969" s="205"/>
      <c r="L969" s="210"/>
      <c r="M969" s="211"/>
      <c r="N969" s="212"/>
      <c r="O969" s="212"/>
      <c r="P969" s="212"/>
      <c r="Q969" s="212"/>
      <c r="R969" s="212"/>
      <c r="S969" s="212"/>
      <c r="T969" s="213"/>
      <c r="AT969" s="214" t="s">
        <v>198</v>
      </c>
      <c r="AU969" s="214" t="s">
        <v>83</v>
      </c>
      <c r="AV969" s="14" t="s">
        <v>83</v>
      </c>
      <c r="AW969" s="14" t="s">
        <v>34</v>
      </c>
      <c r="AX969" s="14" t="s">
        <v>73</v>
      </c>
      <c r="AY969" s="214" t="s">
        <v>168</v>
      </c>
    </row>
    <row r="970" spans="2:51" s="13" customFormat="1" ht="11.25">
      <c r="B970" s="194"/>
      <c r="C970" s="195"/>
      <c r="D970" s="189" t="s">
        <v>198</v>
      </c>
      <c r="E970" s="196" t="s">
        <v>19</v>
      </c>
      <c r="F970" s="197" t="s">
        <v>666</v>
      </c>
      <c r="G970" s="195"/>
      <c r="H970" s="196" t="s">
        <v>19</v>
      </c>
      <c r="I970" s="198"/>
      <c r="J970" s="195"/>
      <c r="K970" s="195"/>
      <c r="L970" s="199"/>
      <c r="M970" s="200"/>
      <c r="N970" s="201"/>
      <c r="O970" s="201"/>
      <c r="P970" s="201"/>
      <c r="Q970" s="201"/>
      <c r="R970" s="201"/>
      <c r="S970" s="201"/>
      <c r="T970" s="202"/>
      <c r="AT970" s="203" t="s">
        <v>198</v>
      </c>
      <c r="AU970" s="203" t="s">
        <v>83</v>
      </c>
      <c r="AV970" s="13" t="s">
        <v>81</v>
      </c>
      <c r="AW970" s="13" t="s">
        <v>34</v>
      </c>
      <c r="AX970" s="13" t="s">
        <v>73</v>
      </c>
      <c r="AY970" s="203" t="s">
        <v>168</v>
      </c>
    </row>
    <row r="971" spans="2:51" s="14" customFormat="1" ht="11.25">
      <c r="B971" s="204"/>
      <c r="C971" s="205"/>
      <c r="D971" s="189" t="s">
        <v>198</v>
      </c>
      <c r="E971" s="206" t="s">
        <v>19</v>
      </c>
      <c r="F971" s="207" t="s">
        <v>1182</v>
      </c>
      <c r="G971" s="205"/>
      <c r="H971" s="208">
        <v>23.925000000000001</v>
      </c>
      <c r="I971" s="209"/>
      <c r="J971" s="205"/>
      <c r="K971" s="205"/>
      <c r="L971" s="210"/>
      <c r="M971" s="211"/>
      <c r="N971" s="212"/>
      <c r="O971" s="212"/>
      <c r="P971" s="212"/>
      <c r="Q971" s="212"/>
      <c r="R971" s="212"/>
      <c r="S971" s="212"/>
      <c r="T971" s="213"/>
      <c r="AT971" s="214" t="s">
        <v>198</v>
      </c>
      <c r="AU971" s="214" t="s">
        <v>83</v>
      </c>
      <c r="AV971" s="14" t="s">
        <v>83</v>
      </c>
      <c r="AW971" s="14" t="s">
        <v>34</v>
      </c>
      <c r="AX971" s="14" t="s">
        <v>73</v>
      </c>
      <c r="AY971" s="214" t="s">
        <v>168</v>
      </c>
    </row>
    <row r="972" spans="2:51" s="14" customFormat="1" ht="11.25">
      <c r="B972" s="204"/>
      <c r="C972" s="205"/>
      <c r="D972" s="189" t="s">
        <v>198</v>
      </c>
      <c r="E972" s="206" t="s">
        <v>19</v>
      </c>
      <c r="F972" s="207" t="s">
        <v>1183</v>
      </c>
      <c r="G972" s="205"/>
      <c r="H972" s="208">
        <v>8.5500000000000007</v>
      </c>
      <c r="I972" s="209"/>
      <c r="J972" s="205"/>
      <c r="K972" s="205"/>
      <c r="L972" s="210"/>
      <c r="M972" s="211"/>
      <c r="N972" s="212"/>
      <c r="O972" s="212"/>
      <c r="P972" s="212"/>
      <c r="Q972" s="212"/>
      <c r="R972" s="212"/>
      <c r="S972" s="212"/>
      <c r="T972" s="213"/>
      <c r="AT972" s="214" t="s">
        <v>198</v>
      </c>
      <c r="AU972" s="214" t="s">
        <v>83</v>
      </c>
      <c r="AV972" s="14" t="s">
        <v>83</v>
      </c>
      <c r="AW972" s="14" t="s">
        <v>34</v>
      </c>
      <c r="AX972" s="14" t="s">
        <v>73</v>
      </c>
      <c r="AY972" s="214" t="s">
        <v>168</v>
      </c>
    </row>
    <row r="973" spans="2:51" s="14" customFormat="1" ht="11.25">
      <c r="B973" s="204"/>
      <c r="C973" s="205"/>
      <c r="D973" s="189" t="s">
        <v>198</v>
      </c>
      <c r="E973" s="206" t="s">
        <v>19</v>
      </c>
      <c r="F973" s="207" t="s">
        <v>1184</v>
      </c>
      <c r="G973" s="205"/>
      <c r="H973" s="208">
        <v>5.4</v>
      </c>
      <c r="I973" s="209"/>
      <c r="J973" s="205"/>
      <c r="K973" s="205"/>
      <c r="L973" s="210"/>
      <c r="M973" s="211"/>
      <c r="N973" s="212"/>
      <c r="O973" s="212"/>
      <c r="P973" s="212"/>
      <c r="Q973" s="212"/>
      <c r="R973" s="212"/>
      <c r="S973" s="212"/>
      <c r="T973" s="213"/>
      <c r="AT973" s="214" t="s">
        <v>198</v>
      </c>
      <c r="AU973" s="214" t="s">
        <v>83</v>
      </c>
      <c r="AV973" s="14" t="s">
        <v>83</v>
      </c>
      <c r="AW973" s="14" t="s">
        <v>34</v>
      </c>
      <c r="AX973" s="14" t="s">
        <v>73</v>
      </c>
      <c r="AY973" s="214" t="s">
        <v>168</v>
      </c>
    </row>
    <row r="974" spans="2:51" s="14" customFormat="1" ht="11.25">
      <c r="B974" s="204"/>
      <c r="C974" s="205"/>
      <c r="D974" s="189" t="s">
        <v>198</v>
      </c>
      <c r="E974" s="206" t="s">
        <v>19</v>
      </c>
      <c r="F974" s="207" t="s">
        <v>1185</v>
      </c>
      <c r="G974" s="205"/>
      <c r="H974" s="208">
        <v>6.06</v>
      </c>
      <c r="I974" s="209"/>
      <c r="J974" s="205"/>
      <c r="K974" s="205"/>
      <c r="L974" s="210"/>
      <c r="M974" s="211"/>
      <c r="N974" s="212"/>
      <c r="O974" s="212"/>
      <c r="P974" s="212"/>
      <c r="Q974" s="212"/>
      <c r="R974" s="212"/>
      <c r="S974" s="212"/>
      <c r="T974" s="213"/>
      <c r="AT974" s="214" t="s">
        <v>198</v>
      </c>
      <c r="AU974" s="214" t="s">
        <v>83</v>
      </c>
      <c r="AV974" s="14" t="s">
        <v>83</v>
      </c>
      <c r="AW974" s="14" t="s">
        <v>34</v>
      </c>
      <c r="AX974" s="14" t="s">
        <v>73</v>
      </c>
      <c r="AY974" s="214" t="s">
        <v>168</v>
      </c>
    </row>
    <row r="975" spans="2:51" s="13" customFormat="1" ht="11.25">
      <c r="B975" s="194"/>
      <c r="C975" s="195"/>
      <c r="D975" s="189" t="s">
        <v>198</v>
      </c>
      <c r="E975" s="196" t="s">
        <v>19</v>
      </c>
      <c r="F975" s="197" t="s">
        <v>688</v>
      </c>
      <c r="G975" s="195"/>
      <c r="H975" s="196" t="s">
        <v>19</v>
      </c>
      <c r="I975" s="198"/>
      <c r="J975" s="195"/>
      <c r="K975" s="195"/>
      <c r="L975" s="199"/>
      <c r="M975" s="200"/>
      <c r="N975" s="201"/>
      <c r="O975" s="201"/>
      <c r="P975" s="201"/>
      <c r="Q975" s="201"/>
      <c r="R975" s="201"/>
      <c r="S975" s="201"/>
      <c r="T975" s="202"/>
      <c r="AT975" s="203" t="s">
        <v>198</v>
      </c>
      <c r="AU975" s="203" t="s">
        <v>83</v>
      </c>
      <c r="AV975" s="13" t="s">
        <v>81</v>
      </c>
      <c r="AW975" s="13" t="s">
        <v>34</v>
      </c>
      <c r="AX975" s="13" t="s">
        <v>73</v>
      </c>
      <c r="AY975" s="203" t="s">
        <v>168</v>
      </c>
    </row>
    <row r="976" spans="2:51" s="14" customFormat="1" ht="11.25">
      <c r="B976" s="204"/>
      <c r="C976" s="205"/>
      <c r="D976" s="189" t="s">
        <v>198</v>
      </c>
      <c r="E976" s="206" t="s">
        <v>19</v>
      </c>
      <c r="F976" s="207" t="s">
        <v>1186</v>
      </c>
      <c r="G976" s="205"/>
      <c r="H976" s="208">
        <v>20.100000000000001</v>
      </c>
      <c r="I976" s="209"/>
      <c r="J976" s="205"/>
      <c r="K976" s="205"/>
      <c r="L976" s="210"/>
      <c r="M976" s="211"/>
      <c r="N976" s="212"/>
      <c r="O976" s="212"/>
      <c r="P976" s="212"/>
      <c r="Q976" s="212"/>
      <c r="R976" s="212"/>
      <c r="S976" s="212"/>
      <c r="T976" s="213"/>
      <c r="AT976" s="214" t="s">
        <v>198</v>
      </c>
      <c r="AU976" s="214" t="s">
        <v>83</v>
      </c>
      <c r="AV976" s="14" t="s">
        <v>83</v>
      </c>
      <c r="AW976" s="14" t="s">
        <v>34</v>
      </c>
      <c r="AX976" s="14" t="s">
        <v>73</v>
      </c>
      <c r="AY976" s="214" t="s">
        <v>168</v>
      </c>
    </row>
    <row r="977" spans="1:65" s="14" customFormat="1" ht="11.25">
      <c r="B977" s="204"/>
      <c r="C977" s="205"/>
      <c r="D977" s="189" t="s">
        <v>198</v>
      </c>
      <c r="E977" s="206" t="s">
        <v>19</v>
      </c>
      <c r="F977" s="207" t="s">
        <v>1187</v>
      </c>
      <c r="G977" s="205"/>
      <c r="H977" s="208">
        <v>6.9749999999999996</v>
      </c>
      <c r="I977" s="209"/>
      <c r="J977" s="205"/>
      <c r="K977" s="205"/>
      <c r="L977" s="210"/>
      <c r="M977" s="211"/>
      <c r="N977" s="212"/>
      <c r="O977" s="212"/>
      <c r="P977" s="212"/>
      <c r="Q977" s="212"/>
      <c r="R977" s="212"/>
      <c r="S977" s="212"/>
      <c r="T977" s="213"/>
      <c r="AT977" s="214" t="s">
        <v>198</v>
      </c>
      <c r="AU977" s="214" t="s">
        <v>83</v>
      </c>
      <c r="AV977" s="14" t="s">
        <v>83</v>
      </c>
      <c r="AW977" s="14" t="s">
        <v>34</v>
      </c>
      <c r="AX977" s="14" t="s">
        <v>73</v>
      </c>
      <c r="AY977" s="214" t="s">
        <v>168</v>
      </c>
    </row>
    <row r="978" spans="1:65" s="14" customFormat="1" ht="11.25">
      <c r="B978" s="204"/>
      <c r="C978" s="205"/>
      <c r="D978" s="189" t="s">
        <v>198</v>
      </c>
      <c r="E978" s="206" t="s">
        <v>19</v>
      </c>
      <c r="F978" s="207" t="s">
        <v>1188</v>
      </c>
      <c r="G978" s="205"/>
      <c r="H978" s="208">
        <v>12.12</v>
      </c>
      <c r="I978" s="209"/>
      <c r="J978" s="205"/>
      <c r="K978" s="205"/>
      <c r="L978" s="210"/>
      <c r="M978" s="211"/>
      <c r="N978" s="212"/>
      <c r="O978" s="212"/>
      <c r="P978" s="212"/>
      <c r="Q978" s="212"/>
      <c r="R978" s="212"/>
      <c r="S978" s="212"/>
      <c r="T978" s="213"/>
      <c r="AT978" s="214" t="s">
        <v>198</v>
      </c>
      <c r="AU978" s="214" t="s">
        <v>83</v>
      </c>
      <c r="AV978" s="14" t="s">
        <v>83</v>
      </c>
      <c r="AW978" s="14" t="s">
        <v>34</v>
      </c>
      <c r="AX978" s="14" t="s">
        <v>73</v>
      </c>
      <c r="AY978" s="214" t="s">
        <v>168</v>
      </c>
    </row>
    <row r="979" spans="1:65" s="15" customFormat="1" ht="11.25">
      <c r="B979" s="215"/>
      <c r="C979" s="216"/>
      <c r="D979" s="189" t="s">
        <v>198</v>
      </c>
      <c r="E979" s="217" t="s">
        <v>19</v>
      </c>
      <c r="F979" s="218" t="s">
        <v>208</v>
      </c>
      <c r="G979" s="216"/>
      <c r="H979" s="219">
        <v>245.13</v>
      </c>
      <c r="I979" s="220"/>
      <c r="J979" s="216"/>
      <c r="K979" s="216"/>
      <c r="L979" s="221"/>
      <c r="M979" s="222"/>
      <c r="N979" s="223"/>
      <c r="O979" s="223"/>
      <c r="P979" s="223"/>
      <c r="Q979" s="223"/>
      <c r="R979" s="223"/>
      <c r="S979" s="223"/>
      <c r="T979" s="224"/>
      <c r="AT979" s="225" t="s">
        <v>198</v>
      </c>
      <c r="AU979" s="225" t="s">
        <v>83</v>
      </c>
      <c r="AV979" s="15" t="s">
        <v>174</v>
      </c>
      <c r="AW979" s="15" t="s">
        <v>34</v>
      </c>
      <c r="AX979" s="15" t="s">
        <v>81</v>
      </c>
      <c r="AY979" s="225" t="s">
        <v>168</v>
      </c>
    </row>
    <row r="980" spans="1:65" s="2" customFormat="1" ht="16.5" customHeight="1">
      <c r="A980" s="36"/>
      <c r="B980" s="37"/>
      <c r="C980" s="176" t="s">
        <v>1189</v>
      </c>
      <c r="D980" s="176" t="s">
        <v>170</v>
      </c>
      <c r="E980" s="177" t="s">
        <v>1190</v>
      </c>
      <c r="F980" s="178" t="s">
        <v>1191</v>
      </c>
      <c r="G980" s="179" t="s">
        <v>225</v>
      </c>
      <c r="H980" s="180">
        <v>3.9550000000000001</v>
      </c>
      <c r="I980" s="181"/>
      <c r="J980" s="182">
        <f>ROUND(I980*H980,2)</f>
        <v>0</v>
      </c>
      <c r="K980" s="178" t="s">
        <v>180</v>
      </c>
      <c r="L980" s="41"/>
      <c r="M980" s="183" t="s">
        <v>19</v>
      </c>
      <c r="N980" s="184" t="s">
        <v>44</v>
      </c>
      <c r="O980" s="66"/>
      <c r="P980" s="185">
        <f>O980*H980</f>
        <v>0</v>
      </c>
      <c r="Q980" s="185">
        <v>0</v>
      </c>
      <c r="R980" s="185">
        <f>Q980*H980</f>
        <v>0</v>
      </c>
      <c r="S980" s="185">
        <v>4.8000000000000001E-2</v>
      </c>
      <c r="T980" s="186">
        <f>S980*H980</f>
        <v>0.18984000000000001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87" t="s">
        <v>174</v>
      </c>
      <c r="AT980" s="187" t="s">
        <v>170</v>
      </c>
      <c r="AU980" s="187" t="s">
        <v>83</v>
      </c>
      <c r="AY980" s="19" t="s">
        <v>168</v>
      </c>
      <c r="BE980" s="188">
        <f>IF(N980="základní",J980,0)</f>
        <v>0</v>
      </c>
      <c r="BF980" s="188">
        <f>IF(N980="snížená",J980,0)</f>
        <v>0</v>
      </c>
      <c r="BG980" s="188">
        <f>IF(N980="zákl. přenesená",J980,0)</f>
        <v>0</v>
      </c>
      <c r="BH980" s="188">
        <f>IF(N980="sníž. přenesená",J980,0)</f>
        <v>0</v>
      </c>
      <c r="BI980" s="188">
        <f>IF(N980="nulová",J980,0)</f>
        <v>0</v>
      </c>
      <c r="BJ980" s="19" t="s">
        <v>81</v>
      </c>
      <c r="BK980" s="188">
        <f>ROUND(I980*H980,2)</f>
        <v>0</v>
      </c>
      <c r="BL980" s="19" t="s">
        <v>174</v>
      </c>
      <c r="BM980" s="187" t="s">
        <v>1192</v>
      </c>
    </row>
    <row r="981" spans="1:65" s="2" customFormat="1" ht="19.5">
      <c r="A981" s="36"/>
      <c r="B981" s="37"/>
      <c r="C981" s="38"/>
      <c r="D981" s="189" t="s">
        <v>176</v>
      </c>
      <c r="E981" s="38"/>
      <c r="F981" s="190" t="s">
        <v>1193</v>
      </c>
      <c r="G981" s="38"/>
      <c r="H981" s="38"/>
      <c r="I981" s="191"/>
      <c r="J981" s="38"/>
      <c r="K981" s="38"/>
      <c r="L981" s="41"/>
      <c r="M981" s="192"/>
      <c r="N981" s="193"/>
      <c r="O981" s="66"/>
      <c r="P981" s="66"/>
      <c r="Q981" s="66"/>
      <c r="R981" s="66"/>
      <c r="S981" s="66"/>
      <c r="T981" s="67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T981" s="19" t="s">
        <v>176</v>
      </c>
      <c r="AU981" s="19" t="s">
        <v>83</v>
      </c>
    </row>
    <row r="982" spans="1:65" s="14" customFormat="1" ht="11.25">
      <c r="B982" s="204"/>
      <c r="C982" s="205"/>
      <c r="D982" s="189" t="s">
        <v>198</v>
      </c>
      <c r="E982" s="206" t="s">
        <v>19</v>
      </c>
      <c r="F982" s="207" t="s">
        <v>1194</v>
      </c>
      <c r="G982" s="205"/>
      <c r="H982" s="208">
        <v>3.9550000000000001</v>
      </c>
      <c r="I982" s="209"/>
      <c r="J982" s="205"/>
      <c r="K982" s="205"/>
      <c r="L982" s="210"/>
      <c r="M982" s="211"/>
      <c r="N982" s="212"/>
      <c r="O982" s="212"/>
      <c r="P982" s="212"/>
      <c r="Q982" s="212"/>
      <c r="R982" s="212"/>
      <c r="S982" s="212"/>
      <c r="T982" s="213"/>
      <c r="AT982" s="214" t="s">
        <v>198</v>
      </c>
      <c r="AU982" s="214" t="s">
        <v>83</v>
      </c>
      <c r="AV982" s="14" t="s">
        <v>83</v>
      </c>
      <c r="AW982" s="14" t="s">
        <v>34</v>
      </c>
      <c r="AX982" s="14" t="s">
        <v>81</v>
      </c>
      <c r="AY982" s="214" t="s">
        <v>168</v>
      </c>
    </row>
    <row r="983" spans="1:65" s="2" customFormat="1" ht="16.5" customHeight="1">
      <c r="A983" s="36"/>
      <c r="B983" s="37"/>
      <c r="C983" s="176" t="s">
        <v>1195</v>
      </c>
      <c r="D983" s="176" t="s">
        <v>170</v>
      </c>
      <c r="E983" s="177" t="s">
        <v>1196</v>
      </c>
      <c r="F983" s="178" t="s">
        <v>1197</v>
      </c>
      <c r="G983" s="179" t="s">
        <v>225</v>
      </c>
      <c r="H983" s="180">
        <v>156.32</v>
      </c>
      <c r="I983" s="181"/>
      <c r="J983" s="182">
        <f>ROUND(I983*H983,2)</f>
        <v>0</v>
      </c>
      <c r="K983" s="178" t="s">
        <v>180</v>
      </c>
      <c r="L983" s="41"/>
      <c r="M983" s="183" t="s">
        <v>19</v>
      </c>
      <c r="N983" s="184" t="s">
        <v>44</v>
      </c>
      <c r="O983" s="66"/>
      <c r="P983" s="185">
        <f>O983*H983</f>
        <v>0</v>
      </c>
      <c r="Q983" s="185">
        <v>0</v>
      </c>
      <c r="R983" s="185">
        <f>Q983*H983</f>
        <v>0</v>
      </c>
      <c r="S983" s="185">
        <v>3.7999999999999999E-2</v>
      </c>
      <c r="T983" s="186">
        <f>S983*H983</f>
        <v>5.9401599999999997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187" t="s">
        <v>174</v>
      </c>
      <c r="AT983" s="187" t="s">
        <v>170</v>
      </c>
      <c r="AU983" s="187" t="s">
        <v>83</v>
      </c>
      <c r="AY983" s="19" t="s">
        <v>168</v>
      </c>
      <c r="BE983" s="188">
        <f>IF(N983="základní",J983,0)</f>
        <v>0</v>
      </c>
      <c r="BF983" s="188">
        <f>IF(N983="snížená",J983,0)</f>
        <v>0</v>
      </c>
      <c r="BG983" s="188">
        <f>IF(N983="zákl. přenesená",J983,0)</f>
        <v>0</v>
      </c>
      <c r="BH983" s="188">
        <f>IF(N983="sníž. přenesená",J983,0)</f>
        <v>0</v>
      </c>
      <c r="BI983" s="188">
        <f>IF(N983="nulová",J983,0)</f>
        <v>0</v>
      </c>
      <c r="BJ983" s="19" t="s">
        <v>81</v>
      </c>
      <c r="BK983" s="188">
        <f>ROUND(I983*H983,2)</f>
        <v>0</v>
      </c>
      <c r="BL983" s="19" t="s">
        <v>174</v>
      </c>
      <c r="BM983" s="187" t="s">
        <v>1198</v>
      </c>
    </row>
    <row r="984" spans="1:65" s="2" customFormat="1" ht="19.5">
      <c r="A984" s="36"/>
      <c r="B984" s="37"/>
      <c r="C984" s="38"/>
      <c r="D984" s="189" t="s">
        <v>176</v>
      </c>
      <c r="E984" s="38"/>
      <c r="F984" s="190" t="s">
        <v>1199</v>
      </c>
      <c r="G984" s="38"/>
      <c r="H984" s="38"/>
      <c r="I984" s="191"/>
      <c r="J984" s="38"/>
      <c r="K984" s="38"/>
      <c r="L984" s="41"/>
      <c r="M984" s="192"/>
      <c r="N984" s="193"/>
      <c r="O984" s="66"/>
      <c r="P984" s="66"/>
      <c r="Q984" s="66"/>
      <c r="R984" s="66"/>
      <c r="S984" s="66"/>
      <c r="T984" s="67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T984" s="19" t="s">
        <v>176</v>
      </c>
      <c r="AU984" s="19" t="s">
        <v>83</v>
      </c>
    </row>
    <row r="985" spans="1:65" s="14" customFormat="1" ht="11.25">
      <c r="B985" s="204"/>
      <c r="C985" s="205"/>
      <c r="D985" s="189" t="s">
        <v>198</v>
      </c>
      <c r="E985" s="206" t="s">
        <v>19</v>
      </c>
      <c r="F985" s="207" t="s">
        <v>1200</v>
      </c>
      <c r="G985" s="205"/>
      <c r="H985" s="208">
        <v>16.96</v>
      </c>
      <c r="I985" s="209"/>
      <c r="J985" s="205"/>
      <c r="K985" s="205"/>
      <c r="L985" s="210"/>
      <c r="M985" s="211"/>
      <c r="N985" s="212"/>
      <c r="O985" s="212"/>
      <c r="P985" s="212"/>
      <c r="Q985" s="212"/>
      <c r="R985" s="212"/>
      <c r="S985" s="212"/>
      <c r="T985" s="213"/>
      <c r="AT985" s="214" t="s">
        <v>198</v>
      </c>
      <c r="AU985" s="214" t="s">
        <v>83</v>
      </c>
      <c r="AV985" s="14" t="s">
        <v>83</v>
      </c>
      <c r="AW985" s="14" t="s">
        <v>34</v>
      </c>
      <c r="AX985" s="14" t="s">
        <v>73</v>
      </c>
      <c r="AY985" s="214" t="s">
        <v>168</v>
      </c>
    </row>
    <row r="986" spans="1:65" s="14" customFormat="1" ht="11.25">
      <c r="B986" s="204"/>
      <c r="C986" s="205"/>
      <c r="D986" s="189" t="s">
        <v>198</v>
      </c>
      <c r="E986" s="206" t="s">
        <v>19</v>
      </c>
      <c r="F986" s="207" t="s">
        <v>1201</v>
      </c>
      <c r="G986" s="205"/>
      <c r="H986" s="208">
        <v>97.96</v>
      </c>
      <c r="I986" s="209"/>
      <c r="J986" s="205"/>
      <c r="K986" s="205"/>
      <c r="L986" s="210"/>
      <c r="M986" s="211"/>
      <c r="N986" s="212"/>
      <c r="O986" s="212"/>
      <c r="P986" s="212"/>
      <c r="Q986" s="212"/>
      <c r="R986" s="212"/>
      <c r="S986" s="212"/>
      <c r="T986" s="213"/>
      <c r="AT986" s="214" t="s">
        <v>198</v>
      </c>
      <c r="AU986" s="214" t="s">
        <v>83</v>
      </c>
      <c r="AV986" s="14" t="s">
        <v>83</v>
      </c>
      <c r="AW986" s="14" t="s">
        <v>34</v>
      </c>
      <c r="AX986" s="14" t="s">
        <v>73</v>
      </c>
      <c r="AY986" s="214" t="s">
        <v>168</v>
      </c>
    </row>
    <row r="987" spans="1:65" s="14" customFormat="1" ht="11.25">
      <c r="B987" s="204"/>
      <c r="C987" s="205"/>
      <c r="D987" s="189" t="s">
        <v>198</v>
      </c>
      <c r="E987" s="206" t="s">
        <v>19</v>
      </c>
      <c r="F987" s="207" t="s">
        <v>1202</v>
      </c>
      <c r="G987" s="205"/>
      <c r="H987" s="208">
        <v>41.4</v>
      </c>
      <c r="I987" s="209"/>
      <c r="J987" s="205"/>
      <c r="K987" s="205"/>
      <c r="L987" s="210"/>
      <c r="M987" s="211"/>
      <c r="N987" s="212"/>
      <c r="O987" s="212"/>
      <c r="P987" s="212"/>
      <c r="Q987" s="212"/>
      <c r="R987" s="212"/>
      <c r="S987" s="212"/>
      <c r="T987" s="213"/>
      <c r="AT987" s="214" t="s">
        <v>198</v>
      </c>
      <c r="AU987" s="214" t="s">
        <v>83</v>
      </c>
      <c r="AV987" s="14" t="s">
        <v>83</v>
      </c>
      <c r="AW987" s="14" t="s">
        <v>34</v>
      </c>
      <c r="AX987" s="14" t="s">
        <v>73</v>
      </c>
      <c r="AY987" s="214" t="s">
        <v>168</v>
      </c>
    </row>
    <row r="988" spans="1:65" s="15" customFormat="1" ht="11.25">
      <c r="B988" s="215"/>
      <c r="C988" s="216"/>
      <c r="D988" s="189" t="s">
        <v>198</v>
      </c>
      <c r="E988" s="217" t="s">
        <v>19</v>
      </c>
      <c r="F988" s="218" t="s">
        <v>208</v>
      </c>
      <c r="G988" s="216"/>
      <c r="H988" s="219">
        <v>156.32</v>
      </c>
      <c r="I988" s="220"/>
      <c r="J988" s="216"/>
      <c r="K988" s="216"/>
      <c r="L988" s="221"/>
      <c r="M988" s="222"/>
      <c r="N988" s="223"/>
      <c r="O988" s="223"/>
      <c r="P988" s="223"/>
      <c r="Q988" s="223"/>
      <c r="R988" s="223"/>
      <c r="S988" s="223"/>
      <c r="T988" s="224"/>
      <c r="AT988" s="225" t="s">
        <v>198</v>
      </c>
      <c r="AU988" s="225" t="s">
        <v>83</v>
      </c>
      <c r="AV988" s="15" t="s">
        <v>174</v>
      </c>
      <c r="AW988" s="15" t="s">
        <v>34</v>
      </c>
      <c r="AX988" s="15" t="s">
        <v>81</v>
      </c>
      <c r="AY988" s="225" t="s">
        <v>168</v>
      </c>
    </row>
    <row r="989" spans="1:65" s="2" customFormat="1" ht="16.5" customHeight="1">
      <c r="A989" s="36"/>
      <c r="B989" s="37"/>
      <c r="C989" s="176" t="s">
        <v>1203</v>
      </c>
      <c r="D989" s="176" t="s">
        <v>170</v>
      </c>
      <c r="E989" s="177" t="s">
        <v>1204</v>
      </c>
      <c r="F989" s="178" t="s">
        <v>1205</v>
      </c>
      <c r="G989" s="179" t="s">
        <v>225</v>
      </c>
      <c r="H989" s="180">
        <v>3.2</v>
      </c>
      <c r="I989" s="181"/>
      <c r="J989" s="182">
        <f>ROUND(I989*H989,2)</f>
        <v>0</v>
      </c>
      <c r="K989" s="178" t="s">
        <v>180</v>
      </c>
      <c r="L989" s="41"/>
      <c r="M989" s="183" t="s">
        <v>19</v>
      </c>
      <c r="N989" s="184" t="s">
        <v>44</v>
      </c>
      <c r="O989" s="66"/>
      <c r="P989" s="185">
        <f>O989*H989</f>
        <v>0</v>
      </c>
      <c r="Q989" s="185">
        <v>0</v>
      </c>
      <c r="R989" s="185">
        <f>Q989*H989</f>
        <v>0</v>
      </c>
      <c r="S989" s="185">
        <v>7.5999999999999998E-2</v>
      </c>
      <c r="T989" s="186">
        <f>S989*H989</f>
        <v>0.2432</v>
      </c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R989" s="187" t="s">
        <v>174</v>
      </c>
      <c r="AT989" s="187" t="s">
        <v>170</v>
      </c>
      <c r="AU989" s="187" t="s">
        <v>83</v>
      </c>
      <c r="AY989" s="19" t="s">
        <v>168</v>
      </c>
      <c r="BE989" s="188">
        <f>IF(N989="základní",J989,0)</f>
        <v>0</v>
      </c>
      <c r="BF989" s="188">
        <f>IF(N989="snížená",J989,0)</f>
        <v>0</v>
      </c>
      <c r="BG989" s="188">
        <f>IF(N989="zákl. přenesená",J989,0)</f>
        <v>0</v>
      </c>
      <c r="BH989" s="188">
        <f>IF(N989="sníž. přenesená",J989,0)</f>
        <v>0</v>
      </c>
      <c r="BI989" s="188">
        <f>IF(N989="nulová",J989,0)</f>
        <v>0</v>
      </c>
      <c r="BJ989" s="19" t="s">
        <v>81</v>
      </c>
      <c r="BK989" s="188">
        <f>ROUND(I989*H989,2)</f>
        <v>0</v>
      </c>
      <c r="BL989" s="19" t="s">
        <v>174</v>
      </c>
      <c r="BM989" s="187" t="s">
        <v>1206</v>
      </c>
    </row>
    <row r="990" spans="1:65" s="2" customFormat="1" ht="11.25">
      <c r="A990" s="36"/>
      <c r="B990" s="37"/>
      <c r="C990" s="38"/>
      <c r="D990" s="189" t="s">
        <v>176</v>
      </c>
      <c r="E990" s="38"/>
      <c r="F990" s="190" t="s">
        <v>1207</v>
      </c>
      <c r="G990" s="38"/>
      <c r="H990" s="38"/>
      <c r="I990" s="191"/>
      <c r="J990" s="38"/>
      <c r="K990" s="38"/>
      <c r="L990" s="41"/>
      <c r="M990" s="192"/>
      <c r="N990" s="193"/>
      <c r="O990" s="66"/>
      <c r="P990" s="66"/>
      <c r="Q990" s="66"/>
      <c r="R990" s="66"/>
      <c r="S990" s="66"/>
      <c r="T990" s="67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T990" s="19" t="s">
        <v>176</v>
      </c>
      <c r="AU990" s="19" t="s">
        <v>83</v>
      </c>
    </row>
    <row r="991" spans="1:65" s="14" customFormat="1" ht="11.25">
      <c r="B991" s="204"/>
      <c r="C991" s="205"/>
      <c r="D991" s="189" t="s">
        <v>198</v>
      </c>
      <c r="E991" s="206" t="s">
        <v>19</v>
      </c>
      <c r="F991" s="207" t="s">
        <v>1208</v>
      </c>
      <c r="G991" s="205"/>
      <c r="H991" s="208">
        <v>3.2</v>
      </c>
      <c r="I991" s="209"/>
      <c r="J991" s="205"/>
      <c r="K991" s="205"/>
      <c r="L991" s="210"/>
      <c r="M991" s="211"/>
      <c r="N991" s="212"/>
      <c r="O991" s="212"/>
      <c r="P991" s="212"/>
      <c r="Q991" s="212"/>
      <c r="R991" s="212"/>
      <c r="S991" s="212"/>
      <c r="T991" s="213"/>
      <c r="AT991" s="214" t="s">
        <v>198</v>
      </c>
      <c r="AU991" s="214" t="s">
        <v>83</v>
      </c>
      <c r="AV991" s="14" t="s">
        <v>83</v>
      </c>
      <c r="AW991" s="14" t="s">
        <v>34</v>
      </c>
      <c r="AX991" s="14" t="s">
        <v>81</v>
      </c>
      <c r="AY991" s="214" t="s">
        <v>168</v>
      </c>
    </row>
    <row r="992" spans="1:65" s="2" customFormat="1" ht="16.5" customHeight="1">
      <c r="A992" s="36"/>
      <c r="B992" s="37"/>
      <c r="C992" s="176" t="s">
        <v>1209</v>
      </c>
      <c r="D992" s="176" t="s">
        <v>170</v>
      </c>
      <c r="E992" s="177" t="s">
        <v>1210</v>
      </c>
      <c r="F992" s="178" t="s">
        <v>1211</v>
      </c>
      <c r="G992" s="179" t="s">
        <v>225</v>
      </c>
      <c r="H992" s="180">
        <v>75.08</v>
      </c>
      <c r="I992" s="181"/>
      <c r="J992" s="182">
        <f>ROUND(I992*H992,2)</f>
        <v>0</v>
      </c>
      <c r="K992" s="178" t="s">
        <v>180</v>
      </c>
      <c r="L992" s="41"/>
      <c r="M992" s="183" t="s">
        <v>19</v>
      </c>
      <c r="N992" s="184" t="s">
        <v>44</v>
      </c>
      <c r="O992" s="66"/>
      <c r="P992" s="185">
        <f>O992*H992</f>
        <v>0</v>
      </c>
      <c r="Q992" s="185">
        <v>0</v>
      </c>
      <c r="R992" s="185">
        <f>Q992*H992</f>
        <v>0</v>
      </c>
      <c r="S992" s="185">
        <v>6.3E-2</v>
      </c>
      <c r="T992" s="186">
        <f>S992*H992</f>
        <v>4.7300399999999998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87" t="s">
        <v>174</v>
      </c>
      <c r="AT992" s="187" t="s">
        <v>170</v>
      </c>
      <c r="AU992" s="187" t="s">
        <v>83</v>
      </c>
      <c r="AY992" s="19" t="s">
        <v>168</v>
      </c>
      <c r="BE992" s="188">
        <f>IF(N992="základní",J992,0)</f>
        <v>0</v>
      </c>
      <c r="BF992" s="188">
        <f>IF(N992="snížená",J992,0)</f>
        <v>0</v>
      </c>
      <c r="BG992" s="188">
        <f>IF(N992="zákl. přenesená",J992,0)</f>
        <v>0</v>
      </c>
      <c r="BH992" s="188">
        <f>IF(N992="sníž. přenesená",J992,0)</f>
        <v>0</v>
      </c>
      <c r="BI992" s="188">
        <f>IF(N992="nulová",J992,0)</f>
        <v>0</v>
      </c>
      <c r="BJ992" s="19" t="s">
        <v>81</v>
      </c>
      <c r="BK992" s="188">
        <f>ROUND(I992*H992,2)</f>
        <v>0</v>
      </c>
      <c r="BL992" s="19" t="s">
        <v>174</v>
      </c>
      <c r="BM992" s="187" t="s">
        <v>1212</v>
      </c>
    </row>
    <row r="993" spans="1:65" s="2" customFormat="1" ht="11.25">
      <c r="A993" s="36"/>
      <c r="B993" s="37"/>
      <c r="C993" s="38"/>
      <c r="D993" s="189" t="s">
        <v>176</v>
      </c>
      <c r="E993" s="38"/>
      <c r="F993" s="190" t="s">
        <v>1213</v>
      </c>
      <c r="G993" s="38"/>
      <c r="H993" s="38"/>
      <c r="I993" s="191"/>
      <c r="J993" s="38"/>
      <c r="K993" s="38"/>
      <c r="L993" s="41"/>
      <c r="M993" s="192"/>
      <c r="N993" s="193"/>
      <c r="O993" s="66"/>
      <c r="P993" s="66"/>
      <c r="Q993" s="66"/>
      <c r="R993" s="66"/>
      <c r="S993" s="66"/>
      <c r="T993" s="67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T993" s="19" t="s">
        <v>176</v>
      </c>
      <c r="AU993" s="19" t="s">
        <v>83</v>
      </c>
    </row>
    <row r="994" spans="1:65" s="14" customFormat="1" ht="11.25">
      <c r="B994" s="204"/>
      <c r="C994" s="205"/>
      <c r="D994" s="189" t="s">
        <v>198</v>
      </c>
      <c r="E994" s="206" t="s">
        <v>19</v>
      </c>
      <c r="F994" s="207" t="s">
        <v>1214</v>
      </c>
      <c r="G994" s="205"/>
      <c r="H994" s="208">
        <v>4.05</v>
      </c>
      <c r="I994" s="209"/>
      <c r="J994" s="205"/>
      <c r="K994" s="205"/>
      <c r="L994" s="210"/>
      <c r="M994" s="211"/>
      <c r="N994" s="212"/>
      <c r="O994" s="212"/>
      <c r="P994" s="212"/>
      <c r="Q994" s="212"/>
      <c r="R994" s="212"/>
      <c r="S994" s="212"/>
      <c r="T994" s="213"/>
      <c r="AT994" s="214" t="s">
        <v>198</v>
      </c>
      <c r="AU994" s="214" t="s">
        <v>83</v>
      </c>
      <c r="AV994" s="14" t="s">
        <v>83</v>
      </c>
      <c r="AW994" s="14" t="s">
        <v>34</v>
      </c>
      <c r="AX994" s="14" t="s">
        <v>73</v>
      </c>
      <c r="AY994" s="214" t="s">
        <v>168</v>
      </c>
    </row>
    <row r="995" spans="1:65" s="14" customFormat="1" ht="11.25">
      <c r="B995" s="204"/>
      <c r="C995" s="205"/>
      <c r="D995" s="189" t="s">
        <v>198</v>
      </c>
      <c r="E995" s="206" t="s">
        <v>19</v>
      </c>
      <c r="F995" s="207" t="s">
        <v>1215</v>
      </c>
      <c r="G995" s="205"/>
      <c r="H995" s="208">
        <v>23.55</v>
      </c>
      <c r="I995" s="209"/>
      <c r="J995" s="205"/>
      <c r="K995" s="205"/>
      <c r="L995" s="210"/>
      <c r="M995" s="211"/>
      <c r="N995" s="212"/>
      <c r="O995" s="212"/>
      <c r="P995" s="212"/>
      <c r="Q995" s="212"/>
      <c r="R995" s="212"/>
      <c r="S995" s="212"/>
      <c r="T995" s="213"/>
      <c r="AT995" s="214" t="s">
        <v>198</v>
      </c>
      <c r="AU995" s="214" t="s">
        <v>83</v>
      </c>
      <c r="AV995" s="14" t="s">
        <v>83</v>
      </c>
      <c r="AW995" s="14" t="s">
        <v>34</v>
      </c>
      <c r="AX995" s="14" t="s">
        <v>73</v>
      </c>
      <c r="AY995" s="214" t="s">
        <v>168</v>
      </c>
    </row>
    <row r="996" spans="1:65" s="13" customFormat="1" ht="11.25">
      <c r="B996" s="194"/>
      <c r="C996" s="195"/>
      <c r="D996" s="189" t="s">
        <v>198</v>
      </c>
      <c r="E996" s="196" t="s">
        <v>19</v>
      </c>
      <c r="F996" s="197" t="s">
        <v>1216</v>
      </c>
      <c r="G996" s="195"/>
      <c r="H996" s="196" t="s">
        <v>19</v>
      </c>
      <c r="I996" s="198"/>
      <c r="J996" s="195"/>
      <c r="K996" s="195"/>
      <c r="L996" s="199"/>
      <c r="M996" s="200"/>
      <c r="N996" s="201"/>
      <c r="O996" s="201"/>
      <c r="P996" s="201"/>
      <c r="Q996" s="201"/>
      <c r="R996" s="201"/>
      <c r="S996" s="201"/>
      <c r="T996" s="202"/>
      <c r="AT996" s="203" t="s">
        <v>198</v>
      </c>
      <c r="AU996" s="203" t="s">
        <v>83</v>
      </c>
      <c r="AV996" s="13" t="s">
        <v>81</v>
      </c>
      <c r="AW996" s="13" t="s">
        <v>34</v>
      </c>
      <c r="AX996" s="13" t="s">
        <v>73</v>
      </c>
      <c r="AY996" s="203" t="s">
        <v>168</v>
      </c>
    </row>
    <row r="997" spans="1:65" s="14" customFormat="1" ht="11.25">
      <c r="B997" s="204"/>
      <c r="C997" s="205"/>
      <c r="D997" s="189" t="s">
        <v>198</v>
      </c>
      <c r="E997" s="206" t="s">
        <v>19</v>
      </c>
      <c r="F997" s="207" t="s">
        <v>1217</v>
      </c>
      <c r="G997" s="205"/>
      <c r="H997" s="208">
        <v>47.48</v>
      </c>
      <c r="I997" s="209"/>
      <c r="J997" s="205"/>
      <c r="K997" s="205"/>
      <c r="L997" s="210"/>
      <c r="M997" s="211"/>
      <c r="N997" s="212"/>
      <c r="O997" s="212"/>
      <c r="P997" s="212"/>
      <c r="Q997" s="212"/>
      <c r="R997" s="212"/>
      <c r="S997" s="212"/>
      <c r="T997" s="213"/>
      <c r="AT997" s="214" t="s">
        <v>198</v>
      </c>
      <c r="AU997" s="214" t="s">
        <v>83</v>
      </c>
      <c r="AV997" s="14" t="s">
        <v>83</v>
      </c>
      <c r="AW997" s="14" t="s">
        <v>34</v>
      </c>
      <c r="AX997" s="14" t="s">
        <v>73</v>
      </c>
      <c r="AY997" s="214" t="s">
        <v>168</v>
      </c>
    </row>
    <row r="998" spans="1:65" s="15" customFormat="1" ht="11.25">
      <c r="B998" s="215"/>
      <c r="C998" s="216"/>
      <c r="D998" s="189" t="s">
        <v>198</v>
      </c>
      <c r="E998" s="217" t="s">
        <v>19</v>
      </c>
      <c r="F998" s="218" t="s">
        <v>208</v>
      </c>
      <c r="G998" s="216"/>
      <c r="H998" s="219">
        <v>75.08</v>
      </c>
      <c r="I998" s="220"/>
      <c r="J998" s="216"/>
      <c r="K998" s="216"/>
      <c r="L998" s="221"/>
      <c r="M998" s="222"/>
      <c r="N998" s="223"/>
      <c r="O998" s="223"/>
      <c r="P998" s="223"/>
      <c r="Q998" s="223"/>
      <c r="R998" s="223"/>
      <c r="S998" s="223"/>
      <c r="T998" s="224"/>
      <c r="AT998" s="225" t="s">
        <v>198</v>
      </c>
      <c r="AU998" s="225" t="s">
        <v>83</v>
      </c>
      <c r="AV998" s="15" t="s">
        <v>174</v>
      </c>
      <c r="AW998" s="15" t="s">
        <v>34</v>
      </c>
      <c r="AX998" s="15" t="s">
        <v>81</v>
      </c>
      <c r="AY998" s="225" t="s">
        <v>168</v>
      </c>
    </row>
    <row r="999" spans="1:65" s="2" customFormat="1" ht="16.5" customHeight="1">
      <c r="A999" s="36"/>
      <c r="B999" s="37"/>
      <c r="C999" s="176" t="s">
        <v>1218</v>
      </c>
      <c r="D999" s="176" t="s">
        <v>170</v>
      </c>
      <c r="E999" s="177" t="s">
        <v>1219</v>
      </c>
      <c r="F999" s="178" t="s">
        <v>1220</v>
      </c>
      <c r="G999" s="179" t="s">
        <v>225</v>
      </c>
      <c r="H999" s="180">
        <v>64.724999999999994</v>
      </c>
      <c r="I999" s="181"/>
      <c r="J999" s="182">
        <f>ROUND(I999*H999,2)</f>
        <v>0</v>
      </c>
      <c r="K999" s="178" t="s">
        <v>180</v>
      </c>
      <c r="L999" s="41"/>
      <c r="M999" s="183" t="s">
        <v>19</v>
      </c>
      <c r="N999" s="184" t="s">
        <v>44</v>
      </c>
      <c r="O999" s="66"/>
      <c r="P999" s="185">
        <f>O999*H999</f>
        <v>0</v>
      </c>
      <c r="Q999" s="185">
        <v>0</v>
      </c>
      <c r="R999" s="185">
        <f>Q999*H999</f>
        <v>0</v>
      </c>
      <c r="S999" s="185">
        <v>5.8999999999999997E-2</v>
      </c>
      <c r="T999" s="186">
        <f>S999*H999</f>
        <v>3.8187749999999996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187" t="s">
        <v>174</v>
      </c>
      <c r="AT999" s="187" t="s">
        <v>170</v>
      </c>
      <c r="AU999" s="187" t="s">
        <v>83</v>
      </c>
      <c r="AY999" s="19" t="s">
        <v>168</v>
      </c>
      <c r="BE999" s="188">
        <f>IF(N999="základní",J999,0)</f>
        <v>0</v>
      </c>
      <c r="BF999" s="188">
        <f>IF(N999="snížená",J999,0)</f>
        <v>0</v>
      </c>
      <c r="BG999" s="188">
        <f>IF(N999="zákl. přenesená",J999,0)</f>
        <v>0</v>
      </c>
      <c r="BH999" s="188">
        <f>IF(N999="sníž. přenesená",J999,0)</f>
        <v>0</v>
      </c>
      <c r="BI999" s="188">
        <f>IF(N999="nulová",J999,0)</f>
        <v>0</v>
      </c>
      <c r="BJ999" s="19" t="s">
        <v>81</v>
      </c>
      <c r="BK999" s="188">
        <f>ROUND(I999*H999,2)</f>
        <v>0</v>
      </c>
      <c r="BL999" s="19" t="s">
        <v>174</v>
      </c>
      <c r="BM999" s="187" t="s">
        <v>1221</v>
      </c>
    </row>
    <row r="1000" spans="1:65" s="2" customFormat="1" ht="11.25">
      <c r="A1000" s="36"/>
      <c r="B1000" s="37"/>
      <c r="C1000" s="38"/>
      <c r="D1000" s="189" t="s">
        <v>176</v>
      </c>
      <c r="E1000" s="38"/>
      <c r="F1000" s="190" t="s">
        <v>1222</v>
      </c>
      <c r="G1000" s="38"/>
      <c r="H1000" s="38"/>
      <c r="I1000" s="191"/>
      <c r="J1000" s="38"/>
      <c r="K1000" s="38"/>
      <c r="L1000" s="41"/>
      <c r="M1000" s="192"/>
      <c r="N1000" s="193"/>
      <c r="O1000" s="66"/>
      <c r="P1000" s="66"/>
      <c r="Q1000" s="66"/>
      <c r="R1000" s="66"/>
      <c r="S1000" s="66"/>
      <c r="T1000" s="67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T1000" s="19" t="s">
        <v>176</v>
      </c>
      <c r="AU1000" s="19" t="s">
        <v>83</v>
      </c>
    </row>
    <row r="1001" spans="1:65" s="14" customFormat="1" ht="11.25">
      <c r="B1001" s="204"/>
      <c r="C1001" s="205"/>
      <c r="D1001" s="189" t="s">
        <v>198</v>
      </c>
      <c r="E1001" s="206" t="s">
        <v>19</v>
      </c>
      <c r="F1001" s="207" t="s">
        <v>1223</v>
      </c>
      <c r="G1001" s="205"/>
      <c r="H1001" s="208">
        <v>7.2</v>
      </c>
      <c r="I1001" s="209"/>
      <c r="J1001" s="205"/>
      <c r="K1001" s="205"/>
      <c r="L1001" s="210"/>
      <c r="M1001" s="211"/>
      <c r="N1001" s="212"/>
      <c r="O1001" s="212"/>
      <c r="P1001" s="212"/>
      <c r="Q1001" s="212"/>
      <c r="R1001" s="212"/>
      <c r="S1001" s="212"/>
      <c r="T1001" s="213"/>
      <c r="AT1001" s="214" t="s">
        <v>198</v>
      </c>
      <c r="AU1001" s="214" t="s">
        <v>83</v>
      </c>
      <c r="AV1001" s="14" t="s">
        <v>83</v>
      </c>
      <c r="AW1001" s="14" t="s">
        <v>34</v>
      </c>
      <c r="AX1001" s="14" t="s">
        <v>73</v>
      </c>
      <c r="AY1001" s="214" t="s">
        <v>168</v>
      </c>
    </row>
    <row r="1002" spans="1:65" s="14" customFormat="1" ht="11.25">
      <c r="B1002" s="204"/>
      <c r="C1002" s="205"/>
      <c r="D1002" s="189" t="s">
        <v>198</v>
      </c>
      <c r="E1002" s="206" t="s">
        <v>19</v>
      </c>
      <c r="F1002" s="207" t="s">
        <v>1224</v>
      </c>
      <c r="G1002" s="205"/>
      <c r="H1002" s="208">
        <v>57.524999999999999</v>
      </c>
      <c r="I1002" s="209"/>
      <c r="J1002" s="205"/>
      <c r="K1002" s="205"/>
      <c r="L1002" s="210"/>
      <c r="M1002" s="211"/>
      <c r="N1002" s="212"/>
      <c r="O1002" s="212"/>
      <c r="P1002" s="212"/>
      <c r="Q1002" s="212"/>
      <c r="R1002" s="212"/>
      <c r="S1002" s="212"/>
      <c r="T1002" s="213"/>
      <c r="AT1002" s="214" t="s">
        <v>198</v>
      </c>
      <c r="AU1002" s="214" t="s">
        <v>83</v>
      </c>
      <c r="AV1002" s="14" t="s">
        <v>83</v>
      </c>
      <c r="AW1002" s="14" t="s">
        <v>34</v>
      </c>
      <c r="AX1002" s="14" t="s">
        <v>73</v>
      </c>
      <c r="AY1002" s="214" t="s">
        <v>168</v>
      </c>
    </row>
    <row r="1003" spans="1:65" s="15" customFormat="1" ht="11.25">
      <c r="B1003" s="215"/>
      <c r="C1003" s="216"/>
      <c r="D1003" s="189" t="s">
        <v>198</v>
      </c>
      <c r="E1003" s="217" t="s">
        <v>19</v>
      </c>
      <c r="F1003" s="218" t="s">
        <v>208</v>
      </c>
      <c r="G1003" s="216"/>
      <c r="H1003" s="219">
        <v>64.724999999999994</v>
      </c>
      <c r="I1003" s="220"/>
      <c r="J1003" s="216"/>
      <c r="K1003" s="216"/>
      <c r="L1003" s="221"/>
      <c r="M1003" s="222"/>
      <c r="N1003" s="223"/>
      <c r="O1003" s="223"/>
      <c r="P1003" s="223"/>
      <c r="Q1003" s="223"/>
      <c r="R1003" s="223"/>
      <c r="S1003" s="223"/>
      <c r="T1003" s="224"/>
      <c r="AT1003" s="225" t="s">
        <v>198</v>
      </c>
      <c r="AU1003" s="225" t="s">
        <v>83</v>
      </c>
      <c r="AV1003" s="15" t="s">
        <v>174</v>
      </c>
      <c r="AW1003" s="15" t="s">
        <v>34</v>
      </c>
      <c r="AX1003" s="15" t="s">
        <v>81</v>
      </c>
      <c r="AY1003" s="225" t="s">
        <v>168</v>
      </c>
    </row>
    <row r="1004" spans="1:65" s="2" customFormat="1" ht="16.5" customHeight="1">
      <c r="A1004" s="36"/>
      <c r="B1004" s="37"/>
      <c r="C1004" s="176" t="s">
        <v>1225</v>
      </c>
      <c r="D1004" s="176" t="s">
        <v>170</v>
      </c>
      <c r="E1004" s="177" t="s">
        <v>1226</v>
      </c>
      <c r="F1004" s="178" t="s">
        <v>1227</v>
      </c>
      <c r="G1004" s="179" t="s">
        <v>225</v>
      </c>
      <c r="H1004" s="180">
        <v>17.55</v>
      </c>
      <c r="I1004" s="181"/>
      <c r="J1004" s="182">
        <f>ROUND(I1004*H1004,2)</f>
        <v>0</v>
      </c>
      <c r="K1004" s="178" t="s">
        <v>180</v>
      </c>
      <c r="L1004" s="41"/>
      <c r="M1004" s="183" t="s">
        <v>19</v>
      </c>
      <c r="N1004" s="184" t="s">
        <v>44</v>
      </c>
      <c r="O1004" s="66"/>
      <c r="P1004" s="185">
        <f>O1004*H1004</f>
        <v>0</v>
      </c>
      <c r="Q1004" s="185">
        <v>0</v>
      </c>
      <c r="R1004" s="185">
        <f>Q1004*H1004</f>
        <v>0</v>
      </c>
      <c r="S1004" s="185">
        <v>6.2E-2</v>
      </c>
      <c r="T1004" s="186">
        <f>S1004*H1004</f>
        <v>1.0881000000000001</v>
      </c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R1004" s="187" t="s">
        <v>174</v>
      </c>
      <c r="AT1004" s="187" t="s">
        <v>170</v>
      </c>
      <c r="AU1004" s="187" t="s">
        <v>83</v>
      </c>
      <c r="AY1004" s="19" t="s">
        <v>168</v>
      </c>
      <c r="BE1004" s="188">
        <f>IF(N1004="základní",J1004,0)</f>
        <v>0</v>
      </c>
      <c r="BF1004" s="188">
        <f>IF(N1004="snížená",J1004,0)</f>
        <v>0</v>
      </c>
      <c r="BG1004" s="188">
        <f>IF(N1004="zákl. přenesená",J1004,0)</f>
        <v>0</v>
      </c>
      <c r="BH1004" s="188">
        <f>IF(N1004="sníž. přenesená",J1004,0)</f>
        <v>0</v>
      </c>
      <c r="BI1004" s="188">
        <f>IF(N1004="nulová",J1004,0)</f>
        <v>0</v>
      </c>
      <c r="BJ1004" s="19" t="s">
        <v>81</v>
      </c>
      <c r="BK1004" s="188">
        <f>ROUND(I1004*H1004,2)</f>
        <v>0</v>
      </c>
      <c r="BL1004" s="19" t="s">
        <v>174</v>
      </c>
      <c r="BM1004" s="187" t="s">
        <v>1228</v>
      </c>
    </row>
    <row r="1005" spans="1:65" s="2" customFormat="1" ht="11.25">
      <c r="A1005" s="36"/>
      <c r="B1005" s="37"/>
      <c r="C1005" s="38"/>
      <c r="D1005" s="189" t="s">
        <v>176</v>
      </c>
      <c r="E1005" s="38"/>
      <c r="F1005" s="190" t="s">
        <v>1229</v>
      </c>
      <c r="G1005" s="38"/>
      <c r="H1005" s="38"/>
      <c r="I1005" s="191"/>
      <c r="J1005" s="38"/>
      <c r="K1005" s="38"/>
      <c r="L1005" s="41"/>
      <c r="M1005" s="192"/>
      <c r="N1005" s="193"/>
      <c r="O1005" s="66"/>
      <c r="P1005" s="66"/>
      <c r="Q1005" s="66"/>
      <c r="R1005" s="66"/>
      <c r="S1005" s="66"/>
      <c r="T1005" s="67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T1005" s="19" t="s">
        <v>176</v>
      </c>
      <c r="AU1005" s="19" t="s">
        <v>83</v>
      </c>
    </row>
    <row r="1006" spans="1:65" s="14" customFormat="1" ht="11.25">
      <c r="B1006" s="204"/>
      <c r="C1006" s="205"/>
      <c r="D1006" s="189" t="s">
        <v>198</v>
      </c>
      <c r="E1006" s="206" t="s">
        <v>19</v>
      </c>
      <c r="F1006" s="207" t="s">
        <v>1230</v>
      </c>
      <c r="G1006" s="205"/>
      <c r="H1006" s="208">
        <v>4.05</v>
      </c>
      <c r="I1006" s="209"/>
      <c r="J1006" s="205"/>
      <c r="K1006" s="205"/>
      <c r="L1006" s="210"/>
      <c r="M1006" s="211"/>
      <c r="N1006" s="212"/>
      <c r="O1006" s="212"/>
      <c r="P1006" s="212"/>
      <c r="Q1006" s="212"/>
      <c r="R1006" s="212"/>
      <c r="S1006" s="212"/>
      <c r="T1006" s="213"/>
      <c r="AT1006" s="214" t="s">
        <v>198</v>
      </c>
      <c r="AU1006" s="214" t="s">
        <v>83</v>
      </c>
      <c r="AV1006" s="14" t="s">
        <v>83</v>
      </c>
      <c r="AW1006" s="14" t="s">
        <v>34</v>
      </c>
      <c r="AX1006" s="14" t="s">
        <v>73</v>
      </c>
      <c r="AY1006" s="214" t="s">
        <v>168</v>
      </c>
    </row>
    <row r="1007" spans="1:65" s="14" customFormat="1" ht="11.25">
      <c r="B1007" s="204"/>
      <c r="C1007" s="205"/>
      <c r="D1007" s="189" t="s">
        <v>198</v>
      </c>
      <c r="E1007" s="206" t="s">
        <v>19</v>
      </c>
      <c r="F1007" s="207" t="s">
        <v>1231</v>
      </c>
      <c r="G1007" s="205"/>
      <c r="H1007" s="208">
        <v>9.4499999999999993</v>
      </c>
      <c r="I1007" s="209"/>
      <c r="J1007" s="205"/>
      <c r="K1007" s="205"/>
      <c r="L1007" s="210"/>
      <c r="M1007" s="211"/>
      <c r="N1007" s="212"/>
      <c r="O1007" s="212"/>
      <c r="P1007" s="212"/>
      <c r="Q1007" s="212"/>
      <c r="R1007" s="212"/>
      <c r="S1007" s="212"/>
      <c r="T1007" s="213"/>
      <c r="AT1007" s="214" t="s">
        <v>198</v>
      </c>
      <c r="AU1007" s="214" t="s">
        <v>83</v>
      </c>
      <c r="AV1007" s="14" t="s">
        <v>83</v>
      </c>
      <c r="AW1007" s="14" t="s">
        <v>34</v>
      </c>
      <c r="AX1007" s="14" t="s">
        <v>73</v>
      </c>
      <c r="AY1007" s="214" t="s">
        <v>168</v>
      </c>
    </row>
    <row r="1008" spans="1:65" s="14" customFormat="1" ht="11.25">
      <c r="B1008" s="204"/>
      <c r="C1008" s="205"/>
      <c r="D1008" s="189" t="s">
        <v>198</v>
      </c>
      <c r="E1008" s="206" t="s">
        <v>19</v>
      </c>
      <c r="F1008" s="207" t="s">
        <v>1232</v>
      </c>
      <c r="G1008" s="205"/>
      <c r="H1008" s="208">
        <v>4.05</v>
      </c>
      <c r="I1008" s="209"/>
      <c r="J1008" s="205"/>
      <c r="K1008" s="205"/>
      <c r="L1008" s="210"/>
      <c r="M1008" s="211"/>
      <c r="N1008" s="212"/>
      <c r="O1008" s="212"/>
      <c r="P1008" s="212"/>
      <c r="Q1008" s="212"/>
      <c r="R1008" s="212"/>
      <c r="S1008" s="212"/>
      <c r="T1008" s="213"/>
      <c r="AT1008" s="214" t="s">
        <v>198</v>
      </c>
      <c r="AU1008" s="214" t="s">
        <v>83</v>
      </c>
      <c r="AV1008" s="14" t="s">
        <v>83</v>
      </c>
      <c r="AW1008" s="14" t="s">
        <v>34</v>
      </c>
      <c r="AX1008" s="14" t="s">
        <v>73</v>
      </c>
      <c r="AY1008" s="214" t="s">
        <v>168</v>
      </c>
    </row>
    <row r="1009" spans="1:65" s="15" customFormat="1" ht="11.25">
      <c r="B1009" s="215"/>
      <c r="C1009" s="216"/>
      <c r="D1009" s="189" t="s">
        <v>198</v>
      </c>
      <c r="E1009" s="217" t="s">
        <v>19</v>
      </c>
      <c r="F1009" s="218" t="s">
        <v>208</v>
      </c>
      <c r="G1009" s="216"/>
      <c r="H1009" s="219">
        <v>17.55</v>
      </c>
      <c r="I1009" s="220"/>
      <c r="J1009" s="216"/>
      <c r="K1009" s="216"/>
      <c r="L1009" s="221"/>
      <c r="M1009" s="222"/>
      <c r="N1009" s="223"/>
      <c r="O1009" s="223"/>
      <c r="P1009" s="223"/>
      <c r="Q1009" s="223"/>
      <c r="R1009" s="223"/>
      <c r="S1009" s="223"/>
      <c r="T1009" s="224"/>
      <c r="AT1009" s="225" t="s">
        <v>198</v>
      </c>
      <c r="AU1009" s="225" t="s">
        <v>83</v>
      </c>
      <c r="AV1009" s="15" t="s">
        <v>174</v>
      </c>
      <c r="AW1009" s="15" t="s">
        <v>34</v>
      </c>
      <c r="AX1009" s="15" t="s">
        <v>81</v>
      </c>
      <c r="AY1009" s="225" t="s">
        <v>168</v>
      </c>
    </row>
    <row r="1010" spans="1:65" s="2" customFormat="1" ht="16.5" customHeight="1">
      <c r="A1010" s="36"/>
      <c r="B1010" s="37"/>
      <c r="C1010" s="176" t="s">
        <v>1233</v>
      </c>
      <c r="D1010" s="176" t="s">
        <v>170</v>
      </c>
      <c r="E1010" s="177" t="s">
        <v>1234</v>
      </c>
      <c r="F1010" s="178" t="s">
        <v>1235</v>
      </c>
      <c r="G1010" s="179" t="s">
        <v>225</v>
      </c>
      <c r="H1010" s="180">
        <v>8.58</v>
      </c>
      <c r="I1010" s="181"/>
      <c r="J1010" s="182">
        <f>ROUND(I1010*H1010,2)</f>
        <v>0</v>
      </c>
      <c r="K1010" s="178" t="s">
        <v>180</v>
      </c>
      <c r="L1010" s="41"/>
      <c r="M1010" s="183" t="s">
        <v>19</v>
      </c>
      <c r="N1010" s="184" t="s">
        <v>44</v>
      </c>
      <c r="O1010" s="66"/>
      <c r="P1010" s="185">
        <f>O1010*H1010</f>
        <v>0</v>
      </c>
      <c r="Q1010" s="185">
        <v>0</v>
      </c>
      <c r="R1010" s="185">
        <f>Q1010*H1010</f>
        <v>0</v>
      </c>
      <c r="S1010" s="185">
        <v>2E-3</v>
      </c>
      <c r="T1010" s="186">
        <f>S1010*H1010</f>
        <v>1.7160000000000002E-2</v>
      </c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R1010" s="187" t="s">
        <v>174</v>
      </c>
      <c r="AT1010" s="187" t="s">
        <v>170</v>
      </c>
      <c r="AU1010" s="187" t="s">
        <v>83</v>
      </c>
      <c r="AY1010" s="19" t="s">
        <v>168</v>
      </c>
      <c r="BE1010" s="188">
        <f>IF(N1010="základní",J1010,0)</f>
        <v>0</v>
      </c>
      <c r="BF1010" s="188">
        <f>IF(N1010="snížená",J1010,0)</f>
        <v>0</v>
      </c>
      <c r="BG1010" s="188">
        <f>IF(N1010="zákl. přenesená",J1010,0)</f>
        <v>0</v>
      </c>
      <c r="BH1010" s="188">
        <f>IF(N1010="sníž. přenesená",J1010,0)</f>
        <v>0</v>
      </c>
      <c r="BI1010" s="188">
        <f>IF(N1010="nulová",J1010,0)</f>
        <v>0</v>
      </c>
      <c r="BJ1010" s="19" t="s">
        <v>81</v>
      </c>
      <c r="BK1010" s="188">
        <f>ROUND(I1010*H1010,2)</f>
        <v>0</v>
      </c>
      <c r="BL1010" s="19" t="s">
        <v>174</v>
      </c>
      <c r="BM1010" s="187" t="s">
        <v>1236</v>
      </c>
    </row>
    <row r="1011" spans="1:65" s="2" customFormat="1" ht="19.5">
      <c r="A1011" s="36"/>
      <c r="B1011" s="37"/>
      <c r="C1011" s="38"/>
      <c r="D1011" s="189" t="s">
        <v>176</v>
      </c>
      <c r="E1011" s="38"/>
      <c r="F1011" s="190" t="s">
        <v>1237</v>
      </c>
      <c r="G1011" s="38"/>
      <c r="H1011" s="38"/>
      <c r="I1011" s="191"/>
      <c r="J1011" s="38"/>
      <c r="K1011" s="38"/>
      <c r="L1011" s="41"/>
      <c r="M1011" s="192"/>
      <c r="N1011" s="193"/>
      <c r="O1011" s="66"/>
      <c r="P1011" s="66"/>
      <c r="Q1011" s="66"/>
      <c r="R1011" s="66"/>
      <c r="S1011" s="66"/>
      <c r="T1011" s="67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T1011" s="19" t="s">
        <v>176</v>
      </c>
      <c r="AU1011" s="19" t="s">
        <v>83</v>
      </c>
    </row>
    <row r="1012" spans="1:65" s="14" customFormat="1" ht="11.25">
      <c r="B1012" s="204"/>
      <c r="C1012" s="205"/>
      <c r="D1012" s="189" t="s">
        <v>198</v>
      </c>
      <c r="E1012" s="206" t="s">
        <v>19</v>
      </c>
      <c r="F1012" s="207" t="s">
        <v>1238</v>
      </c>
      <c r="G1012" s="205"/>
      <c r="H1012" s="208">
        <v>8.58</v>
      </c>
      <c r="I1012" s="209"/>
      <c r="J1012" s="205"/>
      <c r="K1012" s="205"/>
      <c r="L1012" s="210"/>
      <c r="M1012" s="211"/>
      <c r="N1012" s="212"/>
      <c r="O1012" s="212"/>
      <c r="P1012" s="212"/>
      <c r="Q1012" s="212"/>
      <c r="R1012" s="212"/>
      <c r="S1012" s="212"/>
      <c r="T1012" s="213"/>
      <c r="AT1012" s="214" t="s">
        <v>198</v>
      </c>
      <c r="AU1012" s="214" t="s">
        <v>83</v>
      </c>
      <c r="AV1012" s="14" t="s">
        <v>83</v>
      </c>
      <c r="AW1012" s="14" t="s">
        <v>34</v>
      </c>
      <c r="AX1012" s="14" t="s">
        <v>81</v>
      </c>
      <c r="AY1012" s="214" t="s">
        <v>168</v>
      </c>
    </row>
    <row r="1013" spans="1:65" s="2" customFormat="1" ht="16.5" customHeight="1">
      <c r="A1013" s="36"/>
      <c r="B1013" s="37"/>
      <c r="C1013" s="176" t="s">
        <v>1239</v>
      </c>
      <c r="D1013" s="176" t="s">
        <v>170</v>
      </c>
      <c r="E1013" s="177" t="s">
        <v>1240</v>
      </c>
      <c r="F1013" s="178" t="s">
        <v>1241</v>
      </c>
      <c r="G1013" s="179" t="s">
        <v>225</v>
      </c>
      <c r="H1013" s="180">
        <v>30</v>
      </c>
      <c r="I1013" s="181"/>
      <c r="J1013" s="182">
        <f>ROUND(I1013*H1013,2)</f>
        <v>0</v>
      </c>
      <c r="K1013" s="178" t="s">
        <v>180</v>
      </c>
      <c r="L1013" s="41"/>
      <c r="M1013" s="183" t="s">
        <v>19</v>
      </c>
      <c r="N1013" s="184" t="s">
        <v>44</v>
      </c>
      <c r="O1013" s="66"/>
      <c r="P1013" s="185">
        <f>O1013*H1013</f>
        <v>0</v>
      </c>
      <c r="Q1013" s="185">
        <v>0</v>
      </c>
      <c r="R1013" s="185">
        <f>Q1013*H1013</f>
        <v>0</v>
      </c>
      <c r="S1013" s="185">
        <v>5.5E-2</v>
      </c>
      <c r="T1013" s="186">
        <f>S1013*H1013</f>
        <v>1.65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187" t="s">
        <v>174</v>
      </c>
      <c r="AT1013" s="187" t="s">
        <v>170</v>
      </c>
      <c r="AU1013" s="187" t="s">
        <v>83</v>
      </c>
      <c r="AY1013" s="19" t="s">
        <v>168</v>
      </c>
      <c r="BE1013" s="188">
        <f>IF(N1013="základní",J1013,0)</f>
        <v>0</v>
      </c>
      <c r="BF1013" s="188">
        <f>IF(N1013="snížená",J1013,0)</f>
        <v>0</v>
      </c>
      <c r="BG1013" s="188">
        <f>IF(N1013="zákl. přenesená",J1013,0)</f>
        <v>0</v>
      </c>
      <c r="BH1013" s="188">
        <f>IF(N1013="sníž. přenesená",J1013,0)</f>
        <v>0</v>
      </c>
      <c r="BI1013" s="188">
        <f>IF(N1013="nulová",J1013,0)</f>
        <v>0</v>
      </c>
      <c r="BJ1013" s="19" t="s">
        <v>81</v>
      </c>
      <c r="BK1013" s="188">
        <f>ROUND(I1013*H1013,2)</f>
        <v>0</v>
      </c>
      <c r="BL1013" s="19" t="s">
        <v>174</v>
      </c>
      <c r="BM1013" s="187" t="s">
        <v>1242</v>
      </c>
    </row>
    <row r="1014" spans="1:65" s="2" customFormat="1" ht="19.5">
      <c r="A1014" s="36"/>
      <c r="B1014" s="37"/>
      <c r="C1014" s="38"/>
      <c r="D1014" s="189" t="s">
        <v>176</v>
      </c>
      <c r="E1014" s="38"/>
      <c r="F1014" s="190" t="s">
        <v>1243</v>
      </c>
      <c r="G1014" s="38"/>
      <c r="H1014" s="38"/>
      <c r="I1014" s="191"/>
      <c r="J1014" s="38"/>
      <c r="K1014" s="38"/>
      <c r="L1014" s="41"/>
      <c r="M1014" s="192"/>
      <c r="N1014" s="193"/>
      <c r="O1014" s="66"/>
      <c r="P1014" s="66"/>
      <c r="Q1014" s="66"/>
      <c r="R1014" s="66"/>
      <c r="S1014" s="66"/>
      <c r="T1014" s="67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T1014" s="19" t="s">
        <v>176</v>
      </c>
      <c r="AU1014" s="19" t="s">
        <v>83</v>
      </c>
    </row>
    <row r="1015" spans="1:65" s="2" customFormat="1" ht="16.5" customHeight="1">
      <c r="A1015" s="36"/>
      <c r="B1015" s="37"/>
      <c r="C1015" s="176" t="s">
        <v>1244</v>
      </c>
      <c r="D1015" s="176" t="s">
        <v>170</v>
      </c>
      <c r="E1015" s="177" t="s">
        <v>1245</v>
      </c>
      <c r="F1015" s="178" t="s">
        <v>1246</v>
      </c>
      <c r="G1015" s="179" t="s">
        <v>190</v>
      </c>
      <c r="H1015" s="180">
        <v>0.61499999999999999</v>
      </c>
      <c r="I1015" s="181"/>
      <c r="J1015" s="182">
        <f>ROUND(I1015*H1015,2)</f>
        <v>0</v>
      </c>
      <c r="K1015" s="178" t="s">
        <v>180</v>
      </c>
      <c r="L1015" s="41"/>
      <c r="M1015" s="183" t="s">
        <v>19</v>
      </c>
      <c r="N1015" s="184" t="s">
        <v>44</v>
      </c>
      <c r="O1015" s="66"/>
      <c r="P1015" s="185">
        <f>O1015*H1015</f>
        <v>0</v>
      </c>
      <c r="Q1015" s="185">
        <v>0</v>
      </c>
      <c r="R1015" s="185">
        <f>Q1015*H1015</f>
        <v>0</v>
      </c>
      <c r="S1015" s="185">
        <v>1.8</v>
      </c>
      <c r="T1015" s="186">
        <f>S1015*H1015</f>
        <v>1.107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87" t="s">
        <v>174</v>
      </c>
      <c r="AT1015" s="187" t="s">
        <v>170</v>
      </c>
      <c r="AU1015" s="187" t="s">
        <v>83</v>
      </c>
      <c r="AY1015" s="19" t="s">
        <v>168</v>
      </c>
      <c r="BE1015" s="188">
        <f>IF(N1015="základní",J1015,0)</f>
        <v>0</v>
      </c>
      <c r="BF1015" s="188">
        <f>IF(N1015="snížená",J1015,0)</f>
        <v>0</v>
      </c>
      <c r="BG1015" s="188">
        <f>IF(N1015="zákl. přenesená",J1015,0)</f>
        <v>0</v>
      </c>
      <c r="BH1015" s="188">
        <f>IF(N1015="sníž. přenesená",J1015,0)</f>
        <v>0</v>
      </c>
      <c r="BI1015" s="188">
        <f>IF(N1015="nulová",J1015,0)</f>
        <v>0</v>
      </c>
      <c r="BJ1015" s="19" t="s">
        <v>81</v>
      </c>
      <c r="BK1015" s="188">
        <f>ROUND(I1015*H1015,2)</f>
        <v>0</v>
      </c>
      <c r="BL1015" s="19" t="s">
        <v>174</v>
      </c>
      <c r="BM1015" s="187" t="s">
        <v>1247</v>
      </c>
    </row>
    <row r="1016" spans="1:65" s="2" customFormat="1" ht="19.5">
      <c r="A1016" s="36"/>
      <c r="B1016" s="37"/>
      <c r="C1016" s="38"/>
      <c r="D1016" s="189" t="s">
        <v>176</v>
      </c>
      <c r="E1016" s="38"/>
      <c r="F1016" s="190" t="s">
        <v>1248</v>
      </c>
      <c r="G1016" s="38"/>
      <c r="H1016" s="38"/>
      <c r="I1016" s="191"/>
      <c r="J1016" s="38"/>
      <c r="K1016" s="38"/>
      <c r="L1016" s="41"/>
      <c r="M1016" s="192"/>
      <c r="N1016" s="193"/>
      <c r="O1016" s="66"/>
      <c r="P1016" s="66"/>
      <c r="Q1016" s="66"/>
      <c r="R1016" s="66"/>
      <c r="S1016" s="66"/>
      <c r="T1016" s="67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T1016" s="19" t="s">
        <v>176</v>
      </c>
      <c r="AU1016" s="19" t="s">
        <v>83</v>
      </c>
    </row>
    <row r="1017" spans="1:65" s="14" customFormat="1" ht="11.25">
      <c r="B1017" s="204"/>
      <c r="C1017" s="205"/>
      <c r="D1017" s="189" t="s">
        <v>198</v>
      </c>
      <c r="E1017" s="206" t="s">
        <v>19</v>
      </c>
      <c r="F1017" s="207" t="s">
        <v>1249</v>
      </c>
      <c r="G1017" s="205"/>
      <c r="H1017" s="208">
        <v>0.61499999999999999</v>
      </c>
      <c r="I1017" s="209"/>
      <c r="J1017" s="205"/>
      <c r="K1017" s="205"/>
      <c r="L1017" s="210"/>
      <c r="M1017" s="211"/>
      <c r="N1017" s="212"/>
      <c r="O1017" s="212"/>
      <c r="P1017" s="212"/>
      <c r="Q1017" s="212"/>
      <c r="R1017" s="212"/>
      <c r="S1017" s="212"/>
      <c r="T1017" s="213"/>
      <c r="AT1017" s="214" t="s">
        <v>198</v>
      </c>
      <c r="AU1017" s="214" t="s">
        <v>83</v>
      </c>
      <c r="AV1017" s="14" t="s">
        <v>83</v>
      </c>
      <c r="AW1017" s="14" t="s">
        <v>34</v>
      </c>
      <c r="AX1017" s="14" t="s">
        <v>81</v>
      </c>
      <c r="AY1017" s="214" t="s">
        <v>168</v>
      </c>
    </row>
    <row r="1018" spans="1:65" s="2" customFormat="1" ht="16.5" customHeight="1">
      <c r="A1018" s="36"/>
      <c r="B1018" s="37"/>
      <c r="C1018" s="176" t="s">
        <v>1250</v>
      </c>
      <c r="D1018" s="176" t="s">
        <v>170</v>
      </c>
      <c r="E1018" s="177" t="s">
        <v>1251</v>
      </c>
      <c r="F1018" s="178" t="s">
        <v>1252</v>
      </c>
      <c r="G1018" s="179" t="s">
        <v>190</v>
      </c>
      <c r="H1018" s="180">
        <v>7.1999999999999995E-2</v>
      </c>
      <c r="I1018" s="181"/>
      <c r="J1018" s="182">
        <f>ROUND(I1018*H1018,2)</f>
        <v>0</v>
      </c>
      <c r="K1018" s="178" t="s">
        <v>180</v>
      </c>
      <c r="L1018" s="41"/>
      <c r="M1018" s="183" t="s">
        <v>19</v>
      </c>
      <c r="N1018" s="184" t="s">
        <v>44</v>
      </c>
      <c r="O1018" s="66"/>
      <c r="P1018" s="185">
        <f>O1018*H1018</f>
        <v>0</v>
      </c>
      <c r="Q1018" s="185">
        <v>0</v>
      </c>
      <c r="R1018" s="185">
        <f>Q1018*H1018</f>
        <v>0</v>
      </c>
      <c r="S1018" s="185">
        <v>1.8</v>
      </c>
      <c r="T1018" s="186">
        <f>S1018*H1018</f>
        <v>0.12959999999999999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87" t="s">
        <v>174</v>
      </c>
      <c r="AT1018" s="187" t="s">
        <v>170</v>
      </c>
      <c r="AU1018" s="187" t="s">
        <v>83</v>
      </c>
      <c r="AY1018" s="19" t="s">
        <v>168</v>
      </c>
      <c r="BE1018" s="188">
        <f>IF(N1018="základní",J1018,0)</f>
        <v>0</v>
      </c>
      <c r="BF1018" s="188">
        <f>IF(N1018="snížená",J1018,0)</f>
        <v>0</v>
      </c>
      <c r="BG1018" s="188">
        <f>IF(N1018="zákl. přenesená",J1018,0)</f>
        <v>0</v>
      </c>
      <c r="BH1018" s="188">
        <f>IF(N1018="sníž. přenesená",J1018,0)</f>
        <v>0</v>
      </c>
      <c r="BI1018" s="188">
        <f>IF(N1018="nulová",J1018,0)</f>
        <v>0</v>
      </c>
      <c r="BJ1018" s="19" t="s">
        <v>81</v>
      </c>
      <c r="BK1018" s="188">
        <f>ROUND(I1018*H1018,2)</f>
        <v>0</v>
      </c>
      <c r="BL1018" s="19" t="s">
        <v>174</v>
      </c>
      <c r="BM1018" s="187" t="s">
        <v>1253</v>
      </c>
    </row>
    <row r="1019" spans="1:65" s="2" customFormat="1" ht="11.25">
      <c r="A1019" s="36"/>
      <c r="B1019" s="37"/>
      <c r="C1019" s="38"/>
      <c r="D1019" s="189" t="s">
        <v>176</v>
      </c>
      <c r="E1019" s="38"/>
      <c r="F1019" s="190" t="s">
        <v>1254</v>
      </c>
      <c r="G1019" s="38"/>
      <c r="H1019" s="38"/>
      <c r="I1019" s="191"/>
      <c r="J1019" s="38"/>
      <c r="K1019" s="38"/>
      <c r="L1019" s="41"/>
      <c r="M1019" s="192"/>
      <c r="N1019" s="193"/>
      <c r="O1019" s="66"/>
      <c r="P1019" s="66"/>
      <c r="Q1019" s="66"/>
      <c r="R1019" s="66"/>
      <c r="S1019" s="66"/>
      <c r="T1019" s="67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T1019" s="19" t="s">
        <v>176</v>
      </c>
      <c r="AU1019" s="19" t="s">
        <v>83</v>
      </c>
    </row>
    <row r="1020" spans="1:65" s="14" customFormat="1" ht="11.25">
      <c r="B1020" s="204"/>
      <c r="C1020" s="205"/>
      <c r="D1020" s="189" t="s">
        <v>198</v>
      </c>
      <c r="E1020" s="206" t="s">
        <v>19</v>
      </c>
      <c r="F1020" s="207" t="s">
        <v>1255</v>
      </c>
      <c r="G1020" s="205"/>
      <c r="H1020" s="208">
        <v>7.1999999999999995E-2</v>
      </c>
      <c r="I1020" s="209"/>
      <c r="J1020" s="205"/>
      <c r="K1020" s="205"/>
      <c r="L1020" s="210"/>
      <c r="M1020" s="211"/>
      <c r="N1020" s="212"/>
      <c r="O1020" s="212"/>
      <c r="P1020" s="212"/>
      <c r="Q1020" s="212"/>
      <c r="R1020" s="212"/>
      <c r="S1020" s="212"/>
      <c r="T1020" s="213"/>
      <c r="AT1020" s="214" t="s">
        <v>198</v>
      </c>
      <c r="AU1020" s="214" t="s">
        <v>83</v>
      </c>
      <c r="AV1020" s="14" t="s">
        <v>83</v>
      </c>
      <c r="AW1020" s="14" t="s">
        <v>34</v>
      </c>
      <c r="AX1020" s="14" t="s">
        <v>81</v>
      </c>
      <c r="AY1020" s="214" t="s">
        <v>168</v>
      </c>
    </row>
    <row r="1021" spans="1:65" s="2" customFormat="1" ht="16.5" customHeight="1">
      <c r="A1021" s="36"/>
      <c r="B1021" s="37"/>
      <c r="C1021" s="176" t="s">
        <v>1256</v>
      </c>
      <c r="D1021" s="176" t="s">
        <v>170</v>
      </c>
      <c r="E1021" s="177" t="s">
        <v>1257</v>
      </c>
      <c r="F1021" s="178" t="s">
        <v>1258</v>
      </c>
      <c r="G1021" s="179" t="s">
        <v>179</v>
      </c>
      <c r="H1021" s="180">
        <v>11</v>
      </c>
      <c r="I1021" s="181"/>
      <c r="J1021" s="182">
        <f>ROUND(I1021*H1021,2)</f>
        <v>0</v>
      </c>
      <c r="K1021" s="178" t="s">
        <v>180</v>
      </c>
      <c r="L1021" s="41"/>
      <c r="M1021" s="183" t="s">
        <v>19</v>
      </c>
      <c r="N1021" s="184" t="s">
        <v>44</v>
      </c>
      <c r="O1021" s="66"/>
      <c r="P1021" s="185">
        <f>O1021*H1021</f>
        <v>0</v>
      </c>
      <c r="Q1021" s="185">
        <v>0</v>
      </c>
      <c r="R1021" s="185">
        <f>Q1021*H1021</f>
        <v>0</v>
      </c>
      <c r="S1021" s="185">
        <v>2E-3</v>
      </c>
      <c r="T1021" s="186">
        <f>S1021*H1021</f>
        <v>2.1999999999999999E-2</v>
      </c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R1021" s="187" t="s">
        <v>174</v>
      </c>
      <c r="AT1021" s="187" t="s">
        <v>170</v>
      </c>
      <c r="AU1021" s="187" t="s">
        <v>83</v>
      </c>
      <c r="AY1021" s="19" t="s">
        <v>168</v>
      </c>
      <c r="BE1021" s="188">
        <f>IF(N1021="základní",J1021,0)</f>
        <v>0</v>
      </c>
      <c r="BF1021" s="188">
        <f>IF(N1021="snížená",J1021,0)</f>
        <v>0</v>
      </c>
      <c r="BG1021" s="188">
        <f>IF(N1021="zákl. přenesená",J1021,0)</f>
        <v>0</v>
      </c>
      <c r="BH1021" s="188">
        <f>IF(N1021="sníž. přenesená",J1021,0)</f>
        <v>0</v>
      </c>
      <c r="BI1021" s="188">
        <f>IF(N1021="nulová",J1021,0)</f>
        <v>0</v>
      </c>
      <c r="BJ1021" s="19" t="s">
        <v>81</v>
      </c>
      <c r="BK1021" s="188">
        <f>ROUND(I1021*H1021,2)</f>
        <v>0</v>
      </c>
      <c r="BL1021" s="19" t="s">
        <v>174</v>
      </c>
      <c r="BM1021" s="187" t="s">
        <v>1259</v>
      </c>
    </row>
    <row r="1022" spans="1:65" s="2" customFormat="1" ht="11.25">
      <c r="A1022" s="36"/>
      <c r="B1022" s="37"/>
      <c r="C1022" s="38"/>
      <c r="D1022" s="189" t="s">
        <v>176</v>
      </c>
      <c r="E1022" s="38"/>
      <c r="F1022" s="190" t="s">
        <v>1260</v>
      </c>
      <c r="G1022" s="38"/>
      <c r="H1022" s="38"/>
      <c r="I1022" s="191"/>
      <c r="J1022" s="38"/>
      <c r="K1022" s="38"/>
      <c r="L1022" s="41"/>
      <c r="M1022" s="192"/>
      <c r="N1022" s="193"/>
      <c r="O1022" s="66"/>
      <c r="P1022" s="66"/>
      <c r="Q1022" s="66"/>
      <c r="R1022" s="66"/>
      <c r="S1022" s="66"/>
      <c r="T1022" s="67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T1022" s="19" t="s">
        <v>176</v>
      </c>
      <c r="AU1022" s="19" t="s">
        <v>83</v>
      </c>
    </row>
    <row r="1023" spans="1:65" s="13" customFormat="1" ht="11.25">
      <c r="B1023" s="194"/>
      <c r="C1023" s="195"/>
      <c r="D1023" s="189" t="s">
        <v>198</v>
      </c>
      <c r="E1023" s="196" t="s">
        <v>19</v>
      </c>
      <c r="F1023" s="197" t="s">
        <v>1261</v>
      </c>
      <c r="G1023" s="195"/>
      <c r="H1023" s="196" t="s">
        <v>19</v>
      </c>
      <c r="I1023" s="198"/>
      <c r="J1023" s="195"/>
      <c r="K1023" s="195"/>
      <c r="L1023" s="199"/>
      <c r="M1023" s="200"/>
      <c r="N1023" s="201"/>
      <c r="O1023" s="201"/>
      <c r="P1023" s="201"/>
      <c r="Q1023" s="201"/>
      <c r="R1023" s="201"/>
      <c r="S1023" s="201"/>
      <c r="T1023" s="202"/>
      <c r="AT1023" s="203" t="s">
        <v>198</v>
      </c>
      <c r="AU1023" s="203" t="s">
        <v>83</v>
      </c>
      <c r="AV1023" s="13" t="s">
        <v>81</v>
      </c>
      <c r="AW1023" s="13" t="s">
        <v>34</v>
      </c>
      <c r="AX1023" s="13" t="s">
        <v>73</v>
      </c>
      <c r="AY1023" s="203" t="s">
        <v>168</v>
      </c>
    </row>
    <row r="1024" spans="1:65" s="14" customFormat="1" ht="11.25">
      <c r="B1024" s="204"/>
      <c r="C1024" s="205"/>
      <c r="D1024" s="189" t="s">
        <v>198</v>
      </c>
      <c r="E1024" s="206" t="s">
        <v>19</v>
      </c>
      <c r="F1024" s="207" t="s">
        <v>1262</v>
      </c>
      <c r="G1024" s="205"/>
      <c r="H1024" s="208">
        <v>6.5</v>
      </c>
      <c r="I1024" s="209"/>
      <c r="J1024" s="205"/>
      <c r="K1024" s="205"/>
      <c r="L1024" s="210"/>
      <c r="M1024" s="211"/>
      <c r="N1024" s="212"/>
      <c r="O1024" s="212"/>
      <c r="P1024" s="212"/>
      <c r="Q1024" s="212"/>
      <c r="R1024" s="212"/>
      <c r="S1024" s="212"/>
      <c r="T1024" s="213"/>
      <c r="AT1024" s="214" t="s">
        <v>198</v>
      </c>
      <c r="AU1024" s="214" t="s">
        <v>83</v>
      </c>
      <c r="AV1024" s="14" t="s">
        <v>83</v>
      </c>
      <c r="AW1024" s="14" t="s">
        <v>34</v>
      </c>
      <c r="AX1024" s="14" t="s">
        <v>73</v>
      </c>
      <c r="AY1024" s="214" t="s">
        <v>168</v>
      </c>
    </row>
    <row r="1025" spans="1:65" s="14" customFormat="1" ht="11.25">
      <c r="B1025" s="204"/>
      <c r="C1025" s="205"/>
      <c r="D1025" s="189" t="s">
        <v>198</v>
      </c>
      <c r="E1025" s="206" t="s">
        <v>19</v>
      </c>
      <c r="F1025" s="207" t="s">
        <v>1263</v>
      </c>
      <c r="G1025" s="205"/>
      <c r="H1025" s="208">
        <v>4.5</v>
      </c>
      <c r="I1025" s="209"/>
      <c r="J1025" s="205"/>
      <c r="K1025" s="205"/>
      <c r="L1025" s="210"/>
      <c r="M1025" s="211"/>
      <c r="N1025" s="212"/>
      <c r="O1025" s="212"/>
      <c r="P1025" s="212"/>
      <c r="Q1025" s="212"/>
      <c r="R1025" s="212"/>
      <c r="S1025" s="212"/>
      <c r="T1025" s="213"/>
      <c r="AT1025" s="214" t="s">
        <v>198</v>
      </c>
      <c r="AU1025" s="214" t="s">
        <v>83</v>
      </c>
      <c r="AV1025" s="14" t="s">
        <v>83</v>
      </c>
      <c r="AW1025" s="14" t="s">
        <v>34</v>
      </c>
      <c r="AX1025" s="14" t="s">
        <v>73</v>
      </c>
      <c r="AY1025" s="214" t="s">
        <v>168</v>
      </c>
    </row>
    <row r="1026" spans="1:65" s="15" customFormat="1" ht="11.25">
      <c r="B1026" s="215"/>
      <c r="C1026" s="216"/>
      <c r="D1026" s="189" t="s">
        <v>198</v>
      </c>
      <c r="E1026" s="217" t="s">
        <v>19</v>
      </c>
      <c r="F1026" s="218" t="s">
        <v>208</v>
      </c>
      <c r="G1026" s="216"/>
      <c r="H1026" s="219">
        <v>11</v>
      </c>
      <c r="I1026" s="220"/>
      <c r="J1026" s="216"/>
      <c r="K1026" s="216"/>
      <c r="L1026" s="221"/>
      <c r="M1026" s="222"/>
      <c r="N1026" s="223"/>
      <c r="O1026" s="223"/>
      <c r="P1026" s="223"/>
      <c r="Q1026" s="223"/>
      <c r="R1026" s="223"/>
      <c r="S1026" s="223"/>
      <c r="T1026" s="224"/>
      <c r="AT1026" s="225" t="s">
        <v>198</v>
      </c>
      <c r="AU1026" s="225" t="s">
        <v>83</v>
      </c>
      <c r="AV1026" s="15" t="s">
        <v>174</v>
      </c>
      <c r="AW1026" s="15" t="s">
        <v>34</v>
      </c>
      <c r="AX1026" s="15" t="s">
        <v>81</v>
      </c>
      <c r="AY1026" s="225" t="s">
        <v>168</v>
      </c>
    </row>
    <row r="1027" spans="1:65" s="2" customFormat="1" ht="21.75" customHeight="1">
      <c r="A1027" s="36"/>
      <c r="B1027" s="37"/>
      <c r="C1027" s="176" t="s">
        <v>1264</v>
      </c>
      <c r="D1027" s="176" t="s">
        <v>170</v>
      </c>
      <c r="E1027" s="177" t="s">
        <v>1265</v>
      </c>
      <c r="F1027" s="178" t="s">
        <v>1266</v>
      </c>
      <c r="G1027" s="179" t="s">
        <v>225</v>
      </c>
      <c r="H1027" s="180">
        <v>119.13500000000001</v>
      </c>
      <c r="I1027" s="181"/>
      <c r="J1027" s="182">
        <f>ROUND(I1027*H1027,2)</f>
        <v>0</v>
      </c>
      <c r="K1027" s="178" t="s">
        <v>180</v>
      </c>
      <c r="L1027" s="41"/>
      <c r="M1027" s="183" t="s">
        <v>19</v>
      </c>
      <c r="N1027" s="184" t="s">
        <v>44</v>
      </c>
      <c r="O1027" s="66"/>
      <c r="P1027" s="185">
        <f>O1027*H1027</f>
        <v>0</v>
      </c>
      <c r="Q1027" s="185">
        <v>0</v>
      </c>
      <c r="R1027" s="185">
        <f>Q1027*H1027</f>
        <v>0</v>
      </c>
      <c r="S1027" s="185">
        <v>5.8999999999999997E-2</v>
      </c>
      <c r="T1027" s="186">
        <f>S1027*H1027</f>
        <v>7.0289650000000004</v>
      </c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R1027" s="187" t="s">
        <v>174</v>
      </c>
      <c r="AT1027" s="187" t="s">
        <v>170</v>
      </c>
      <c r="AU1027" s="187" t="s">
        <v>83</v>
      </c>
      <c r="AY1027" s="19" t="s">
        <v>168</v>
      </c>
      <c r="BE1027" s="188">
        <f>IF(N1027="základní",J1027,0)</f>
        <v>0</v>
      </c>
      <c r="BF1027" s="188">
        <f>IF(N1027="snížená",J1027,0)</f>
        <v>0</v>
      </c>
      <c r="BG1027" s="188">
        <f>IF(N1027="zákl. přenesená",J1027,0)</f>
        <v>0</v>
      </c>
      <c r="BH1027" s="188">
        <f>IF(N1027="sníž. přenesená",J1027,0)</f>
        <v>0</v>
      </c>
      <c r="BI1027" s="188">
        <f>IF(N1027="nulová",J1027,0)</f>
        <v>0</v>
      </c>
      <c r="BJ1027" s="19" t="s">
        <v>81</v>
      </c>
      <c r="BK1027" s="188">
        <f>ROUND(I1027*H1027,2)</f>
        <v>0</v>
      </c>
      <c r="BL1027" s="19" t="s">
        <v>174</v>
      </c>
      <c r="BM1027" s="187" t="s">
        <v>1267</v>
      </c>
    </row>
    <row r="1028" spans="1:65" s="2" customFormat="1" ht="19.5">
      <c r="A1028" s="36"/>
      <c r="B1028" s="37"/>
      <c r="C1028" s="38"/>
      <c r="D1028" s="189" t="s">
        <v>176</v>
      </c>
      <c r="E1028" s="38"/>
      <c r="F1028" s="190" t="s">
        <v>1268</v>
      </c>
      <c r="G1028" s="38"/>
      <c r="H1028" s="38"/>
      <c r="I1028" s="191"/>
      <c r="J1028" s="38"/>
      <c r="K1028" s="38"/>
      <c r="L1028" s="41"/>
      <c r="M1028" s="192"/>
      <c r="N1028" s="193"/>
      <c r="O1028" s="66"/>
      <c r="P1028" s="66"/>
      <c r="Q1028" s="66"/>
      <c r="R1028" s="66"/>
      <c r="S1028" s="66"/>
      <c r="T1028" s="67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T1028" s="19" t="s">
        <v>176</v>
      </c>
      <c r="AU1028" s="19" t="s">
        <v>83</v>
      </c>
    </row>
    <row r="1029" spans="1:65" s="14" customFormat="1" ht="11.25">
      <c r="B1029" s="204"/>
      <c r="C1029" s="205"/>
      <c r="D1029" s="189" t="s">
        <v>198</v>
      </c>
      <c r="E1029" s="206" t="s">
        <v>19</v>
      </c>
      <c r="F1029" s="207" t="s">
        <v>626</v>
      </c>
      <c r="G1029" s="205"/>
      <c r="H1029" s="208">
        <v>72.09</v>
      </c>
      <c r="I1029" s="209"/>
      <c r="J1029" s="205"/>
      <c r="K1029" s="205"/>
      <c r="L1029" s="210"/>
      <c r="M1029" s="211"/>
      <c r="N1029" s="212"/>
      <c r="O1029" s="212"/>
      <c r="P1029" s="212"/>
      <c r="Q1029" s="212"/>
      <c r="R1029" s="212"/>
      <c r="S1029" s="212"/>
      <c r="T1029" s="213"/>
      <c r="AT1029" s="214" t="s">
        <v>198</v>
      </c>
      <c r="AU1029" s="214" t="s">
        <v>83</v>
      </c>
      <c r="AV1029" s="14" t="s">
        <v>83</v>
      </c>
      <c r="AW1029" s="14" t="s">
        <v>34</v>
      </c>
      <c r="AX1029" s="14" t="s">
        <v>73</v>
      </c>
      <c r="AY1029" s="214" t="s">
        <v>168</v>
      </c>
    </row>
    <row r="1030" spans="1:65" s="14" customFormat="1" ht="11.25">
      <c r="B1030" s="204"/>
      <c r="C1030" s="205"/>
      <c r="D1030" s="189" t="s">
        <v>198</v>
      </c>
      <c r="E1030" s="206" t="s">
        <v>19</v>
      </c>
      <c r="F1030" s="207" t="s">
        <v>627</v>
      </c>
      <c r="G1030" s="205"/>
      <c r="H1030" s="208">
        <v>47.045000000000002</v>
      </c>
      <c r="I1030" s="209"/>
      <c r="J1030" s="205"/>
      <c r="K1030" s="205"/>
      <c r="L1030" s="210"/>
      <c r="M1030" s="211"/>
      <c r="N1030" s="212"/>
      <c r="O1030" s="212"/>
      <c r="P1030" s="212"/>
      <c r="Q1030" s="212"/>
      <c r="R1030" s="212"/>
      <c r="S1030" s="212"/>
      <c r="T1030" s="213"/>
      <c r="AT1030" s="214" t="s">
        <v>198</v>
      </c>
      <c r="AU1030" s="214" t="s">
        <v>83</v>
      </c>
      <c r="AV1030" s="14" t="s">
        <v>83</v>
      </c>
      <c r="AW1030" s="14" t="s">
        <v>34</v>
      </c>
      <c r="AX1030" s="14" t="s">
        <v>73</v>
      </c>
      <c r="AY1030" s="214" t="s">
        <v>168</v>
      </c>
    </row>
    <row r="1031" spans="1:65" s="15" customFormat="1" ht="11.25">
      <c r="B1031" s="215"/>
      <c r="C1031" s="216"/>
      <c r="D1031" s="189" t="s">
        <v>198</v>
      </c>
      <c r="E1031" s="217" t="s">
        <v>19</v>
      </c>
      <c r="F1031" s="218" t="s">
        <v>208</v>
      </c>
      <c r="G1031" s="216"/>
      <c r="H1031" s="219">
        <v>119.13500000000001</v>
      </c>
      <c r="I1031" s="220"/>
      <c r="J1031" s="216"/>
      <c r="K1031" s="216"/>
      <c r="L1031" s="221"/>
      <c r="M1031" s="222"/>
      <c r="N1031" s="223"/>
      <c r="O1031" s="223"/>
      <c r="P1031" s="223"/>
      <c r="Q1031" s="223"/>
      <c r="R1031" s="223"/>
      <c r="S1031" s="223"/>
      <c r="T1031" s="224"/>
      <c r="AT1031" s="225" t="s">
        <v>198</v>
      </c>
      <c r="AU1031" s="225" t="s">
        <v>83</v>
      </c>
      <c r="AV1031" s="15" t="s">
        <v>174</v>
      </c>
      <c r="AW1031" s="15" t="s">
        <v>34</v>
      </c>
      <c r="AX1031" s="15" t="s">
        <v>81</v>
      </c>
      <c r="AY1031" s="225" t="s">
        <v>168</v>
      </c>
    </row>
    <row r="1032" spans="1:65" s="2" customFormat="1" ht="21.75" customHeight="1">
      <c r="A1032" s="36"/>
      <c r="B1032" s="37"/>
      <c r="C1032" s="176" t="s">
        <v>1269</v>
      </c>
      <c r="D1032" s="176" t="s">
        <v>170</v>
      </c>
      <c r="E1032" s="177" t="s">
        <v>1270</v>
      </c>
      <c r="F1032" s="178" t="s">
        <v>1271</v>
      </c>
      <c r="G1032" s="179" t="s">
        <v>225</v>
      </c>
      <c r="H1032" s="180">
        <v>652.53</v>
      </c>
      <c r="I1032" s="181"/>
      <c r="J1032" s="182">
        <f>ROUND(I1032*H1032,2)</f>
        <v>0</v>
      </c>
      <c r="K1032" s="178" t="s">
        <v>180</v>
      </c>
      <c r="L1032" s="41"/>
      <c r="M1032" s="183" t="s">
        <v>19</v>
      </c>
      <c r="N1032" s="184" t="s">
        <v>44</v>
      </c>
      <c r="O1032" s="66"/>
      <c r="P1032" s="185">
        <f>O1032*H1032</f>
        <v>0</v>
      </c>
      <c r="Q1032" s="185">
        <v>0</v>
      </c>
      <c r="R1032" s="185">
        <f>Q1032*H1032</f>
        <v>0</v>
      </c>
      <c r="S1032" s="185">
        <v>0.01</v>
      </c>
      <c r="T1032" s="186">
        <f>S1032*H1032</f>
        <v>6.5252999999999997</v>
      </c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R1032" s="187" t="s">
        <v>174</v>
      </c>
      <c r="AT1032" s="187" t="s">
        <v>170</v>
      </c>
      <c r="AU1032" s="187" t="s">
        <v>83</v>
      </c>
      <c r="AY1032" s="19" t="s">
        <v>168</v>
      </c>
      <c r="BE1032" s="188">
        <f>IF(N1032="základní",J1032,0)</f>
        <v>0</v>
      </c>
      <c r="BF1032" s="188">
        <f>IF(N1032="snížená",J1032,0)</f>
        <v>0</v>
      </c>
      <c r="BG1032" s="188">
        <f>IF(N1032="zákl. přenesená",J1032,0)</f>
        <v>0</v>
      </c>
      <c r="BH1032" s="188">
        <f>IF(N1032="sníž. přenesená",J1032,0)</f>
        <v>0</v>
      </c>
      <c r="BI1032" s="188">
        <f>IF(N1032="nulová",J1032,0)</f>
        <v>0</v>
      </c>
      <c r="BJ1032" s="19" t="s">
        <v>81</v>
      </c>
      <c r="BK1032" s="188">
        <f>ROUND(I1032*H1032,2)</f>
        <v>0</v>
      </c>
      <c r="BL1032" s="19" t="s">
        <v>174</v>
      </c>
      <c r="BM1032" s="187" t="s">
        <v>1272</v>
      </c>
    </row>
    <row r="1033" spans="1:65" s="2" customFormat="1" ht="19.5">
      <c r="A1033" s="36"/>
      <c r="B1033" s="37"/>
      <c r="C1033" s="38"/>
      <c r="D1033" s="189" t="s">
        <v>176</v>
      </c>
      <c r="E1033" s="38"/>
      <c r="F1033" s="190" t="s">
        <v>1273</v>
      </c>
      <c r="G1033" s="38"/>
      <c r="H1033" s="38"/>
      <c r="I1033" s="191"/>
      <c r="J1033" s="38"/>
      <c r="K1033" s="38"/>
      <c r="L1033" s="41"/>
      <c r="M1033" s="192"/>
      <c r="N1033" s="193"/>
      <c r="O1033" s="66"/>
      <c r="P1033" s="66"/>
      <c r="Q1033" s="66"/>
      <c r="R1033" s="66"/>
      <c r="S1033" s="66"/>
      <c r="T1033" s="67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T1033" s="19" t="s">
        <v>176</v>
      </c>
      <c r="AU1033" s="19" t="s">
        <v>83</v>
      </c>
    </row>
    <row r="1034" spans="1:65" s="14" customFormat="1" ht="11.25">
      <c r="B1034" s="204"/>
      <c r="C1034" s="205"/>
      <c r="D1034" s="189" t="s">
        <v>198</v>
      </c>
      <c r="E1034" s="206" t="s">
        <v>19</v>
      </c>
      <c r="F1034" s="207" t="s">
        <v>1274</v>
      </c>
      <c r="G1034" s="205"/>
      <c r="H1034" s="208">
        <v>100.95</v>
      </c>
      <c r="I1034" s="209"/>
      <c r="J1034" s="205"/>
      <c r="K1034" s="205"/>
      <c r="L1034" s="210"/>
      <c r="M1034" s="211"/>
      <c r="N1034" s="212"/>
      <c r="O1034" s="212"/>
      <c r="P1034" s="212"/>
      <c r="Q1034" s="212"/>
      <c r="R1034" s="212"/>
      <c r="S1034" s="212"/>
      <c r="T1034" s="213"/>
      <c r="AT1034" s="214" t="s">
        <v>198</v>
      </c>
      <c r="AU1034" s="214" t="s">
        <v>83</v>
      </c>
      <c r="AV1034" s="14" t="s">
        <v>83</v>
      </c>
      <c r="AW1034" s="14" t="s">
        <v>34</v>
      </c>
      <c r="AX1034" s="14" t="s">
        <v>73</v>
      </c>
      <c r="AY1034" s="214" t="s">
        <v>168</v>
      </c>
    </row>
    <row r="1035" spans="1:65" s="14" customFormat="1" ht="11.25">
      <c r="B1035" s="204"/>
      <c r="C1035" s="205"/>
      <c r="D1035" s="189" t="s">
        <v>198</v>
      </c>
      <c r="E1035" s="206" t="s">
        <v>19</v>
      </c>
      <c r="F1035" s="207" t="s">
        <v>613</v>
      </c>
      <c r="G1035" s="205"/>
      <c r="H1035" s="208">
        <v>551.58000000000004</v>
      </c>
      <c r="I1035" s="209"/>
      <c r="J1035" s="205"/>
      <c r="K1035" s="205"/>
      <c r="L1035" s="210"/>
      <c r="M1035" s="211"/>
      <c r="N1035" s="212"/>
      <c r="O1035" s="212"/>
      <c r="P1035" s="212"/>
      <c r="Q1035" s="212"/>
      <c r="R1035" s="212"/>
      <c r="S1035" s="212"/>
      <c r="T1035" s="213"/>
      <c r="AT1035" s="214" t="s">
        <v>198</v>
      </c>
      <c r="AU1035" s="214" t="s">
        <v>83</v>
      </c>
      <c r="AV1035" s="14" t="s">
        <v>83</v>
      </c>
      <c r="AW1035" s="14" t="s">
        <v>34</v>
      </c>
      <c r="AX1035" s="14" t="s">
        <v>73</v>
      </c>
      <c r="AY1035" s="214" t="s">
        <v>168</v>
      </c>
    </row>
    <row r="1036" spans="1:65" s="15" customFormat="1" ht="11.25">
      <c r="B1036" s="215"/>
      <c r="C1036" s="216"/>
      <c r="D1036" s="189" t="s">
        <v>198</v>
      </c>
      <c r="E1036" s="217" t="s">
        <v>19</v>
      </c>
      <c r="F1036" s="218" t="s">
        <v>208</v>
      </c>
      <c r="G1036" s="216"/>
      <c r="H1036" s="219">
        <v>652.53</v>
      </c>
      <c r="I1036" s="220"/>
      <c r="J1036" s="216"/>
      <c r="K1036" s="216"/>
      <c r="L1036" s="221"/>
      <c r="M1036" s="222"/>
      <c r="N1036" s="223"/>
      <c r="O1036" s="223"/>
      <c r="P1036" s="223"/>
      <c r="Q1036" s="223"/>
      <c r="R1036" s="223"/>
      <c r="S1036" s="223"/>
      <c r="T1036" s="224"/>
      <c r="AT1036" s="225" t="s">
        <v>198</v>
      </c>
      <c r="AU1036" s="225" t="s">
        <v>83</v>
      </c>
      <c r="AV1036" s="15" t="s">
        <v>174</v>
      </c>
      <c r="AW1036" s="15" t="s">
        <v>34</v>
      </c>
      <c r="AX1036" s="15" t="s">
        <v>81</v>
      </c>
      <c r="AY1036" s="225" t="s">
        <v>168</v>
      </c>
    </row>
    <row r="1037" spans="1:65" s="2" customFormat="1" ht="16.5" customHeight="1">
      <c r="A1037" s="36"/>
      <c r="B1037" s="37"/>
      <c r="C1037" s="176" t="s">
        <v>1275</v>
      </c>
      <c r="D1037" s="176" t="s">
        <v>170</v>
      </c>
      <c r="E1037" s="177" t="s">
        <v>1276</v>
      </c>
      <c r="F1037" s="178" t="s">
        <v>1277</v>
      </c>
      <c r="G1037" s="179" t="s">
        <v>225</v>
      </c>
      <c r="H1037" s="180">
        <v>1072.278</v>
      </c>
      <c r="I1037" s="181"/>
      <c r="J1037" s="182">
        <f>ROUND(I1037*H1037,2)</f>
        <v>0</v>
      </c>
      <c r="K1037" s="178" t="s">
        <v>180</v>
      </c>
      <c r="L1037" s="41"/>
      <c r="M1037" s="183" t="s">
        <v>19</v>
      </c>
      <c r="N1037" s="184" t="s">
        <v>44</v>
      </c>
      <c r="O1037" s="66"/>
      <c r="P1037" s="185">
        <f>O1037*H1037</f>
        <v>0</v>
      </c>
      <c r="Q1037" s="185">
        <v>0</v>
      </c>
      <c r="R1037" s="185">
        <f>Q1037*H1037</f>
        <v>0</v>
      </c>
      <c r="S1037" s="185">
        <v>4.8000000000000001E-4</v>
      </c>
      <c r="T1037" s="186">
        <f>S1037*H1037</f>
        <v>0.51469344000000006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187" t="s">
        <v>174</v>
      </c>
      <c r="AT1037" s="187" t="s">
        <v>170</v>
      </c>
      <c r="AU1037" s="187" t="s">
        <v>83</v>
      </c>
      <c r="AY1037" s="19" t="s">
        <v>168</v>
      </c>
      <c r="BE1037" s="188">
        <f>IF(N1037="základní",J1037,0)</f>
        <v>0</v>
      </c>
      <c r="BF1037" s="188">
        <f>IF(N1037="snížená",J1037,0)</f>
        <v>0</v>
      </c>
      <c r="BG1037" s="188">
        <f>IF(N1037="zákl. přenesená",J1037,0)</f>
        <v>0</v>
      </c>
      <c r="BH1037" s="188">
        <f>IF(N1037="sníž. přenesená",J1037,0)</f>
        <v>0</v>
      </c>
      <c r="BI1037" s="188">
        <f>IF(N1037="nulová",J1037,0)</f>
        <v>0</v>
      </c>
      <c r="BJ1037" s="19" t="s">
        <v>81</v>
      </c>
      <c r="BK1037" s="188">
        <f>ROUND(I1037*H1037,2)</f>
        <v>0</v>
      </c>
      <c r="BL1037" s="19" t="s">
        <v>174</v>
      </c>
      <c r="BM1037" s="187" t="s">
        <v>1278</v>
      </c>
    </row>
    <row r="1038" spans="1:65" s="2" customFormat="1" ht="11.25">
      <c r="A1038" s="36"/>
      <c r="B1038" s="37"/>
      <c r="C1038" s="38"/>
      <c r="D1038" s="189" t="s">
        <v>176</v>
      </c>
      <c r="E1038" s="38"/>
      <c r="F1038" s="190" t="s">
        <v>1279</v>
      </c>
      <c r="G1038" s="38"/>
      <c r="H1038" s="38"/>
      <c r="I1038" s="191"/>
      <c r="J1038" s="38"/>
      <c r="K1038" s="38"/>
      <c r="L1038" s="41"/>
      <c r="M1038" s="192"/>
      <c r="N1038" s="193"/>
      <c r="O1038" s="66"/>
      <c r="P1038" s="66"/>
      <c r="Q1038" s="66"/>
      <c r="R1038" s="66"/>
      <c r="S1038" s="66"/>
      <c r="T1038" s="67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T1038" s="19" t="s">
        <v>176</v>
      </c>
      <c r="AU1038" s="19" t="s">
        <v>83</v>
      </c>
    </row>
    <row r="1039" spans="1:65" s="14" customFormat="1" ht="11.25">
      <c r="B1039" s="204"/>
      <c r="C1039" s="205"/>
      <c r="D1039" s="189" t="s">
        <v>198</v>
      </c>
      <c r="E1039" s="206" t="s">
        <v>19</v>
      </c>
      <c r="F1039" s="207" t="s">
        <v>615</v>
      </c>
      <c r="G1039" s="205"/>
      <c r="H1039" s="208">
        <v>9.3450000000000006</v>
      </c>
      <c r="I1039" s="209"/>
      <c r="J1039" s="205"/>
      <c r="K1039" s="205"/>
      <c r="L1039" s="210"/>
      <c r="M1039" s="211"/>
      <c r="N1039" s="212"/>
      <c r="O1039" s="212"/>
      <c r="P1039" s="212"/>
      <c r="Q1039" s="212"/>
      <c r="R1039" s="212"/>
      <c r="S1039" s="212"/>
      <c r="T1039" s="213"/>
      <c r="AT1039" s="214" t="s">
        <v>198</v>
      </c>
      <c r="AU1039" s="214" t="s">
        <v>83</v>
      </c>
      <c r="AV1039" s="14" t="s">
        <v>83</v>
      </c>
      <c r="AW1039" s="14" t="s">
        <v>34</v>
      </c>
      <c r="AX1039" s="14" t="s">
        <v>73</v>
      </c>
      <c r="AY1039" s="214" t="s">
        <v>168</v>
      </c>
    </row>
    <row r="1040" spans="1:65" s="14" customFormat="1" ht="11.25">
      <c r="B1040" s="204"/>
      <c r="C1040" s="205"/>
      <c r="D1040" s="189" t="s">
        <v>198</v>
      </c>
      <c r="E1040" s="206" t="s">
        <v>19</v>
      </c>
      <c r="F1040" s="207" t="s">
        <v>612</v>
      </c>
      <c r="G1040" s="205"/>
      <c r="H1040" s="208">
        <v>1018.553</v>
      </c>
      <c r="I1040" s="209"/>
      <c r="J1040" s="205"/>
      <c r="K1040" s="205"/>
      <c r="L1040" s="210"/>
      <c r="M1040" s="211"/>
      <c r="N1040" s="212"/>
      <c r="O1040" s="212"/>
      <c r="P1040" s="212"/>
      <c r="Q1040" s="212"/>
      <c r="R1040" s="212"/>
      <c r="S1040" s="212"/>
      <c r="T1040" s="213"/>
      <c r="AT1040" s="214" t="s">
        <v>198</v>
      </c>
      <c r="AU1040" s="214" t="s">
        <v>83</v>
      </c>
      <c r="AV1040" s="14" t="s">
        <v>83</v>
      </c>
      <c r="AW1040" s="14" t="s">
        <v>34</v>
      </c>
      <c r="AX1040" s="14" t="s">
        <v>73</v>
      </c>
      <c r="AY1040" s="214" t="s">
        <v>168</v>
      </c>
    </row>
    <row r="1041" spans="1:65" s="14" customFormat="1" ht="11.25">
      <c r="B1041" s="204"/>
      <c r="C1041" s="205"/>
      <c r="D1041" s="189" t="s">
        <v>198</v>
      </c>
      <c r="E1041" s="206" t="s">
        <v>19</v>
      </c>
      <c r="F1041" s="207" t="s">
        <v>620</v>
      </c>
      <c r="G1041" s="205"/>
      <c r="H1041" s="208">
        <v>34.479999999999997</v>
      </c>
      <c r="I1041" s="209"/>
      <c r="J1041" s="205"/>
      <c r="K1041" s="205"/>
      <c r="L1041" s="210"/>
      <c r="M1041" s="211"/>
      <c r="N1041" s="212"/>
      <c r="O1041" s="212"/>
      <c r="P1041" s="212"/>
      <c r="Q1041" s="212"/>
      <c r="R1041" s="212"/>
      <c r="S1041" s="212"/>
      <c r="T1041" s="213"/>
      <c r="AT1041" s="214" t="s">
        <v>198</v>
      </c>
      <c r="AU1041" s="214" t="s">
        <v>83</v>
      </c>
      <c r="AV1041" s="14" t="s">
        <v>83</v>
      </c>
      <c r="AW1041" s="14" t="s">
        <v>34</v>
      </c>
      <c r="AX1041" s="14" t="s">
        <v>73</v>
      </c>
      <c r="AY1041" s="214" t="s">
        <v>168</v>
      </c>
    </row>
    <row r="1042" spans="1:65" s="14" customFormat="1" ht="11.25">
      <c r="B1042" s="204"/>
      <c r="C1042" s="205"/>
      <c r="D1042" s="189" t="s">
        <v>198</v>
      </c>
      <c r="E1042" s="206" t="s">
        <v>19</v>
      </c>
      <c r="F1042" s="207" t="s">
        <v>614</v>
      </c>
      <c r="G1042" s="205"/>
      <c r="H1042" s="208">
        <v>9.9</v>
      </c>
      <c r="I1042" s="209"/>
      <c r="J1042" s="205"/>
      <c r="K1042" s="205"/>
      <c r="L1042" s="210"/>
      <c r="M1042" s="211"/>
      <c r="N1042" s="212"/>
      <c r="O1042" s="212"/>
      <c r="P1042" s="212"/>
      <c r="Q1042" s="212"/>
      <c r="R1042" s="212"/>
      <c r="S1042" s="212"/>
      <c r="T1042" s="213"/>
      <c r="AT1042" s="214" t="s">
        <v>198</v>
      </c>
      <c r="AU1042" s="214" t="s">
        <v>83</v>
      </c>
      <c r="AV1042" s="14" t="s">
        <v>83</v>
      </c>
      <c r="AW1042" s="14" t="s">
        <v>34</v>
      </c>
      <c r="AX1042" s="14" t="s">
        <v>73</v>
      </c>
      <c r="AY1042" s="214" t="s">
        <v>168</v>
      </c>
    </row>
    <row r="1043" spans="1:65" s="15" customFormat="1" ht="11.25">
      <c r="B1043" s="215"/>
      <c r="C1043" s="216"/>
      <c r="D1043" s="189" t="s">
        <v>198</v>
      </c>
      <c r="E1043" s="217" t="s">
        <v>19</v>
      </c>
      <c r="F1043" s="218" t="s">
        <v>208</v>
      </c>
      <c r="G1043" s="216"/>
      <c r="H1043" s="219">
        <v>1072.278</v>
      </c>
      <c r="I1043" s="220"/>
      <c r="J1043" s="216"/>
      <c r="K1043" s="216"/>
      <c r="L1043" s="221"/>
      <c r="M1043" s="222"/>
      <c r="N1043" s="223"/>
      <c r="O1043" s="223"/>
      <c r="P1043" s="223"/>
      <c r="Q1043" s="223"/>
      <c r="R1043" s="223"/>
      <c r="S1043" s="223"/>
      <c r="T1043" s="224"/>
      <c r="AT1043" s="225" t="s">
        <v>198</v>
      </c>
      <c r="AU1043" s="225" t="s">
        <v>83</v>
      </c>
      <c r="AV1043" s="15" t="s">
        <v>174</v>
      </c>
      <c r="AW1043" s="15" t="s">
        <v>34</v>
      </c>
      <c r="AX1043" s="15" t="s">
        <v>81</v>
      </c>
      <c r="AY1043" s="225" t="s">
        <v>168</v>
      </c>
    </row>
    <row r="1044" spans="1:65" s="2" customFormat="1" ht="16.5" customHeight="1">
      <c r="A1044" s="36"/>
      <c r="B1044" s="37"/>
      <c r="C1044" s="176" t="s">
        <v>1280</v>
      </c>
      <c r="D1044" s="176" t="s">
        <v>170</v>
      </c>
      <c r="E1044" s="177" t="s">
        <v>1281</v>
      </c>
      <c r="F1044" s="178" t="s">
        <v>1282</v>
      </c>
      <c r="G1044" s="179" t="s">
        <v>179</v>
      </c>
      <c r="H1044" s="180">
        <v>78.28</v>
      </c>
      <c r="I1044" s="181"/>
      <c r="J1044" s="182">
        <f>ROUND(I1044*H1044,2)</f>
        <v>0</v>
      </c>
      <c r="K1044" s="178" t="s">
        <v>180</v>
      </c>
      <c r="L1044" s="41"/>
      <c r="M1044" s="183" t="s">
        <v>19</v>
      </c>
      <c r="N1044" s="184" t="s">
        <v>44</v>
      </c>
      <c r="O1044" s="66"/>
      <c r="P1044" s="185">
        <f>O1044*H1044</f>
        <v>0</v>
      </c>
      <c r="Q1044" s="185">
        <v>0</v>
      </c>
      <c r="R1044" s="185">
        <f>Q1044*H1044</f>
        <v>0</v>
      </c>
      <c r="S1044" s="185">
        <v>4.2000000000000003E-2</v>
      </c>
      <c r="T1044" s="186">
        <f>S1044*H1044</f>
        <v>3.2877600000000005</v>
      </c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R1044" s="187" t="s">
        <v>174</v>
      </c>
      <c r="AT1044" s="187" t="s">
        <v>170</v>
      </c>
      <c r="AU1044" s="187" t="s">
        <v>83</v>
      </c>
      <c r="AY1044" s="19" t="s">
        <v>168</v>
      </c>
      <c r="BE1044" s="188">
        <f>IF(N1044="základní",J1044,0)</f>
        <v>0</v>
      </c>
      <c r="BF1044" s="188">
        <f>IF(N1044="snížená",J1044,0)</f>
        <v>0</v>
      </c>
      <c r="BG1044" s="188">
        <f>IF(N1044="zákl. přenesená",J1044,0)</f>
        <v>0</v>
      </c>
      <c r="BH1044" s="188">
        <f>IF(N1044="sníž. přenesená",J1044,0)</f>
        <v>0</v>
      </c>
      <c r="BI1044" s="188">
        <f>IF(N1044="nulová",J1044,0)</f>
        <v>0</v>
      </c>
      <c r="BJ1044" s="19" t="s">
        <v>81</v>
      </c>
      <c r="BK1044" s="188">
        <f>ROUND(I1044*H1044,2)</f>
        <v>0</v>
      </c>
      <c r="BL1044" s="19" t="s">
        <v>174</v>
      </c>
      <c r="BM1044" s="187" t="s">
        <v>1283</v>
      </c>
    </row>
    <row r="1045" spans="1:65" s="2" customFormat="1" ht="19.5">
      <c r="A1045" s="36"/>
      <c r="B1045" s="37"/>
      <c r="C1045" s="38"/>
      <c r="D1045" s="189" t="s">
        <v>176</v>
      </c>
      <c r="E1045" s="38"/>
      <c r="F1045" s="190" t="s">
        <v>1284</v>
      </c>
      <c r="G1045" s="38"/>
      <c r="H1045" s="38"/>
      <c r="I1045" s="191"/>
      <c r="J1045" s="38"/>
      <c r="K1045" s="38"/>
      <c r="L1045" s="41"/>
      <c r="M1045" s="192"/>
      <c r="N1045" s="193"/>
      <c r="O1045" s="66"/>
      <c r="P1045" s="66"/>
      <c r="Q1045" s="66"/>
      <c r="R1045" s="66"/>
      <c r="S1045" s="66"/>
      <c r="T1045" s="67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T1045" s="19" t="s">
        <v>176</v>
      </c>
      <c r="AU1045" s="19" t="s">
        <v>83</v>
      </c>
    </row>
    <row r="1046" spans="1:65" s="14" customFormat="1" ht="11.25">
      <c r="B1046" s="204"/>
      <c r="C1046" s="205"/>
      <c r="D1046" s="189" t="s">
        <v>198</v>
      </c>
      <c r="E1046" s="206" t="s">
        <v>19</v>
      </c>
      <c r="F1046" s="207" t="s">
        <v>1285</v>
      </c>
      <c r="G1046" s="205"/>
      <c r="H1046" s="208">
        <v>48.58</v>
      </c>
      <c r="I1046" s="209"/>
      <c r="J1046" s="205"/>
      <c r="K1046" s="205"/>
      <c r="L1046" s="210"/>
      <c r="M1046" s="211"/>
      <c r="N1046" s="212"/>
      <c r="O1046" s="212"/>
      <c r="P1046" s="212"/>
      <c r="Q1046" s="212"/>
      <c r="R1046" s="212"/>
      <c r="S1046" s="212"/>
      <c r="T1046" s="213"/>
      <c r="AT1046" s="214" t="s">
        <v>198</v>
      </c>
      <c r="AU1046" s="214" t="s">
        <v>83</v>
      </c>
      <c r="AV1046" s="14" t="s">
        <v>83</v>
      </c>
      <c r="AW1046" s="14" t="s">
        <v>34</v>
      </c>
      <c r="AX1046" s="14" t="s">
        <v>73</v>
      </c>
      <c r="AY1046" s="214" t="s">
        <v>168</v>
      </c>
    </row>
    <row r="1047" spans="1:65" s="14" customFormat="1" ht="11.25">
      <c r="B1047" s="204"/>
      <c r="C1047" s="205"/>
      <c r="D1047" s="189" t="s">
        <v>198</v>
      </c>
      <c r="E1047" s="206" t="s">
        <v>19</v>
      </c>
      <c r="F1047" s="207" t="s">
        <v>1286</v>
      </c>
      <c r="G1047" s="205"/>
      <c r="H1047" s="208">
        <v>9.9</v>
      </c>
      <c r="I1047" s="209"/>
      <c r="J1047" s="205"/>
      <c r="K1047" s="205"/>
      <c r="L1047" s="210"/>
      <c r="M1047" s="211"/>
      <c r="N1047" s="212"/>
      <c r="O1047" s="212"/>
      <c r="P1047" s="212"/>
      <c r="Q1047" s="212"/>
      <c r="R1047" s="212"/>
      <c r="S1047" s="212"/>
      <c r="T1047" s="213"/>
      <c r="AT1047" s="214" t="s">
        <v>198</v>
      </c>
      <c r="AU1047" s="214" t="s">
        <v>83</v>
      </c>
      <c r="AV1047" s="14" t="s">
        <v>83</v>
      </c>
      <c r="AW1047" s="14" t="s">
        <v>34</v>
      </c>
      <c r="AX1047" s="14" t="s">
        <v>73</v>
      </c>
      <c r="AY1047" s="214" t="s">
        <v>168</v>
      </c>
    </row>
    <row r="1048" spans="1:65" s="14" customFormat="1" ht="11.25">
      <c r="B1048" s="204"/>
      <c r="C1048" s="205"/>
      <c r="D1048" s="189" t="s">
        <v>198</v>
      </c>
      <c r="E1048" s="206" t="s">
        <v>19</v>
      </c>
      <c r="F1048" s="207" t="s">
        <v>1287</v>
      </c>
      <c r="G1048" s="205"/>
      <c r="H1048" s="208">
        <v>9.9</v>
      </c>
      <c r="I1048" s="209"/>
      <c r="J1048" s="205"/>
      <c r="K1048" s="205"/>
      <c r="L1048" s="210"/>
      <c r="M1048" s="211"/>
      <c r="N1048" s="212"/>
      <c r="O1048" s="212"/>
      <c r="P1048" s="212"/>
      <c r="Q1048" s="212"/>
      <c r="R1048" s="212"/>
      <c r="S1048" s="212"/>
      <c r="T1048" s="213"/>
      <c r="AT1048" s="214" t="s">
        <v>198</v>
      </c>
      <c r="AU1048" s="214" t="s">
        <v>83</v>
      </c>
      <c r="AV1048" s="14" t="s">
        <v>83</v>
      </c>
      <c r="AW1048" s="14" t="s">
        <v>34</v>
      </c>
      <c r="AX1048" s="14" t="s">
        <v>73</v>
      </c>
      <c r="AY1048" s="214" t="s">
        <v>168</v>
      </c>
    </row>
    <row r="1049" spans="1:65" s="14" customFormat="1" ht="11.25">
      <c r="B1049" s="204"/>
      <c r="C1049" s="205"/>
      <c r="D1049" s="189" t="s">
        <v>198</v>
      </c>
      <c r="E1049" s="206" t="s">
        <v>19</v>
      </c>
      <c r="F1049" s="207" t="s">
        <v>1288</v>
      </c>
      <c r="G1049" s="205"/>
      <c r="H1049" s="208">
        <v>9.9</v>
      </c>
      <c r="I1049" s="209"/>
      <c r="J1049" s="205"/>
      <c r="K1049" s="205"/>
      <c r="L1049" s="210"/>
      <c r="M1049" s="211"/>
      <c r="N1049" s="212"/>
      <c r="O1049" s="212"/>
      <c r="P1049" s="212"/>
      <c r="Q1049" s="212"/>
      <c r="R1049" s="212"/>
      <c r="S1049" s="212"/>
      <c r="T1049" s="213"/>
      <c r="AT1049" s="214" t="s">
        <v>198</v>
      </c>
      <c r="AU1049" s="214" t="s">
        <v>83</v>
      </c>
      <c r="AV1049" s="14" t="s">
        <v>83</v>
      </c>
      <c r="AW1049" s="14" t="s">
        <v>34</v>
      </c>
      <c r="AX1049" s="14" t="s">
        <v>73</v>
      </c>
      <c r="AY1049" s="214" t="s">
        <v>168</v>
      </c>
    </row>
    <row r="1050" spans="1:65" s="15" customFormat="1" ht="11.25">
      <c r="B1050" s="215"/>
      <c r="C1050" s="216"/>
      <c r="D1050" s="189" t="s">
        <v>198</v>
      </c>
      <c r="E1050" s="217" t="s">
        <v>19</v>
      </c>
      <c r="F1050" s="218" t="s">
        <v>208</v>
      </c>
      <c r="G1050" s="216"/>
      <c r="H1050" s="219">
        <v>78.28</v>
      </c>
      <c r="I1050" s="220"/>
      <c r="J1050" s="216"/>
      <c r="K1050" s="216"/>
      <c r="L1050" s="221"/>
      <c r="M1050" s="222"/>
      <c r="N1050" s="223"/>
      <c r="O1050" s="223"/>
      <c r="P1050" s="223"/>
      <c r="Q1050" s="223"/>
      <c r="R1050" s="223"/>
      <c r="S1050" s="223"/>
      <c r="T1050" s="224"/>
      <c r="AT1050" s="225" t="s">
        <v>198</v>
      </c>
      <c r="AU1050" s="225" t="s">
        <v>83</v>
      </c>
      <c r="AV1050" s="15" t="s">
        <v>174</v>
      </c>
      <c r="AW1050" s="15" t="s">
        <v>34</v>
      </c>
      <c r="AX1050" s="15" t="s">
        <v>81</v>
      </c>
      <c r="AY1050" s="225" t="s">
        <v>168</v>
      </c>
    </row>
    <row r="1051" spans="1:65" s="2" customFormat="1" ht="21.75" customHeight="1">
      <c r="A1051" s="36"/>
      <c r="B1051" s="37"/>
      <c r="C1051" s="176" t="s">
        <v>1289</v>
      </c>
      <c r="D1051" s="176" t="s">
        <v>170</v>
      </c>
      <c r="E1051" s="177" t="s">
        <v>1290</v>
      </c>
      <c r="F1051" s="178" t="s">
        <v>1291</v>
      </c>
      <c r="G1051" s="179" t="s">
        <v>190</v>
      </c>
      <c r="H1051" s="180">
        <v>0.14399999999999999</v>
      </c>
      <c r="I1051" s="181"/>
      <c r="J1051" s="182">
        <f>ROUND(I1051*H1051,2)</f>
        <v>0</v>
      </c>
      <c r="K1051" s="178" t="s">
        <v>180</v>
      </c>
      <c r="L1051" s="41"/>
      <c r="M1051" s="183" t="s">
        <v>19</v>
      </c>
      <c r="N1051" s="184" t="s">
        <v>44</v>
      </c>
      <c r="O1051" s="66"/>
      <c r="P1051" s="185">
        <f>O1051*H1051</f>
        <v>0</v>
      </c>
      <c r="Q1051" s="185">
        <v>0</v>
      </c>
      <c r="R1051" s="185">
        <f>Q1051*H1051</f>
        <v>0</v>
      </c>
      <c r="S1051" s="185">
        <v>2.2000000000000002</v>
      </c>
      <c r="T1051" s="186">
        <f>S1051*H1051</f>
        <v>0.31680000000000003</v>
      </c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R1051" s="187" t="s">
        <v>174</v>
      </c>
      <c r="AT1051" s="187" t="s">
        <v>170</v>
      </c>
      <c r="AU1051" s="187" t="s">
        <v>83</v>
      </c>
      <c r="AY1051" s="19" t="s">
        <v>168</v>
      </c>
      <c r="BE1051" s="188">
        <f>IF(N1051="základní",J1051,0)</f>
        <v>0</v>
      </c>
      <c r="BF1051" s="188">
        <f>IF(N1051="snížená",J1051,0)</f>
        <v>0</v>
      </c>
      <c r="BG1051" s="188">
        <f>IF(N1051="zákl. přenesená",J1051,0)</f>
        <v>0</v>
      </c>
      <c r="BH1051" s="188">
        <f>IF(N1051="sníž. přenesená",J1051,0)</f>
        <v>0</v>
      </c>
      <c r="BI1051" s="188">
        <f>IF(N1051="nulová",J1051,0)</f>
        <v>0</v>
      </c>
      <c r="BJ1051" s="19" t="s">
        <v>81</v>
      </c>
      <c r="BK1051" s="188">
        <f>ROUND(I1051*H1051,2)</f>
        <v>0</v>
      </c>
      <c r="BL1051" s="19" t="s">
        <v>174</v>
      </c>
      <c r="BM1051" s="187" t="s">
        <v>1292</v>
      </c>
    </row>
    <row r="1052" spans="1:65" s="2" customFormat="1" ht="11.25">
      <c r="A1052" s="36"/>
      <c r="B1052" s="37"/>
      <c r="C1052" s="38"/>
      <c r="D1052" s="189" t="s">
        <v>176</v>
      </c>
      <c r="E1052" s="38"/>
      <c r="F1052" s="190" t="s">
        <v>1293</v>
      </c>
      <c r="G1052" s="38"/>
      <c r="H1052" s="38"/>
      <c r="I1052" s="191"/>
      <c r="J1052" s="38"/>
      <c r="K1052" s="38"/>
      <c r="L1052" s="41"/>
      <c r="M1052" s="192"/>
      <c r="N1052" s="193"/>
      <c r="O1052" s="66"/>
      <c r="P1052" s="66"/>
      <c r="Q1052" s="66"/>
      <c r="R1052" s="66"/>
      <c r="S1052" s="66"/>
      <c r="T1052" s="67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T1052" s="19" t="s">
        <v>176</v>
      </c>
      <c r="AU1052" s="19" t="s">
        <v>83</v>
      </c>
    </row>
    <row r="1053" spans="1:65" s="13" customFormat="1" ht="11.25">
      <c r="B1053" s="194"/>
      <c r="C1053" s="195"/>
      <c r="D1053" s="189" t="s">
        <v>198</v>
      </c>
      <c r="E1053" s="196" t="s">
        <v>19</v>
      </c>
      <c r="F1053" s="197" t="s">
        <v>1294</v>
      </c>
      <c r="G1053" s="195"/>
      <c r="H1053" s="196" t="s">
        <v>19</v>
      </c>
      <c r="I1053" s="198"/>
      <c r="J1053" s="195"/>
      <c r="K1053" s="195"/>
      <c r="L1053" s="199"/>
      <c r="M1053" s="200"/>
      <c r="N1053" s="201"/>
      <c r="O1053" s="201"/>
      <c r="P1053" s="201"/>
      <c r="Q1053" s="201"/>
      <c r="R1053" s="201"/>
      <c r="S1053" s="201"/>
      <c r="T1053" s="202"/>
      <c r="AT1053" s="203" t="s">
        <v>198</v>
      </c>
      <c r="AU1053" s="203" t="s">
        <v>83</v>
      </c>
      <c r="AV1053" s="13" t="s">
        <v>81</v>
      </c>
      <c r="AW1053" s="13" t="s">
        <v>34</v>
      </c>
      <c r="AX1053" s="13" t="s">
        <v>73</v>
      </c>
      <c r="AY1053" s="203" t="s">
        <v>168</v>
      </c>
    </row>
    <row r="1054" spans="1:65" s="14" customFormat="1" ht="11.25">
      <c r="B1054" s="204"/>
      <c r="C1054" s="205"/>
      <c r="D1054" s="189" t="s">
        <v>198</v>
      </c>
      <c r="E1054" s="206" t="s">
        <v>19</v>
      </c>
      <c r="F1054" s="207" t="s">
        <v>974</v>
      </c>
      <c r="G1054" s="205"/>
      <c r="H1054" s="208">
        <v>0.14399999999999999</v>
      </c>
      <c r="I1054" s="209"/>
      <c r="J1054" s="205"/>
      <c r="K1054" s="205"/>
      <c r="L1054" s="210"/>
      <c r="M1054" s="211"/>
      <c r="N1054" s="212"/>
      <c r="O1054" s="212"/>
      <c r="P1054" s="212"/>
      <c r="Q1054" s="212"/>
      <c r="R1054" s="212"/>
      <c r="S1054" s="212"/>
      <c r="T1054" s="213"/>
      <c r="AT1054" s="214" t="s">
        <v>198</v>
      </c>
      <c r="AU1054" s="214" t="s">
        <v>83</v>
      </c>
      <c r="AV1054" s="14" t="s">
        <v>83</v>
      </c>
      <c r="AW1054" s="14" t="s">
        <v>34</v>
      </c>
      <c r="AX1054" s="14" t="s">
        <v>81</v>
      </c>
      <c r="AY1054" s="214" t="s">
        <v>168</v>
      </c>
    </row>
    <row r="1055" spans="1:65" s="2" customFormat="1" ht="16.5" customHeight="1">
      <c r="A1055" s="36"/>
      <c r="B1055" s="37"/>
      <c r="C1055" s="176" t="s">
        <v>1295</v>
      </c>
      <c r="D1055" s="176" t="s">
        <v>170</v>
      </c>
      <c r="E1055" s="177" t="s">
        <v>1296</v>
      </c>
      <c r="F1055" s="178" t="s">
        <v>1297</v>
      </c>
      <c r="G1055" s="179" t="s">
        <v>179</v>
      </c>
      <c r="H1055" s="180">
        <v>14.4</v>
      </c>
      <c r="I1055" s="181"/>
      <c r="J1055" s="182">
        <f>ROUND(I1055*H1055,2)</f>
        <v>0</v>
      </c>
      <c r="K1055" s="178" t="s">
        <v>180</v>
      </c>
      <c r="L1055" s="41"/>
      <c r="M1055" s="183" t="s">
        <v>19</v>
      </c>
      <c r="N1055" s="184" t="s">
        <v>44</v>
      </c>
      <c r="O1055" s="66"/>
      <c r="P1055" s="185">
        <f>O1055*H1055</f>
        <v>0</v>
      </c>
      <c r="Q1055" s="185">
        <v>2.0000000000000002E-5</v>
      </c>
      <c r="R1055" s="185">
        <f>Q1055*H1055</f>
        <v>2.8800000000000001E-4</v>
      </c>
      <c r="S1055" s="185">
        <v>0</v>
      </c>
      <c r="T1055" s="186">
        <f>S1055*H1055</f>
        <v>0</v>
      </c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R1055" s="187" t="s">
        <v>174</v>
      </c>
      <c r="AT1055" s="187" t="s">
        <v>170</v>
      </c>
      <c r="AU1055" s="187" t="s">
        <v>83</v>
      </c>
      <c r="AY1055" s="19" t="s">
        <v>168</v>
      </c>
      <c r="BE1055" s="188">
        <f>IF(N1055="základní",J1055,0)</f>
        <v>0</v>
      </c>
      <c r="BF1055" s="188">
        <f>IF(N1055="snížená",J1055,0)</f>
        <v>0</v>
      </c>
      <c r="BG1055" s="188">
        <f>IF(N1055="zákl. přenesená",J1055,0)</f>
        <v>0</v>
      </c>
      <c r="BH1055" s="188">
        <f>IF(N1055="sníž. přenesená",J1055,0)</f>
        <v>0</v>
      </c>
      <c r="BI1055" s="188">
        <f>IF(N1055="nulová",J1055,0)</f>
        <v>0</v>
      </c>
      <c r="BJ1055" s="19" t="s">
        <v>81</v>
      </c>
      <c r="BK1055" s="188">
        <f>ROUND(I1055*H1055,2)</f>
        <v>0</v>
      </c>
      <c r="BL1055" s="19" t="s">
        <v>174</v>
      </c>
      <c r="BM1055" s="187" t="s">
        <v>1298</v>
      </c>
    </row>
    <row r="1056" spans="1:65" s="2" customFormat="1" ht="11.25">
      <c r="A1056" s="36"/>
      <c r="B1056" s="37"/>
      <c r="C1056" s="38"/>
      <c r="D1056" s="189" t="s">
        <v>176</v>
      </c>
      <c r="E1056" s="38"/>
      <c r="F1056" s="190" t="s">
        <v>1299</v>
      </c>
      <c r="G1056" s="38"/>
      <c r="H1056" s="38"/>
      <c r="I1056" s="191"/>
      <c r="J1056" s="38"/>
      <c r="K1056" s="38"/>
      <c r="L1056" s="41"/>
      <c r="M1056" s="192"/>
      <c r="N1056" s="193"/>
      <c r="O1056" s="66"/>
      <c r="P1056" s="66"/>
      <c r="Q1056" s="66"/>
      <c r="R1056" s="66"/>
      <c r="S1056" s="66"/>
      <c r="T1056" s="67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T1056" s="19" t="s">
        <v>176</v>
      </c>
      <c r="AU1056" s="19" t="s">
        <v>83</v>
      </c>
    </row>
    <row r="1057" spans="1:65" s="13" customFormat="1" ht="11.25">
      <c r="B1057" s="194"/>
      <c r="C1057" s="195"/>
      <c r="D1057" s="189" t="s">
        <v>198</v>
      </c>
      <c r="E1057" s="196" t="s">
        <v>19</v>
      </c>
      <c r="F1057" s="197" t="s">
        <v>1294</v>
      </c>
      <c r="G1057" s="195"/>
      <c r="H1057" s="196" t="s">
        <v>19</v>
      </c>
      <c r="I1057" s="198"/>
      <c r="J1057" s="195"/>
      <c r="K1057" s="195"/>
      <c r="L1057" s="199"/>
      <c r="M1057" s="200"/>
      <c r="N1057" s="201"/>
      <c r="O1057" s="201"/>
      <c r="P1057" s="201"/>
      <c r="Q1057" s="201"/>
      <c r="R1057" s="201"/>
      <c r="S1057" s="201"/>
      <c r="T1057" s="202"/>
      <c r="AT1057" s="203" t="s">
        <v>198</v>
      </c>
      <c r="AU1057" s="203" t="s">
        <v>83</v>
      </c>
      <c r="AV1057" s="13" t="s">
        <v>81</v>
      </c>
      <c r="AW1057" s="13" t="s">
        <v>34</v>
      </c>
      <c r="AX1057" s="13" t="s">
        <v>73</v>
      </c>
      <c r="AY1057" s="203" t="s">
        <v>168</v>
      </c>
    </row>
    <row r="1058" spans="1:65" s="14" customFormat="1" ht="11.25">
      <c r="B1058" s="204"/>
      <c r="C1058" s="205"/>
      <c r="D1058" s="189" t="s">
        <v>198</v>
      </c>
      <c r="E1058" s="206" t="s">
        <v>19</v>
      </c>
      <c r="F1058" s="207" t="s">
        <v>1300</v>
      </c>
      <c r="G1058" s="205"/>
      <c r="H1058" s="208">
        <v>14.4</v>
      </c>
      <c r="I1058" s="209"/>
      <c r="J1058" s="205"/>
      <c r="K1058" s="205"/>
      <c r="L1058" s="210"/>
      <c r="M1058" s="211"/>
      <c r="N1058" s="212"/>
      <c r="O1058" s="212"/>
      <c r="P1058" s="212"/>
      <c r="Q1058" s="212"/>
      <c r="R1058" s="212"/>
      <c r="S1058" s="212"/>
      <c r="T1058" s="213"/>
      <c r="AT1058" s="214" t="s">
        <v>198</v>
      </c>
      <c r="AU1058" s="214" t="s">
        <v>83</v>
      </c>
      <c r="AV1058" s="14" t="s">
        <v>83</v>
      </c>
      <c r="AW1058" s="14" t="s">
        <v>34</v>
      </c>
      <c r="AX1058" s="14" t="s">
        <v>81</v>
      </c>
      <c r="AY1058" s="214" t="s">
        <v>168</v>
      </c>
    </row>
    <row r="1059" spans="1:65" s="2" customFormat="1" ht="21.75" customHeight="1">
      <c r="A1059" s="36"/>
      <c r="B1059" s="37"/>
      <c r="C1059" s="176" t="s">
        <v>1301</v>
      </c>
      <c r="D1059" s="176" t="s">
        <v>170</v>
      </c>
      <c r="E1059" s="177" t="s">
        <v>1302</v>
      </c>
      <c r="F1059" s="178" t="s">
        <v>1303</v>
      </c>
      <c r="G1059" s="179" t="s">
        <v>190</v>
      </c>
      <c r="H1059" s="180">
        <v>8.8320000000000007</v>
      </c>
      <c r="I1059" s="181"/>
      <c r="J1059" s="182">
        <f>ROUND(I1059*H1059,2)</f>
        <v>0</v>
      </c>
      <c r="K1059" s="178" t="s">
        <v>180</v>
      </c>
      <c r="L1059" s="41"/>
      <c r="M1059" s="183" t="s">
        <v>19</v>
      </c>
      <c r="N1059" s="184" t="s">
        <v>44</v>
      </c>
      <c r="O1059" s="66"/>
      <c r="P1059" s="185">
        <f>O1059*H1059</f>
        <v>0</v>
      </c>
      <c r="Q1059" s="185">
        <v>0</v>
      </c>
      <c r="R1059" s="185">
        <f>Q1059*H1059</f>
        <v>0</v>
      </c>
      <c r="S1059" s="185">
        <v>2.2000000000000002</v>
      </c>
      <c r="T1059" s="186">
        <f>S1059*H1059</f>
        <v>19.430400000000002</v>
      </c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R1059" s="187" t="s">
        <v>174</v>
      </c>
      <c r="AT1059" s="187" t="s">
        <v>170</v>
      </c>
      <c r="AU1059" s="187" t="s">
        <v>83</v>
      </c>
      <c r="AY1059" s="19" t="s">
        <v>168</v>
      </c>
      <c r="BE1059" s="188">
        <f>IF(N1059="základní",J1059,0)</f>
        <v>0</v>
      </c>
      <c r="BF1059" s="188">
        <f>IF(N1059="snížená",J1059,0)</f>
        <v>0</v>
      </c>
      <c r="BG1059" s="188">
        <f>IF(N1059="zákl. přenesená",J1059,0)</f>
        <v>0</v>
      </c>
      <c r="BH1059" s="188">
        <f>IF(N1059="sníž. přenesená",J1059,0)</f>
        <v>0</v>
      </c>
      <c r="BI1059" s="188">
        <f>IF(N1059="nulová",J1059,0)</f>
        <v>0</v>
      </c>
      <c r="BJ1059" s="19" t="s">
        <v>81</v>
      </c>
      <c r="BK1059" s="188">
        <f>ROUND(I1059*H1059,2)</f>
        <v>0</v>
      </c>
      <c r="BL1059" s="19" t="s">
        <v>174</v>
      </c>
      <c r="BM1059" s="187" t="s">
        <v>1304</v>
      </c>
    </row>
    <row r="1060" spans="1:65" s="2" customFormat="1" ht="11.25">
      <c r="A1060" s="36"/>
      <c r="B1060" s="37"/>
      <c r="C1060" s="38"/>
      <c r="D1060" s="189" t="s">
        <v>176</v>
      </c>
      <c r="E1060" s="38"/>
      <c r="F1060" s="190" t="s">
        <v>1305</v>
      </c>
      <c r="G1060" s="38"/>
      <c r="H1060" s="38"/>
      <c r="I1060" s="191"/>
      <c r="J1060" s="38"/>
      <c r="K1060" s="38"/>
      <c r="L1060" s="41"/>
      <c r="M1060" s="192"/>
      <c r="N1060" s="193"/>
      <c r="O1060" s="66"/>
      <c r="P1060" s="66"/>
      <c r="Q1060" s="66"/>
      <c r="R1060" s="66"/>
      <c r="S1060" s="66"/>
      <c r="T1060" s="67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T1060" s="19" t="s">
        <v>176</v>
      </c>
      <c r="AU1060" s="19" t="s">
        <v>83</v>
      </c>
    </row>
    <row r="1061" spans="1:65" s="14" customFormat="1" ht="11.25">
      <c r="B1061" s="204"/>
      <c r="C1061" s="205"/>
      <c r="D1061" s="189" t="s">
        <v>198</v>
      </c>
      <c r="E1061" s="206" t="s">
        <v>19</v>
      </c>
      <c r="F1061" s="207" t="s">
        <v>1306</v>
      </c>
      <c r="G1061" s="205"/>
      <c r="H1061" s="208">
        <v>8.8320000000000007</v>
      </c>
      <c r="I1061" s="209"/>
      <c r="J1061" s="205"/>
      <c r="K1061" s="205"/>
      <c r="L1061" s="210"/>
      <c r="M1061" s="211"/>
      <c r="N1061" s="212"/>
      <c r="O1061" s="212"/>
      <c r="P1061" s="212"/>
      <c r="Q1061" s="212"/>
      <c r="R1061" s="212"/>
      <c r="S1061" s="212"/>
      <c r="T1061" s="213"/>
      <c r="AT1061" s="214" t="s">
        <v>198</v>
      </c>
      <c r="AU1061" s="214" t="s">
        <v>83</v>
      </c>
      <c r="AV1061" s="14" t="s">
        <v>83</v>
      </c>
      <c r="AW1061" s="14" t="s">
        <v>34</v>
      </c>
      <c r="AX1061" s="14" t="s">
        <v>81</v>
      </c>
      <c r="AY1061" s="214" t="s">
        <v>168</v>
      </c>
    </row>
    <row r="1062" spans="1:65" s="2" customFormat="1" ht="21.75" customHeight="1">
      <c r="A1062" s="36"/>
      <c r="B1062" s="37"/>
      <c r="C1062" s="176" t="s">
        <v>1307</v>
      </c>
      <c r="D1062" s="176" t="s">
        <v>170</v>
      </c>
      <c r="E1062" s="177" t="s">
        <v>1308</v>
      </c>
      <c r="F1062" s="178" t="s">
        <v>1309</v>
      </c>
      <c r="G1062" s="179" t="s">
        <v>190</v>
      </c>
      <c r="H1062" s="180">
        <v>1.7949999999999999</v>
      </c>
      <c r="I1062" s="181"/>
      <c r="J1062" s="182">
        <f>ROUND(I1062*H1062,2)</f>
        <v>0</v>
      </c>
      <c r="K1062" s="178" t="s">
        <v>180</v>
      </c>
      <c r="L1062" s="41"/>
      <c r="M1062" s="183" t="s">
        <v>19</v>
      </c>
      <c r="N1062" s="184" t="s">
        <v>44</v>
      </c>
      <c r="O1062" s="66"/>
      <c r="P1062" s="185">
        <f>O1062*H1062</f>
        <v>0</v>
      </c>
      <c r="Q1062" s="185">
        <v>0</v>
      </c>
      <c r="R1062" s="185">
        <f>Q1062*H1062</f>
        <v>0</v>
      </c>
      <c r="S1062" s="185">
        <v>2.2000000000000002</v>
      </c>
      <c r="T1062" s="186">
        <f>S1062*H1062</f>
        <v>3.9490000000000003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87" t="s">
        <v>174</v>
      </c>
      <c r="AT1062" s="187" t="s">
        <v>170</v>
      </c>
      <c r="AU1062" s="187" t="s">
        <v>83</v>
      </c>
      <c r="AY1062" s="19" t="s">
        <v>168</v>
      </c>
      <c r="BE1062" s="188">
        <f>IF(N1062="základní",J1062,0)</f>
        <v>0</v>
      </c>
      <c r="BF1062" s="188">
        <f>IF(N1062="snížená",J1062,0)</f>
        <v>0</v>
      </c>
      <c r="BG1062" s="188">
        <f>IF(N1062="zákl. přenesená",J1062,0)</f>
        <v>0</v>
      </c>
      <c r="BH1062" s="188">
        <f>IF(N1062="sníž. přenesená",J1062,0)</f>
        <v>0</v>
      </c>
      <c r="BI1062" s="188">
        <f>IF(N1062="nulová",J1062,0)</f>
        <v>0</v>
      </c>
      <c r="BJ1062" s="19" t="s">
        <v>81</v>
      </c>
      <c r="BK1062" s="188">
        <f>ROUND(I1062*H1062,2)</f>
        <v>0</v>
      </c>
      <c r="BL1062" s="19" t="s">
        <v>174</v>
      </c>
      <c r="BM1062" s="187" t="s">
        <v>1310</v>
      </c>
    </row>
    <row r="1063" spans="1:65" s="2" customFormat="1" ht="11.25">
      <c r="A1063" s="36"/>
      <c r="B1063" s="37"/>
      <c r="C1063" s="38"/>
      <c r="D1063" s="189" t="s">
        <v>176</v>
      </c>
      <c r="E1063" s="38"/>
      <c r="F1063" s="190" t="s">
        <v>1311</v>
      </c>
      <c r="G1063" s="38"/>
      <c r="H1063" s="38"/>
      <c r="I1063" s="191"/>
      <c r="J1063" s="38"/>
      <c r="K1063" s="38"/>
      <c r="L1063" s="41"/>
      <c r="M1063" s="192"/>
      <c r="N1063" s="193"/>
      <c r="O1063" s="66"/>
      <c r="P1063" s="66"/>
      <c r="Q1063" s="66"/>
      <c r="R1063" s="66"/>
      <c r="S1063" s="66"/>
      <c r="T1063" s="67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T1063" s="19" t="s">
        <v>176</v>
      </c>
      <c r="AU1063" s="19" t="s">
        <v>83</v>
      </c>
    </row>
    <row r="1064" spans="1:65" s="13" customFormat="1" ht="11.25">
      <c r="B1064" s="194"/>
      <c r="C1064" s="195"/>
      <c r="D1064" s="189" t="s">
        <v>198</v>
      </c>
      <c r="E1064" s="196" t="s">
        <v>19</v>
      </c>
      <c r="F1064" s="197" t="s">
        <v>1312</v>
      </c>
      <c r="G1064" s="195"/>
      <c r="H1064" s="196" t="s">
        <v>19</v>
      </c>
      <c r="I1064" s="198"/>
      <c r="J1064" s="195"/>
      <c r="K1064" s="195"/>
      <c r="L1064" s="199"/>
      <c r="M1064" s="200"/>
      <c r="N1064" s="201"/>
      <c r="O1064" s="201"/>
      <c r="P1064" s="201"/>
      <c r="Q1064" s="201"/>
      <c r="R1064" s="201"/>
      <c r="S1064" s="201"/>
      <c r="T1064" s="202"/>
      <c r="AT1064" s="203" t="s">
        <v>198</v>
      </c>
      <c r="AU1064" s="203" t="s">
        <v>83</v>
      </c>
      <c r="AV1064" s="13" t="s">
        <v>81</v>
      </c>
      <c r="AW1064" s="13" t="s">
        <v>34</v>
      </c>
      <c r="AX1064" s="13" t="s">
        <v>73</v>
      </c>
      <c r="AY1064" s="203" t="s">
        <v>168</v>
      </c>
    </row>
    <row r="1065" spans="1:65" s="14" customFormat="1" ht="11.25">
      <c r="B1065" s="204"/>
      <c r="C1065" s="205"/>
      <c r="D1065" s="189" t="s">
        <v>198</v>
      </c>
      <c r="E1065" s="206" t="s">
        <v>19</v>
      </c>
      <c r="F1065" s="207" t="s">
        <v>1313</v>
      </c>
      <c r="G1065" s="205"/>
      <c r="H1065" s="208">
        <v>0.38</v>
      </c>
      <c r="I1065" s="209"/>
      <c r="J1065" s="205"/>
      <c r="K1065" s="205"/>
      <c r="L1065" s="210"/>
      <c r="M1065" s="211"/>
      <c r="N1065" s="212"/>
      <c r="O1065" s="212"/>
      <c r="P1065" s="212"/>
      <c r="Q1065" s="212"/>
      <c r="R1065" s="212"/>
      <c r="S1065" s="212"/>
      <c r="T1065" s="213"/>
      <c r="AT1065" s="214" t="s">
        <v>198</v>
      </c>
      <c r="AU1065" s="214" t="s">
        <v>83</v>
      </c>
      <c r="AV1065" s="14" t="s">
        <v>83</v>
      </c>
      <c r="AW1065" s="14" t="s">
        <v>34</v>
      </c>
      <c r="AX1065" s="14" t="s">
        <v>73</v>
      </c>
      <c r="AY1065" s="214" t="s">
        <v>168</v>
      </c>
    </row>
    <row r="1066" spans="1:65" s="14" customFormat="1" ht="11.25">
      <c r="B1066" s="204"/>
      <c r="C1066" s="205"/>
      <c r="D1066" s="189" t="s">
        <v>198</v>
      </c>
      <c r="E1066" s="206" t="s">
        <v>19</v>
      </c>
      <c r="F1066" s="207" t="s">
        <v>1314</v>
      </c>
      <c r="G1066" s="205"/>
      <c r="H1066" s="208">
        <v>1.415</v>
      </c>
      <c r="I1066" s="209"/>
      <c r="J1066" s="205"/>
      <c r="K1066" s="205"/>
      <c r="L1066" s="210"/>
      <c r="M1066" s="211"/>
      <c r="N1066" s="212"/>
      <c r="O1066" s="212"/>
      <c r="P1066" s="212"/>
      <c r="Q1066" s="212"/>
      <c r="R1066" s="212"/>
      <c r="S1066" s="212"/>
      <c r="T1066" s="213"/>
      <c r="AT1066" s="214" t="s">
        <v>198</v>
      </c>
      <c r="AU1066" s="214" t="s">
        <v>83</v>
      </c>
      <c r="AV1066" s="14" t="s">
        <v>83</v>
      </c>
      <c r="AW1066" s="14" t="s">
        <v>34</v>
      </c>
      <c r="AX1066" s="14" t="s">
        <v>73</v>
      </c>
      <c r="AY1066" s="214" t="s">
        <v>168</v>
      </c>
    </row>
    <row r="1067" spans="1:65" s="15" customFormat="1" ht="11.25">
      <c r="B1067" s="215"/>
      <c r="C1067" s="216"/>
      <c r="D1067" s="189" t="s">
        <v>198</v>
      </c>
      <c r="E1067" s="217" t="s">
        <v>19</v>
      </c>
      <c r="F1067" s="218" t="s">
        <v>208</v>
      </c>
      <c r="G1067" s="216"/>
      <c r="H1067" s="219">
        <v>1.7949999999999999</v>
      </c>
      <c r="I1067" s="220"/>
      <c r="J1067" s="216"/>
      <c r="K1067" s="216"/>
      <c r="L1067" s="221"/>
      <c r="M1067" s="222"/>
      <c r="N1067" s="223"/>
      <c r="O1067" s="223"/>
      <c r="P1067" s="223"/>
      <c r="Q1067" s="223"/>
      <c r="R1067" s="223"/>
      <c r="S1067" s="223"/>
      <c r="T1067" s="224"/>
      <c r="AT1067" s="225" t="s">
        <v>198</v>
      </c>
      <c r="AU1067" s="225" t="s">
        <v>83</v>
      </c>
      <c r="AV1067" s="15" t="s">
        <v>174</v>
      </c>
      <c r="AW1067" s="15" t="s">
        <v>34</v>
      </c>
      <c r="AX1067" s="15" t="s">
        <v>81</v>
      </c>
      <c r="AY1067" s="225" t="s">
        <v>168</v>
      </c>
    </row>
    <row r="1068" spans="1:65" s="2" customFormat="1" ht="21.75" customHeight="1">
      <c r="A1068" s="36"/>
      <c r="B1068" s="37"/>
      <c r="C1068" s="176" t="s">
        <v>1315</v>
      </c>
      <c r="D1068" s="176" t="s">
        <v>170</v>
      </c>
      <c r="E1068" s="177" t="s">
        <v>1316</v>
      </c>
      <c r="F1068" s="178" t="s">
        <v>1317</v>
      </c>
      <c r="G1068" s="179" t="s">
        <v>190</v>
      </c>
      <c r="H1068" s="180">
        <v>8.3209999999999997</v>
      </c>
      <c r="I1068" s="181"/>
      <c r="J1068" s="182">
        <f>ROUND(I1068*H1068,2)</f>
        <v>0</v>
      </c>
      <c r="K1068" s="178" t="s">
        <v>180</v>
      </c>
      <c r="L1068" s="41"/>
      <c r="M1068" s="183" t="s">
        <v>19</v>
      </c>
      <c r="N1068" s="184" t="s">
        <v>44</v>
      </c>
      <c r="O1068" s="66"/>
      <c r="P1068" s="185">
        <f>O1068*H1068</f>
        <v>0</v>
      </c>
      <c r="Q1068" s="185">
        <v>0</v>
      </c>
      <c r="R1068" s="185">
        <f>Q1068*H1068</f>
        <v>0</v>
      </c>
      <c r="S1068" s="185">
        <v>2.2000000000000002</v>
      </c>
      <c r="T1068" s="186">
        <f>S1068*H1068</f>
        <v>18.3062</v>
      </c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R1068" s="187" t="s">
        <v>174</v>
      </c>
      <c r="AT1068" s="187" t="s">
        <v>170</v>
      </c>
      <c r="AU1068" s="187" t="s">
        <v>83</v>
      </c>
      <c r="AY1068" s="19" t="s">
        <v>168</v>
      </c>
      <c r="BE1068" s="188">
        <f>IF(N1068="základní",J1068,0)</f>
        <v>0</v>
      </c>
      <c r="BF1068" s="188">
        <f>IF(N1068="snížená",J1068,0)</f>
        <v>0</v>
      </c>
      <c r="BG1068" s="188">
        <f>IF(N1068="zákl. přenesená",J1068,0)</f>
        <v>0</v>
      </c>
      <c r="BH1068" s="188">
        <f>IF(N1068="sníž. přenesená",J1068,0)</f>
        <v>0</v>
      </c>
      <c r="BI1068" s="188">
        <f>IF(N1068="nulová",J1068,0)</f>
        <v>0</v>
      </c>
      <c r="BJ1068" s="19" t="s">
        <v>81</v>
      </c>
      <c r="BK1068" s="188">
        <f>ROUND(I1068*H1068,2)</f>
        <v>0</v>
      </c>
      <c r="BL1068" s="19" t="s">
        <v>174</v>
      </c>
      <c r="BM1068" s="187" t="s">
        <v>1318</v>
      </c>
    </row>
    <row r="1069" spans="1:65" s="2" customFormat="1" ht="11.25">
      <c r="A1069" s="36"/>
      <c r="B1069" s="37"/>
      <c r="C1069" s="38"/>
      <c r="D1069" s="189" t="s">
        <v>176</v>
      </c>
      <c r="E1069" s="38"/>
      <c r="F1069" s="190" t="s">
        <v>1319</v>
      </c>
      <c r="G1069" s="38"/>
      <c r="H1069" s="38"/>
      <c r="I1069" s="191"/>
      <c r="J1069" s="38"/>
      <c r="K1069" s="38"/>
      <c r="L1069" s="41"/>
      <c r="M1069" s="192"/>
      <c r="N1069" s="193"/>
      <c r="O1069" s="66"/>
      <c r="P1069" s="66"/>
      <c r="Q1069" s="66"/>
      <c r="R1069" s="66"/>
      <c r="S1069" s="66"/>
      <c r="T1069" s="67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T1069" s="19" t="s">
        <v>176</v>
      </c>
      <c r="AU1069" s="19" t="s">
        <v>83</v>
      </c>
    </row>
    <row r="1070" spans="1:65" s="14" customFormat="1" ht="11.25">
      <c r="B1070" s="204"/>
      <c r="C1070" s="205"/>
      <c r="D1070" s="189" t="s">
        <v>198</v>
      </c>
      <c r="E1070" s="206" t="s">
        <v>19</v>
      </c>
      <c r="F1070" s="207" t="s">
        <v>1320</v>
      </c>
      <c r="G1070" s="205"/>
      <c r="H1070" s="208">
        <v>8.3209999999999997</v>
      </c>
      <c r="I1070" s="209"/>
      <c r="J1070" s="205"/>
      <c r="K1070" s="205"/>
      <c r="L1070" s="210"/>
      <c r="M1070" s="211"/>
      <c r="N1070" s="212"/>
      <c r="O1070" s="212"/>
      <c r="P1070" s="212"/>
      <c r="Q1070" s="212"/>
      <c r="R1070" s="212"/>
      <c r="S1070" s="212"/>
      <c r="T1070" s="213"/>
      <c r="AT1070" s="214" t="s">
        <v>198</v>
      </c>
      <c r="AU1070" s="214" t="s">
        <v>83</v>
      </c>
      <c r="AV1070" s="14" t="s">
        <v>83</v>
      </c>
      <c r="AW1070" s="14" t="s">
        <v>34</v>
      </c>
      <c r="AX1070" s="14" t="s">
        <v>81</v>
      </c>
      <c r="AY1070" s="214" t="s">
        <v>168</v>
      </c>
    </row>
    <row r="1071" spans="1:65" s="2" customFormat="1" ht="16.5" customHeight="1">
      <c r="A1071" s="36"/>
      <c r="B1071" s="37"/>
      <c r="C1071" s="176" t="s">
        <v>1321</v>
      </c>
      <c r="D1071" s="176" t="s">
        <v>170</v>
      </c>
      <c r="E1071" s="177" t="s">
        <v>1322</v>
      </c>
      <c r="F1071" s="178" t="s">
        <v>1323</v>
      </c>
      <c r="G1071" s="179" t="s">
        <v>225</v>
      </c>
      <c r="H1071" s="180">
        <v>2138.5</v>
      </c>
      <c r="I1071" s="181"/>
      <c r="J1071" s="182">
        <f>ROUND(I1071*H1071,2)</f>
        <v>0</v>
      </c>
      <c r="K1071" s="178" t="s">
        <v>19</v>
      </c>
      <c r="L1071" s="41"/>
      <c r="M1071" s="183" t="s">
        <v>19</v>
      </c>
      <c r="N1071" s="184" t="s">
        <v>44</v>
      </c>
      <c r="O1071" s="66"/>
      <c r="P1071" s="185">
        <f>O1071*H1071</f>
        <v>0</v>
      </c>
      <c r="Q1071" s="185">
        <v>0</v>
      </c>
      <c r="R1071" s="185">
        <f>Q1071*H1071</f>
        <v>0</v>
      </c>
      <c r="S1071" s="185">
        <v>0</v>
      </c>
      <c r="T1071" s="186">
        <f>S1071*H1071</f>
        <v>0</v>
      </c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R1071" s="187" t="s">
        <v>174</v>
      </c>
      <c r="AT1071" s="187" t="s">
        <v>170</v>
      </c>
      <c r="AU1071" s="187" t="s">
        <v>83</v>
      </c>
      <c r="AY1071" s="19" t="s">
        <v>168</v>
      </c>
      <c r="BE1071" s="188">
        <f>IF(N1071="základní",J1071,0)</f>
        <v>0</v>
      </c>
      <c r="BF1071" s="188">
        <f>IF(N1071="snížená",J1071,0)</f>
        <v>0</v>
      </c>
      <c r="BG1071" s="188">
        <f>IF(N1071="zákl. přenesená",J1071,0)</f>
        <v>0</v>
      </c>
      <c r="BH1071" s="188">
        <f>IF(N1071="sníž. přenesená",J1071,0)</f>
        <v>0</v>
      </c>
      <c r="BI1071" s="188">
        <f>IF(N1071="nulová",J1071,0)</f>
        <v>0</v>
      </c>
      <c r="BJ1071" s="19" t="s">
        <v>81</v>
      </c>
      <c r="BK1071" s="188">
        <f>ROUND(I1071*H1071,2)</f>
        <v>0</v>
      </c>
      <c r="BL1071" s="19" t="s">
        <v>174</v>
      </c>
      <c r="BM1071" s="187" t="s">
        <v>1324</v>
      </c>
    </row>
    <row r="1072" spans="1:65" s="2" customFormat="1" ht="11.25">
      <c r="A1072" s="36"/>
      <c r="B1072" s="37"/>
      <c r="C1072" s="38"/>
      <c r="D1072" s="189" t="s">
        <v>176</v>
      </c>
      <c r="E1072" s="38"/>
      <c r="F1072" s="190" t="s">
        <v>1323</v>
      </c>
      <c r="G1072" s="38"/>
      <c r="H1072" s="38"/>
      <c r="I1072" s="191"/>
      <c r="J1072" s="38"/>
      <c r="K1072" s="38"/>
      <c r="L1072" s="41"/>
      <c r="M1072" s="192"/>
      <c r="N1072" s="193"/>
      <c r="O1072" s="66"/>
      <c r="P1072" s="66"/>
      <c r="Q1072" s="66"/>
      <c r="R1072" s="66"/>
      <c r="S1072" s="66"/>
      <c r="T1072" s="67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T1072" s="19" t="s">
        <v>176</v>
      </c>
      <c r="AU1072" s="19" t="s">
        <v>83</v>
      </c>
    </row>
    <row r="1073" spans="2:51" s="13" customFormat="1" ht="11.25">
      <c r="B1073" s="194"/>
      <c r="C1073" s="195"/>
      <c r="D1073" s="189" t="s">
        <v>198</v>
      </c>
      <c r="E1073" s="196" t="s">
        <v>19</v>
      </c>
      <c r="F1073" s="197" t="s">
        <v>1312</v>
      </c>
      <c r="G1073" s="195"/>
      <c r="H1073" s="196" t="s">
        <v>19</v>
      </c>
      <c r="I1073" s="198"/>
      <c r="J1073" s="195"/>
      <c r="K1073" s="195"/>
      <c r="L1073" s="199"/>
      <c r="M1073" s="200"/>
      <c r="N1073" s="201"/>
      <c r="O1073" s="201"/>
      <c r="P1073" s="201"/>
      <c r="Q1073" s="201"/>
      <c r="R1073" s="201"/>
      <c r="S1073" s="201"/>
      <c r="T1073" s="202"/>
      <c r="AT1073" s="203" t="s">
        <v>198</v>
      </c>
      <c r="AU1073" s="203" t="s">
        <v>83</v>
      </c>
      <c r="AV1073" s="13" t="s">
        <v>81</v>
      </c>
      <c r="AW1073" s="13" t="s">
        <v>34</v>
      </c>
      <c r="AX1073" s="13" t="s">
        <v>73</v>
      </c>
      <c r="AY1073" s="203" t="s">
        <v>168</v>
      </c>
    </row>
    <row r="1074" spans="2:51" s="14" customFormat="1" ht="11.25">
      <c r="B1074" s="204"/>
      <c r="C1074" s="205"/>
      <c r="D1074" s="189" t="s">
        <v>198</v>
      </c>
      <c r="E1074" s="206" t="s">
        <v>19</v>
      </c>
      <c r="F1074" s="207" t="s">
        <v>951</v>
      </c>
      <c r="G1074" s="205"/>
      <c r="H1074" s="208">
        <v>38</v>
      </c>
      <c r="I1074" s="209"/>
      <c r="J1074" s="205"/>
      <c r="K1074" s="205"/>
      <c r="L1074" s="210"/>
      <c r="M1074" s="211"/>
      <c r="N1074" s="212"/>
      <c r="O1074" s="212"/>
      <c r="P1074" s="212"/>
      <c r="Q1074" s="212"/>
      <c r="R1074" s="212"/>
      <c r="S1074" s="212"/>
      <c r="T1074" s="213"/>
      <c r="AT1074" s="214" t="s">
        <v>198</v>
      </c>
      <c r="AU1074" s="214" t="s">
        <v>83</v>
      </c>
      <c r="AV1074" s="14" t="s">
        <v>83</v>
      </c>
      <c r="AW1074" s="14" t="s">
        <v>34</v>
      </c>
      <c r="AX1074" s="14" t="s">
        <v>73</v>
      </c>
      <c r="AY1074" s="214" t="s">
        <v>168</v>
      </c>
    </row>
    <row r="1075" spans="2:51" s="14" customFormat="1" ht="11.25">
      <c r="B1075" s="204"/>
      <c r="C1075" s="205"/>
      <c r="D1075" s="189" t="s">
        <v>198</v>
      </c>
      <c r="E1075" s="206" t="s">
        <v>19</v>
      </c>
      <c r="F1075" s="207" t="s">
        <v>952</v>
      </c>
      <c r="G1075" s="205"/>
      <c r="H1075" s="208">
        <v>141.5</v>
      </c>
      <c r="I1075" s="209"/>
      <c r="J1075" s="205"/>
      <c r="K1075" s="205"/>
      <c r="L1075" s="210"/>
      <c r="M1075" s="211"/>
      <c r="N1075" s="212"/>
      <c r="O1075" s="212"/>
      <c r="P1075" s="212"/>
      <c r="Q1075" s="212"/>
      <c r="R1075" s="212"/>
      <c r="S1075" s="212"/>
      <c r="T1075" s="213"/>
      <c r="AT1075" s="214" t="s">
        <v>198</v>
      </c>
      <c r="AU1075" s="214" t="s">
        <v>83</v>
      </c>
      <c r="AV1075" s="14" t="s">
        <v>83</v>
      </c>
      <c r="AW1075" s="14" t="s">
        <v>34</v>
      </c>
      <c r="AX1075" s="14" t="s">
        <v>73</v>
      </c>
      <c r="AY1075" s="214" t="s">
        <v>168</v>
      </c>
    </row>
    <row r="1076" spans="2:51" s="13" customFormat="1" ht="11.25">
      <c r="B1076" s="194"/>
      <c r="C1076" s="195"/>
      <c r="D1076" s="189" t="s">
        <v>198</v>
      </c>
      <c r="E1076" s="196" t="s">
        <v>19</v>
      </c>
      <c r="F1076" s="197" t="s">
        <v>558</v>
      </c>
      <c r="G1076" s="195"/>
      <c r="H1076" s="196" t="s">
        <v>19</v>
      </c>
      <c r="I1076" s="198"/>
      <c r="J1076" s="195"/>
      <c r="K1076" s="195"/>
      <c r="L1076" s="199"/>
      <c r="M1076" s="200"/>
      <c r="N1076" s="201"/>
      <c r="O1076" s="201"/>
      <c r="P1076" s="201"/>
      <c r="Q1076" s="201"/>
      <c r="R1076" s="201"/>
      <c r="S1076" s="201"/>
      <c r="T1076" s="202"/>
      <c r="AT1076" s="203" t="s">
        <v>198</v>
      </c>
      <c r="AU1076" s="203" t="s">
        <v>83</v>
      </c>
      <c r="AV1076" s="13" t="s">
        <v>81</v>
      </c>
      <c r="AW1076" s="13" t="s">
        <v>34</v>
      </c>
      <c r="AX1076" s="13" t="s">
        <v>73</v>
      </c>
      <c r="AY1076" s="203" t="s">
        <v>168</v>
      </c>
    </row>
    <row r="1077" spans="2:51" s="14" customFormat="1" ht="11.25">
      <c r="B1077" s="204"/>
      <c r="C1077" s="205"/>
      <c r="D1077" s="189" t="s">
        <v>198</v>
      </c>
      <c r="E1077" s="206" t="s">
        <v>19</v>
      </c>
      <c r="F1077" s="207" t="s">
        <v>953</v>
      </c>
      <c r="G1077" s="205"/>
      <c r="H1077" s="208">
        <v>270</v>
      </c>
      <c r="I1077" s="209"/>
      <c r="J1077" s="205"/>
      <c r="K1077" s="205"/>
      <c r="L1077" s="210"/>
      <c r="M1077" s="211"/>
      <c r="N1077" s="212"/>
      <c r="O1077" s="212"/>
      <c r="P1077" s="212"/>
      <c r="Q1077" s="212"/>
      <c r="R1077" s="212"/>
      <c r="S1077" s="212"/>
      <c r="T1077" s="213"/>
      <c r="AT1077" s="214" t="s">
        <v>198</v>
      </c>
      <c r="AU1077" s="214" t="s">
        <v>83</v>
      </c>
      <c r="AV1077" s="14" t="s">
        <v>83</v>
      </c>
      <c r="AW1077" s="14" t="s">
        <v>34</v>
      </c>
      <c r="AX1077" s="14" t="s">
        <v>73</v>
      </c>
      <c r="AY1077" s="214" t="s">
        <v>168</v>
      </c>
    </row>
    <row r="1078" spans="2:51" s="14" customFormat="1" ht="11.25">
      <c r="B1078" s="204"/>
      <c r="C1078" s="205"/>
      <c r="D1078" s="189" t="s">
        <v>198</v>
      </c>
      <c r="E1078" s="206" t="s">
        <v>19</v>
      </c>
      <c r="F1078" s="207" t="s">
        <v>560</v>
      </c>
      <c r="G1078" s="205"/>
      <c r="H1078" s="208">
        <v>470</v>
      </c>
      <c r="I1078" s="209"/>
      <c r="J1078" s="205"/>
      <c r="K1078" s="205"/>
      <c r="L1078" s="210"/>
      <c r="M1078" s="211"/>
      <c r="N1078" s="212"/>
      <c r="O1078" s="212"/>
      <c r="P1078" s="212"/>
      <c r="Q1078" s="212"/>
      <c r="R1078" s="212"/>
      <c r="S1078" s="212"/>
      <c r="T1078" s="213"/>
      <c r="AT1078" s="214" t="s">
        <v>198</v>
      </c>
      <c r="AU1078" s="214" t="s">
        <v>83</v>
      </c>
      <c r="AV1078" s="14" t="s">
        <v>83</v>
      </c>
      <c r="AW1078" s="14" t="s">
        <v>34</v>
      </c>
      <c r="AX1078" s="14" t="s">
        <v>73</v>
      </c>
      <c r="AY1078" s="214" t="s">
        <v>168</v>
      </c>
    </row>
    <row r="1079" spans="2:51" s="14" customFormat="1" ht="11.25">
      <c r="B1079" s="204"/>
      <c r="C1079" s="205"/>
      <c r="D1079" s="189" t="s">
        <v>198</v>
      </c>
      <c r="E1079" s="206" t="s">
        <v>19</v>
      </c>
      <c r="F1079" s="207" t="s">
        <v>954</v>
      </c>
      <c r="G1079" s="205"/>
      <c r="H1079" s="208">
        <v>540</v>
      </c>
      <c r="I1079" s="209"/>
      <c r="J1079" s="205"/>
      <c r="K1079" s="205"/>
      <c r="L1079" s="210"/>
      <c r="M1079" s="211"/>
      <c r="N1079" s="212"/>
      <c r="O1079" s="212"/>
      <c r="P1079" s="212"/>
      <c r="Q1079" s="212"/>
      <c r="R1079" s="212"/>
      <c r="S1079" s="212"/>
      <c r="T1079" s="213"/>
      <c r="AT1079" s="214" t="s">
        <v>198</v>
      </c>
      <c r="AU1079" s="214" t="s">
        <v>83</v>
      </c>
      <c r="AV1079" s="14" t="s">
        <v>83</v>
      </c>
      <c r="AW1079" s="14" t="s">
        <v>34</v>
      </c>
      <c r="AX1079" s="14" t="s">
        <v>73</v>
      </c>
      <c r="AY1079" s="214" t="s">
        <v>168</v>
      </c>
    </row>
    <row r="1080" spans="2:51" s="14" customFormat="1" ht="11.25">
      <c r="B1080" s="204"/>
      <c r="C1080" s="205"/>
      <c r="D1080" s="189" t="s">
        <v>198</v>
      </c>
      <c r="E1080" s="206" t="s">
        <v>19</v>
      </c>
      <c r="F1080" s="207" t="s">
        <v>955</v>
      </c>
      <c r="G1080" s="205"/>
      <c r="H1080" s="208">
        <v>341</v>
      </c>
      <c r="I1080" s="209"/>
      <c r="J1080" s="205"/>
      <c r="K1080" s="205"/>
      <c r="L1080" s="210"/>
      <c r="M1080" s="211"/>
      <c r="N1080" s="212"/>
      <c r="O1080" s="212"/>
      <c r="P1080" s="212"/>
      <c r="Q1080" s="212"/>
      <c r="R1080" s="212"/>
      <c r="S1080" s="212"/>
      <c r="T1080" s="213"/>
      <c r="AT1080" s="214" t="s">
        <v>198</v>
      </c>
      <c r="AU1080" s="214" t="s">
        <v>83</v>
      </c>
      <c r="AV1080" s="14" t="s">
        <v>83</v>
      </c>
      <c r="AW1080" s="14" t="s">
        <v>34</v>
      </c>
      <c r="AX1080" s="14" t="s">
        <v>73</v>
      </c>
      <c r="AY1080" s="214" t="s">
        <v>168</v>
      </c>
    </row>
    <row r="1081" spans="2:51" s="13" customFormat="1" ht="11.25">
      <c r="B1081" s="194"/>
      <c r="C1081" s="195"/>
      <c r="D1081" s="189" t="s">
        <v>198</v>
      </c>
      <c r="E1081" s="196" t="s">
        <v>19</v>
      </c>
      <c r="F1081" s="197" t="s">
        <v>563</v>
      </c>
      <c r="G1081" s="195"/>
      <c r="H1081" s="196" t="s">
        <v>19</v>
      </c>
      <c r="I1081" s="198"/>
      <c r="J1081" s="195"/>
      <c r="K1081" s="195"/>
      <c r="L1081" s="199"/>
      <c r="M1081" s="200"/>
      <c r="N1081" s="201"/>
      <c r="O1081" s="201"/>
      <c r="P1081" s="201"/>
      <c r="Q1081" s="201"/>
      <c r="R1081" s="201"/>
      <c r="S1081" s="201"/>
      <c r="T1081" s="202"/>
      <c r="AT1081" s="203" t="s">
        <v>198</v>
      </c>
      <c r="AU1081" s="203" t="s">
        <v>83</v>
      </c>
      <c r="AV1081" s="13" t="s">
        <v>81</v>
      </c>
      <c r="AW1081" s="13" t="s">
        <v>34</v>
      </c>
      <c r="AX1081" s="13" t="s">
        <v>73</v>
      </c>
      <c r="AY1081" s="203" t="s">
        <v>168</v>
      </c>
    </row>
    <row r="1082" spans="2:51" s="14" customFormat="1" ht="11.25">
      <c r="B1082" s="204"/>
      <c r="C1082" s="205"/>
      <c r="D1082" s="189" t="s">
        <v>198</v>
      </c>
      <c r="E1082" s="206" t="s">
        <v>19</v>
      </c>
      <c r="F1082" s="207" t="s">
        <v>956</v>
      </c>
      <c r="G1082" s="205"/>
      <c r="H1082" s="208">
        <v>78</v>
      </c>
      <c r="I1082" s="209"/>
      <c r="J1082" s="205"/>
      <c r="K1082" s="205"/>
      <c r="L1082" s="210"/>
      <c r="M1082" s="211"/>
      <c r="N1082" s="212"/>
      <c r="O1082" s="212"/>
      <c r="P1082" s="212"/>
      <c r="Q1082" s="212"/>
      <c r="R1082" s="212"/>
      <c r="S1082" s="212"/>
      <c r="T1082" s="213"/>
      <c r="AT1082" s="214" t="s">
        <v>198</v>
      </c>
      <c r="AU1082" s="214" t="s">
        <v>83</v>
      </c>
      <c r="AV1082" s="14" t="s">
        <v>83</v>
      </c>
      <c r="AW1082" s="14" t="s">
        <v>34</v>
      </c>
      <c r="AX1082" s="14" t="s">
        <v>73</v>
      </c>
      <c r="AY1082" s="214" t="s">
        <v>168</v>
      </c>
    </row>
    <row r="1083" spans="2:51" s="13" customFormat="1" ht="11.25">
      <c r="B1083" s="194"/>
      <c r="C1083" s="195"/>
      <c r="D1083" s="189" t="s">
        <v>198</v>
      </c>
      <c r="E1083" s="196" t="s">
        <v>19</v>
      </c>
      <c r="F1083" s="197" t="s">
        <v>565</v>
      </c>
      <c r="G1083" s="195"/>
      <c r="H1083" s="196" t="s">
        <v>19</v>
      </c>
      <c r="I1083" s="198"/>
      <c r="J1083" s="195"/>
      <c r="K1083" s="195"/>
      <c r="L1083" s="199"/>
      <c r="M1083" s="200"/>
      <c r="N1083" s="201"/>
      <c r="O1083" s="201"/>
      <c r="P1083" s="201"/>
      <c r="Q1083" s="201"/>
      <c r="R1083" s="201"/>
      <c r="S1083" s="201"/>
      <c r="T1083" s="202"/>
      <c r="AT1083" s="203" t="s">
        <v>198</v>
      </c>
      <c r="AU1083" s="203" t="s">
        <v>83</v>
      </c>
      <c r="AV1083" s="13" t="s">
        <v>81</v>
      </c>
      <c r="AW1083" s="13" t="s">
        <v>34</v>
      </c>
      <c r="AX1083" s="13" t="s">
        <v>73</v>
      </c>
      <c r="AY1083" s="203" t="s">
        <v>168</v>
      </c>
    </row>
    <row r="1084" spans="2:51" s="14" customFormat="1" ht="11.25">
      <c r="B1084" s="204"/>
      <c r="C1084" s="205"/>
      <c r="D1084" s="189" t="s">
        <v>198</v>
      </c>
      <c r="E1084" s="206" t="s">
        <v>19</v>
      </c>
      <c r="F1084" s="207" t="s">
        <v>958</v>
      </c>
      <c r="G1084" s="205"/>
      <c r="H1084" s="208">
        <v>42</v>
      </c>
      <c r="I1084" s="209"/>
      <c r="J1084" s="205"/>
      <c r="K1084" s="205"/>
      <c r="L1084" s="210"/>
      <c r="M1084" s="211"/>
      <c r="N1084" s="212"/>
      <c r="O1084" s="212"/>
      <c r="P1084" s="212"/>
      <c r="Q1084" s="212"/>
      <c r="R1084" s="212"/>
      <c r="S1084" s="212"/>
      <c r="T1084" s="213"/>
      <c r="AT1084" s="214" t="s">
        <v>198</v>
      </c>
      <c r="AU1084" s="214" t="s">
        <v>83</v>
      </c>
      <c r="AV1084" s="14" t="s">
        <v>83</v>
      </c>
      <c r="AW1084" s="14" t="s">
        <v>34</v>
      </c>
      <c r="AX1084" s="14" t="s">
        <v>73</v>
      </c>
      <c r="AY1084" s="214" t="s">
        <v>168</v>
      </c>
    </row>
    <row r="1085" spans="2:51" s="14" customFormat="1" ht="11.25">
      <c r="B1085" s="204"/>
      <c r="C1085" s="205"/>
      <c r="D1085" s="189" t="s">
        <v>198</v>
      </c>
      <c r="E1085" s="206" t="s">
        <v>19</v>
      </c>
      <c r="F1085" s="207" t="s">
        <v>959</v>
      </c>
      <c r="G1085" s="205"/>
      <c r="H1085" s="208">
        <v>71</v>
      </c>
      <c r="I1085" s="209"/>
      <c r="J1085" s="205"/>
      <c r="K1085" s="205"/>
      <c r="L1085" s="210"/>
      <c r="M1085" s="211"/>
      <c r="N1085" s="212"/>
      <c r="O1085" s="212"/>
      <c r="P1085" s="212"/>
      <c r="Q1085" s="212"/>
      <c r="R1085" s="212"/>
      <c r="S1085" s="212"/>
      <c r="T1085" s="213"/>
      <c r="AT1085" s="214" t="s">
        <v>198</v>
      </c>
      <c r="AU1085" s="214" t="s">
        <v>83</v>
      </c>
      <c r="AV1085" s="14" t="s">
        <v>83</v>
      </c>
      <c r="AW1085" s="14" t="s">
        <v>34</v>
      </c>
      <c r="AX1085" s="14" t="s">
        <v>73</v>
      </c>
      <c r="AY1085" s="214" t="s">
        <v>168</v>
      </c>
    </row>
    <row r="1086" spans="2:51" s="14" customFormat="1" ht="11.25">
      <c r="B1086" s="204"/>
      <c r="C1086" s="205"/>
      <c r="D1086" s="189" t="s">
        <v>198</v>
      </c>
      <c r="E1086" s="206" t="s">
        <v>19</v>
      </c>
      <c r="F1086" s="207" t="s">
        <v>960</v>
      </c>
      <c r="G1086" s="205"/>
      <c r="H1086" s="208">
        <v>130</v>
      </c>
      <c r="I1086" s="209"/>
      <c r="J1086" s="205"/>
      <c r="K1086" s="205"/>
      <c r="L1086" s="210"/>
      <c r="M1086" s="211"/>
      <c r="N1086" s="212"/>
      <c r="O1086" s="212"/>
      <c r="P1086" s="212"/>
      <c r="Q1086" s="212"/>
      <c r="R1086" s="212"/>
      <c r="S1086" s="212"/>
      <c r="T1086" s="213"/>
      <c r="AT1086" s="214" t="s">
        <v>198</v>
      </c>
      <c r="AU1086" s="214" t="s">
        <v>83</v>
      </c>
      <c r="AV1086" s="14" t="s">
        <v>83</v>
      </c>
      <c r="AW1086" s="14" t="s">
        <v>34</v>
      </c>
      <c r="AX1086" s="14" t="s">
        <v>73</v>
      </c>
      <c r="AY1086" s="214" t="s">
        <v>168</v>
      </c>
    </row>
    <row r="1087" spans="2:51" s="13" customFormat="1" ht="11.25">
      <c r="B1087" s="194"/>
      <c r="C1087" s="195"/>
      <c r="D1087" s="189" t="s">
        <v>198</v>
      </c>
      <c r="E1087" s="196" t="s">
        <v>19</v>
      </c>
      <c r="F1087" s="197" t="s">
        <v>966</v>
      </c>
      <c r="G1087" s="195"/>
      <c r="H1087" s="196" t="s">
        <v>19</v>
      </c>
      <c r="I1087" s="198"/>
      <c r="J1087" s="195"/>
      <c r="K1087" s="195"/>
      <c r="L1087" s="199"/>
      <c r="M1087" s="200"/>
      <c r="N1087" s="201"/>
      <c r="O1087" s="201"/>
      <c r="P1087" s="201"/>
      <c r="Q1087" s="201"/>
      <c r="R1087" s="201"/>
      <c r="S1087" s="201"/>
      <c r="T1087" s="202"/>
      <c r="AT1087" s="203" t="s">
        <v>198</v>
      </c>
      <c r="AU1087" s="203" t="s">
        <v>83</v>
      </c>
      <c r="AV1087" s="13" t="s">
        <v>81</v>
      </c>
      <c r="AW1087" s="13" t="s">
        <v>34</v>
      </c>
      <c r="AX1087" s="13" t="s">
        <v>73</v>
      </c>
      <c r="AY1087" s="203" t="s">
        <v>168</v>
      </c>
    </row>
    <row r="1088" spans="2:51" s="14" customFormat="1" ht="11.25">
      <c r="B1088" s="204"/>
      <c r="C1088" s="205"/>
      <c r="D1088" s="189" t="s">
        <v>198</v>
      </c>
      <c r="E1088" s="206" t="s">
        <v>19</v>
      </c>
      <c r="F1088" s="207" t="s">
        <v>967</v>
      </c>
      <c r="G1088" s="205"/>
      <c r="H1088" s="208">
        <v>17</v>
      </c>
      <c r="I1088" s="209"/>
      <c r="J1088" s="205"/>
      <c r="K1088" s="205"/>
      <c r="L1088" s="210"/>
      <c r="M1088" s="211"/>
      <c r="N1088" s="212"/>
      <c r="O1088" s="212"/>
      <c r="P1088" s="212"/>
      <c r="Q1088" s="212"/>
      <c r="R1088" s="212"/>
      <c r="S1088" s="212"/>
      <c r="T1088" s="213"/>
      <c r="AT1088" s="214" t="s">
        <v>198</v>
      </c>
      <c r="AU1088" s="214" t="s">
        <v>83</v>
      </c>
      <c r="AV1088" s="14" t="s">
        <v>83</v>
      </c>
      <c r="AW1088" s="14" t="s">
        <v>34</v>
      </c>
      <c r="AX1088" s="14" t="s">
        <v>73</v>
      </c>
      <c r="AY1088" s="214" t="s">
        <v>168</v>
      </c>
    </row>
    <row r="1089" spans="1:65" s="15" customFormat="1" ht="11.25">
      <c r="B1089" s="215"/>
      <c r="C1089" s="216"/>
      <c r="D1089" s="189" t="s">
        <v>198</v>
      </c>
      <c r="E1089" s="217" t="s">
        <v>19</v>
      </c>
      <c r="F1089" s="218" t="s">
        <v>208</v>
      </c>
      <c r="G1089" s="216"/>
      <c r="H1089" s="219">
        <v>2138.5</v>
      </c>
      <c r="I1089" s="220"/>
      <c r="J1089" s="216"/>
      <c r="K1089" s="216"/>
      <c r="L1089" s="221"/>
      <c r="M1089" s="222"/>
      <c r="N1089" s="223"/>
      <c r="O1089" s="223"/>
      <c r="P1089" s="223"/>
      <c r="Q1089" s="223"/>
      <c r="R1089" s="223"/>
      <c r="S1089" s="223"/>
      <c r="T1089" s="224"/>
      <c r="AT1089" s="225" t="s">
        <v>198</v>
      </c>
      <c r="AU1089" s="225" t="s">
        <v>83</v>
      </c>
      <c r="AV1089" s="15" t="s">
        <v>174</v>
      </c>
      <c r="AW1089" s="15" t="s">
        <v>34</v>
      </c>
      <c r="AX1089" s="15" t="s">
        <v>81</v>
      </c>
      <c r="AY1089" s="225" t="s">
        <v>168</v>
      </c>
    </row>
    <row r="1090" spans="1:65" s="2" customFormat="1" ht="16.5" customHeight="1">
      <c r="A1090" s="36"/>
      <c r="B1090" s="37"/>
      <c r="C1090" s="176" t="s">
        <v>1325</v>
      </c>
      <c r="D1090" s="176" t="s">
        <v>170</v>
      </c>
      <c r="E1090" s="177" t="s">
        <v>1326</v>
      </c>
      <c r="F1090" s="178" t="s">
        <v>1327</v>
      </c>
      <c r="G1090" s="179" t="s">
        <v>225</v>
      </c>
      <c r="H1090" s="180">
        <v>195.52</v>
      </c>
      <c r="I1090" s="181"/>
      <c r="J1090" s="182">
        <f>ROUND(I1090*H1090,2)</f>
        <v>0</v>
      </c>
      <c r="K1090" s="178" t="s">
        <v>180</v>
      </c>
      <c r="L1090" s="41"/>
      <c r="M1090" s="183" t="s">
        <v>19</v>
      </c>
      <c r="N1090" s="184" t="s">
        <v>44</v>
      </c>
      <c r="O1090" s="66"/>
      <c r="P1090" s="185">
        <f>O1090*H1090</f>
        <v>0</v>
      </c>
      <c r="Q1090" s="185">
        <v>0</v>
      </c>
      <c r="R1090" s="185">
        <f>Q1090*H1090</f>
        <v>0</v>
      </c>
      <c r="S1090" s="185">
        <v>3.5000000000000003E-2</v>
      </c>
      <c r="T1090" s="186">
        <f>S1090*H1090</f>
        <v>6.8432000000000013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87" t="s">
        <v>174</v>
      </c>
      <c r="AT1090" s="187" t="s">
        <v>170</v>
      </c>
      <c r="AU1090" s="187" t="s">
        <v>83</v>
      </c>
      <c r="AY1090" s="19" t="s">
        <v>168</v>
      </c>
      <c r="BE1090" s="188">
        <f>IF(N1090="základní",J1090,0)</f>
        <v>0</v>
      </c>
      <c r="BF1090" s="188">
        <f>IF(N1090="snížená",J1090,0)</f>
        <v>0</v>
      </c>
      <c r="BG1090" s="188">
        <f>IF(N1090="zákl. přenesená",J1090,0)</f>
        <v>0</v>
      </c>
      <c r="BH1090" s="188">
        <f>IF(N1090="sníž. přenesená",J1090,0)</f>
        <v>0</v>
      </c>
      <c r="BI1090" s="188">
        <f>IF(N1090="nulová",J1090,0)</f>
        <v>0</v>
      </c>
      <c r="BJ1090" s="19" t="s">
        <v>81</v>
      </c>
      <c r="BK1090" s="188">
        <f>ROUND(I1090*H1090,2)</f>
        <v>0</v>
      </c>
      <c r="BL1090" s="19" t="s">
        <v>174</v>
      </c>
      <c r="BM1090" s="187" t="s">
        <v>1328</v>
      </c>
    </row>
    <row r="1091" spans="1:65" s="2" customFormat="1" ht="19.5">
      <c r="A1091" s="36"/>
      <c r="B1091" s="37"/>
      <c r="C1091" s="38"/>
      <c r="D1091" s="189" t="s">
        <v>176</v>
      </c>
      <c r="E1091" s="38"/>
      <c r="F1091" s="190" t="s">
        <v>1329</v>
      </c>
      <c r="G1091" s="38"/>
      <c r="H1091" s="38"/>
      <c r="I1091" s="191"/>
      <c r="J1091" s="38"/>
      <c r="K1091" s="38"/>
      <c r="L1091" s="41"/>
      <c r="M1091" s="192"/>
      <c r="N1091" s="193"/>
      <c r="O1091" s="66"/>
      <c r="P1091" s="66"/>
      <c r="Q1091" s="66"/>
      <c r="R1091" s="66"/>
      <c r="S1091" s="66"/>
      <c r="T1091" s="67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T1091" s="19" t="s">
        <v>176</v>
      </c>
      <c r="AU1091" s="19" t="s">
        <v>83</v>
      </c>
    </row>
    <row r="1092" spans="1:65" s="13" customFormat="1" ht="11.25">
      <c r="B1092" s="194"/>
      <c r="C1092" s="195"/>
      <c r="D1092" s="189" t="s">
        <v>198</v>
      </c>
      <c r="E1092" s="196" t="s">
        <v>19</v>
      </c>
      <c r="F1092" s="197" t="s">
        <v>1312</v>
      </c>
      <c r="G1092" s="195"/>
      <c r="H1092" s="196" t="s">
        <v>19</v>
      </c>
      <c r="I1092" s="198"/>
      <c r="J1092" s="195"/>
      <c r="K1092" s="195"/>
      <c r="L1092" s="199"/>
      <c r="M1092" s="200"/>
      <c r="N1092" s="201"/>
      <c r="O1092" s="201"/>
      <c r="P1092" s="201"/>
      <c r="Q1092" s="201"/>
      <c r="R1092" s="201"/>
      <c r="S1092" s="201"/>
      <c r="T1092" s="202"/>
      <c r="AT1092" s="203" t="s">
        <v>198</v>
      </c>
      <c r="AU1092" s="203" t="s">
        <v>83</v>
      </c>
      <c r="AV1092" s="13" t="s">
        <v>81</v>
      </c>
      <c r="AW1092" s="13" t="s">
        <v>34</v>
      </c>
      <c r="AX1092" s="13" t="s">
        <v>73</v>
      </c>
      <c r="AY1092" s="203" t="s">
        <v>168</v>
      </c>
    </row>
    <row r="1093" spans="1:65" s="14" customFormat="1" ht="11.25">
      <c r="B1093" s="204"/>
      <c r="C1093" s="205"/>
      <c r="D1093" s="189" t="s">
        <v>198</v>
      </c>
      <c r="E1093" s="206" t="s">
        <v>19</v>
      </c>
      <c r="F1093" s="207" t="s">
        <v>951</v>
      </c>
      <c r="G1093" s="205"/>
      <c r="H1093" s="208">
        <v>38</v>
      </c>
      <c r="I1093" s="209"/>
      <c r="J1093" s="205"/>
      <c r="K1093" s="205"/>
      <c r="L1093" s="210"/>
      <c r="M1093" s="211"/>
      <c r="N1093" s="212"/>
      <c r="O1093" s="212"/>
      <c r="P1093" s="212"/>
      <c r="Q1093" s="212"/>
      <c r="R1093" s="212"/>
      <c r="S1093" s="212"/>
      <c r="T1093" s="213"/>
      <c r="AT1093" s="214" t="s">
        <v>198</v>
      </c>
      <c r="AU1093" s="214" t="s">
        <v>83</v>
      </c>
      <c r="AV1093" s="14" t="s">
        <v>83</v>
      </c>
      <c r="AW1093" s="14" t="s">
        <v>34</v>
      </c>
      <c r="AX1093" s="14" t="s">
        <v>73</v>
      </c>
      <c r="AY1093" s="214" t="s">
        <v>168</v>
      </c>
    </row>
    <row r="1094" spans="1:65" s="14" customFormat="1" ht="11.25">
      <c r="B1094" s="204"/>
      <c r="C1094" s="205"/>
      <c r="D1094" s="189" t="s">
        <v>198</v>
      </c>
      <c r="E1094" s="206" t="s">
        <v>19</v>
      </c>
      <c r="F1094" s="207" t="s">
        <v>952</v>
      </c>
      <c r="G1094" s="205"/>
      <c r="H1094" s="208">
        <v>141.5</v>
      </c>
      <c r="I1094" s="209"/>
      <c r="J1094" s="205"/>
      <c r="K1094" s="205"/>
      <c r="L1094" s="210"/>
      <c r="M1094" s="211"/>
      <c r="N1094" s="212"/>
      <c r="O1094" s="212"/>
      <c r="P1094" s="212"/>
      <c r="Q1094" s="212"/>
      <c r="R1094" s="212"/>
      <c r="S1094" s="212"/>
      <c r="T1094" s="213"/>
      <c r="AT1094" s="214" t="s">
        <v>198</v>
      </c>
      <c r="AU1094" s="214" t="s">
        <v>83</v>
      </c>
      <c r="AV1094" s="14" t="s">
        <v>83</v>
      </c>
      <c r="AW1094" s="14" t="s">
        <v>34</v>
      </c>
      <c r="AX1094" s="14" t="s">
        <v>73</v>
      </c>
      <c r="AY1094" s="214" t="s">
        <v>168</v>
      </c>
    </row>
    <row r="1095" spans="1:65" s="13" customFormat="1" ht="11.25">
      <c r="B1095" s="194"/>
      <c r="C1095" s="195"/>
      <c r="D1095" s="189" t="s">
        <v>198</v>
      </c>
      <c r="E1095" s="196" t="s">
        <v>19</v>
      </c>
      <c r="F1095" s="197" t="s">
        <v>1330</v>
      </c>
      <c r="G1095" s="195"/>
      <c r="H1095" s="196" t="s">
        <v>19</v>
      </c>
      <c r="I1095" s="198"/>
      <c r="J1095" s="195"/>
      <c r="K1095" s="195"/>
      <c r="L1095" s="199"/>
      <c r="M1095" s="200"/>
      <c r="N1095" s="201"/>
      <c r="O1095" s="201"/>
      <c r="P1095" s="201"/>
      <c r="Q1095" s="201"/>
      <c r="R1095" s="201"/>
      <c r="S1095" s="201"/>
      <c r="T1095" s="202"/>
      <c r="AT1095" s="203" t="s">
        <v>198</v>
      </c>
      <c r="AU1095" s="203" t="s">
        <v>83</v>
      </c>
      <c r="AV1095" s="13" t="s">
        <v>81</v>
      </c>
      <c r="AW1095" s="13" t="s">
        <v>34</v>
      </c>
      <c r="AX1095" s="13" t="s">
        <v>73</v>
      </c>
      <c r="AY1095" s="203" t="s">
        <v>168</v>
      </c>
    </row>
    <row r="1096" spans="1:65" s="14" customFormat="1" ht="11.25">
      <c r="B1096" s="204"/>
      <c r="C1096" s="205"/>
      <c r="D1096" s="189" t="s">
        <v>198</v>
      </c>
      <c r="E1096" s="206" t="s">
        <v>19</v>
      </c>
      <c r="F1096" s="207" t="s">
        <v>1331</v>
      </c>
      <c r="G1096" s="205"/>
      <c r="H1096" s="208">
        <v>16.02</v>
      </c>
      <c r="I1096" s="209"/>
      <c r="J1096" s="205"/>
      <c r="K1096" s="205"/>
      <c r="L1096" s="210"/>
      <c r="M1096" s="211"/>
      <c r="N1096" s="212"/>
      <c r="O1096" s="212"/>
      <c r="P1096" s="212"/>
      <c r="Q1096" s="212"/>
      <c r="R1096" s="212"/>
      <c r="S1096" s="212"/>
      <c r="T1096" s="213"/>
      <c r="AT1096" s="214" t="s">
        <v>198</v>
      </c>
      <c r="AU1096" s="214" t="s">
        <v>83</v>
      </c>
      <c r="AV1096" s="14" t="s">
        <v>83</v>
      </c>
      <c r="AW1096" s="14" t="s">
        <v>34</v>
      </c>
      <c r="AX1096" s="14" t="s">
        <v>73</v>
      </c>
      <c r="AY1096" s="214" t="s">
        <v>168</v>
      </c>
    </row>
    <row r="1097" spans="1:65" s="15" customFormat="1" ht="11.25">
      <c r="B1097" s="215"/>
      <c r="C1097" s="216"/>
      <c r="D1097" s="189" t="s">
        <v>198</v>
      </c>
      <c r="E1097" s="217" t="s">
        <v>19</v>
      </c>
      <c r="F1097" s="218" t="s">
        <v>208</v>
      </c>
      <c r="G1097" s="216"/>
      <c r="H1097" s="219">
        <v>195.52</v>
      </c>
      <c r="I1097" s="220"/>
      <c r="J1097" s="216"/>
      <c r="K1097" s="216"/>
      <c r="L1097" s="221"/>
      <c r="M1097" s="222"/>
      <c r="N1097" s="223"/>
      <c r="O1097" s="223"/>
      <c r="P1097" s="223"/>
      <c r="Q1097" s="223"/>
      <c r="R1097" s="223"/>
      <c r="S1097" s="223"/>
      <c r="T1097" s="224"/>
      <c r="AT1097" s="225" t="s">
        <v>198</v>
      </c>
      <c r="AU1097" s="225" t="s">
        <v>83</v>
      </c>
      <c r="AV1097" s="15" t="s">
        <v>174</v>
      </c>
      <c r="AW1097" s="15" t="s">
        <v>34</v>
      </c>
      <c r="AX1097" s="15" t="s">
        <v>81</v>
      </c>
      <c r="AY1097" s="225" t="s">
        <v>168</v>
      </c>
    </row>
    <row r="1098" spans="1:65" s="2" customFormat="1" ht="16.5" customHeight="1">
      <c r="A1098" s="36"/>
      <c r="B1098" s="37"/>
      <c r="C1098" s="176" t="s">
        <v>1332</v>
      </c>
      <c r="D1098" s="176" t="s">
        <v>170</v>
      </c>
      <c r="E1098" s="177" t="s">
        <v>1333</v>
      </c>
      <c r="F1098" s="178" t="s">
        <v>1334</v>
      </c>
      <c r="G1098" s="179" t="s">
        <v>225</v>
      </c>
      <c r="H1098" s="180">
        <v>16.02</v>
      </c>
      <c r="I1098" s="181"/>
      <c r="J1098" s="182">
        <f>ROUND(I1098*H1098,2)</f>
        <v>0</v>
      </c>
      <c r="K1098" s="178" t="s">
        <v>180</v>
      </c>
      <c r="L1098" s="41"/>
      <c r="M1098" s="183" t="s">
        <v>19</v>
      </c>
      <c r="N1098" s="184" t="s">
        <v>44</v>
      </c>
      <c r="O1098" s="66"/>
      <c r="P1098" s="185">
        <f>O1098*H1098</f>
        <v>0</v>
      </c>
      <c r="Q1098" s="185">
        <v>5.0600000000000003E-3</v>
      </c>
      <c r="R1098" s="185">
        <f>Q1098*H1098</f>
        <v>8.10612E-2</v>
      </c>
      <c r="S1098" s="185">
        <v>5.0000000000000001E-3</v>
      </c>
      <c r="T1098" s="186">
        <f>S1098*H1098</f>
        <v>8.0100000000000005E-2</v>
      </c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R1098" s="187" t="s">
        <v>174</v>
      </c>
      <c r="AT1098" s="187" t="s">
        <v>170</v>
      </c>
      <c r="AU1098" s="187" t="s">
        <v>83</v>
      </c>
      <c r="AY1098" s="19" t="s">
        <v>168</v>
      </c>
      <c r="BE1098" s="188">
        <f>IF(N1098="základní",J1098,0)</f>
        <v>0</v>
      </c>
      <c r="BF1098" s="188">
        <f>IF(N1098="snížená",J1098,0)</f>
        <v>0</v>
      </c>
      <c r="BG1098" s="188">
        <f>IF(N1098="zákl. přenesená",J1098,0)</f>
        <v>0</v>
      </c>
      <c r="BH1098" s="188">
        <f>IF(N1098="sníž. přenesená",J1098,0)</f>
        <v>0</v>
      </c>
      <c r="BI1098" s="188">
        <f>IF(N1098="nulová",J1098,0)</f>
        <v>0</v>
      </c>
      <c r="BJ1098" s="19" t="s">
        <v>81</v>
      </c>
      <c r="BK1098" s="188">
        <f>ROUND(I1098*H1098,2)</f>
        <v>0</v>
      </c>
      <c r="BL1098" s="19" t="s">
        <v>174</v>
      </c>
      <c r="BM1098" s="187" t="s">
        <v>1335</v>
      </c>
    </row>
    <row r="1099" spans="1:65" s="2" customFormat="1" ht="11.25">
      <c r="A1099" s="36"/>
      <c r="B1099" s="37"/>
      <c r="C1099" s="38"/>
      <c r="D1099" s="189" t="s">
        <v>176</v>
      </c>
      <c r="E1099" s="38"/>
      <c r="F1099" s="190" t="s">
        <v>1336</v>
      </c>
      <c r="G1099" s="38"/>
      <c r="H1099" s="38"/>
      <c r="I1099" s="191"/>
      <c r="J1099" s="38"/>
      <c r="K1099" s="38"/>
      <c r="L1099" s="41"/>
      <c r="M1099" s="192"/>
      <c r="N1099" s="193"/>
      <c r="O1099" s="66"/>
      <c r="P1099" s="66"/>
      <c r="Q1099" s="66"/>
      <c r="R1099" s="66"/>
      <c r="S1099" s="66"/>
      <c r="T1099" s="67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T1099" s="19" t="s">
        <v>176</v>
      </c>
      <c r="AU1099" s="19" t="s">
        <v>83</v>
      </c>
    </row>
    <row r="1100" spans="1:65" s="13" customFormat="1" ht="11.25">
      <c r="B1100" s="194"/>
      <c r="C1100" s="195"/>
      <c r="D1100" s="189" t="s">
        <v>198</v>
      </c>
      <c r="E1100" s="196" t="s">
        <v>19</v>
      </c>
      <c r="F1100" s="197" t="s">
        <v>1330</v>
      </c>
      <c r="G1100" s="195"/>
      <c r="H1100" s="196" t="s">
        <v>19</v>
      </c>
      <c r="I1100" s="198"/>
      <c r="J1100" s="195"/>
      <c r="K1100" s="195"/>
      <c r="L1100" s="199"/>
      <c r="M1100" s="200"/>
      <c r="N1100" s="201"/>
      <c r="O1100" s="201"/>
      <c r="P1100" s="201"/>
      <c r="Q1100" s="201"/>
      <c r="R1100" s="201"/>
      <c r="S1100" s="201"/>
      <c r="T1100" s="202"/>
      <c r="AT1100" s="203" t="s">
        <v>198</v>
      </c>
      <c r="AU1100" s="203" t="s">
        <v>83</v>
      </c>
      <c r="AV1100" s="13" t="s">
        <v>81</v>
      </c>
      <c r="AW1100" s="13" t="s">
        <v>34</v>
      </c>
      <c r="AX1100" s="13" t="s">
        <v>73</v>
      </c>
      <c r="AY1100" s="203" t="s">
        <v>168</v>
      </c>
    </row>
    <row r="1101" spans="1:65" s="14" customFormat="1" ht="11.25">
      <c r="B1101" s="204"/>
      <c r="C1101" s="205"/>
      <c r="D1101" s="189" t="s">
        <v>198</v>
      </c>
      <c r="E1101" s="206" t="s">
        <v>19</v>
      </c>
      <c r="F1101" s="207" t="s">
        <v>1331</v>
      </c>
      <c r="G1101" s="205"/>
      <c r="H1101" s="208">
        <v>16.02</v>
      </c>
      <c r="I1101" s="209"/>
      <c r="J1101" s="205"/>
      <c r="K1101" s="205"/>
      <c r="L1101" s="210"/>
      <c r="M1101" s="211"/>
      <c r="N1101" s="212"/>
      <c r="O1101" s="212"/>
      <c r="P1101" s="212"/>
      <c r="Q1101" s="212"/>
      <c r="R1101" s="212"/>
      <c r="S1101" s="212"/>
      <c r="T1101" s="213"/>
      <c r="AT1101" s="214" t="s">
        <v>198</v>
      </c>
      <c r="AU1101" s="214" t="s">
        <v>83</v>
      </c>
      <c r="AV1101" s="14" t="s">
        <v>83</v>
      </c>
      <c r="AW1101" s="14" t="s">
        <v>34</v>
      </c>
      <c r="AX1101" s="14" t="s">
        <v>81</v>
      </c>
      <c r="AY1101" s="214" t="s">
        <v>168</v>
      </c>
    </row>
    <row r="1102" spans="1:65" s="2" customFormat="1" ht="16.5" customHeight="1">
      <c r="A1102" s="36"/>
      <c r="B1102" s="37"/>
      <c r="C1102" s="176" t="s">
        <v>1337</v>
      </c>
      <c r="D1102" s="176" t="s">
        <v>170</v>
      </c>
      <c r="E1102" s="177" t="s">
        <v>1338</v>
      </c>
      <c r="F1102" s="178" t="s">
        <v>1339</v>
      </c>
      <c r="G1102" s="179" t="s">
        <v>179</v>
      </c>
      <c r="H1102" s="180">
        <v>191</v>
      </c>
      <c r="I1102" s="181"/>
      <c r="J1102" s="182">
        <f>ROUND(I1102*H1102,2)</f>
        <v>0</v>
      </c>
      <c r="K1102" s="178" t="s">
        <v>180</v>
      </c>
      <c r="L1102" s="41"/>
      <c r="M1102" s="183" t="s">
        <v>19</v>
      </c>
      <c r="N1102" s="184" t="s">
        <v>44</v>
      </c>
      <c r="O1102" s="66"/>
      <c r="P1102" s="185">
        <f>O1102*H1102</f>
        <v>0</v>
      </c>
      <c r="Q1102" s="185">
        <v>0</v>
      </c>
      <c r="R1102" s="185">
        <f>Q1102*H1102</f>
        <v>0</v>
      </c>
      <c r="S1102" s="185">
        <v>8.9999999999999993E-3</v>
      </c>
      <c r="T1102" s="186">
        <f>S1102*H1102</f>
        <v>1.7189999999999999</v>
      </c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R1102" s="187" t="s">
        <v>174</v>
      </c>
      <c r="AT1102" s="187" t="s">
        <v>170</v>
      </c>
      <c r="AU1102" s="187" t="s">
        <v>83</v>
      </c>
      <c r="AY1102" s="19" t="s">
        <v>168</v>
      </c>
      <c r="BE1102" s="188">
        <f>IF(N1102="základní",J1102,0)</f>
        <v>0</v>
      </c>
      <c r="BF1102" s="188">
        <f>IF(N1102="snížená",J1102,0)</f>
        <v>0</v>
      </c>
      <c r="BG1102" s="188">
        <f>IF(N1102="zákl. přenesená",J1102,0)</f>
        <v>0</v>
      </c>
      <c r="BH1102" s="188">
        <f>IF(N1102="sníž. přenesená",J1102,0)</f>
        <v>0</v>
      </c>
      <c r="BI1102" s="188">
        <f>IF(N1102="nulová",J1102,0)</f>
        <v>0</v>
      </c>
      <c r="BJ1102" s="19" t="s">
        <v>81</v>
      </c>
      <c r="BK1102" s="188">
        <f>ROUND(I1102*H1102,2)</f>
        <v>0</v>
      </c>
      <c r="BL1102" s="19" t="s">
        <v>174</v>
      </c>
      <c r="BM1102" s="187" t="s">
        <v>1340</v>
      </c>
    </row>
    <row r="1103" spans="1:65" s="2" customFormat="1" ht="11.25">
      <c r="A1103" s="36"/>
      <c r="B1103" s="37"/>
      <c r="C1103" s="38"/>
      <c r="D1103" s="189" t="s">
        <v>176</v>
      </c>
      <c r="E1103" s="38"/>
      <c r="F1103" s="190" t="s">
        <v>1341</v>
      </c>
      <c r="G1103" s="38"/>
      <c r="H1103" s="38"/>
      <c r="I1103" s="191"/>
      <c r="J1103" s="38"/>
      <c r="K1103" s="38"/>
      <c r="L1103" s="41"/>
      <c r="M1103" s="192"/>
      <c r="N1103" s="193"/>
      <c r="O1103" s="66"/>
      <c r="P1103" s="66"/>
      <c r="Q1103" s="66"/>
      <c r="R1103" s="66"/>
      <c r="S1103" s="66"/>
      <c r="T1103" s="67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T1103" s="19" t="s">
        <v>176</v>
      </c>
      <c r="AU1103" s="19" t="s">
        <v>83</v>
      </c>
    </row>
    <row r="1104" spans="1:65" s="14" customFormat="1" ht="11.25">
      <c r="B1104" s="204"/>
      <c r="C1104" s="205"/>
      <c r="D1104" s="189" t="s">
        <v>198</v>
      </c>
      <c r="E1104" s="206" t="s">
        <v>19</v>
      </c>
      <c r="F1104" s="207" t="s">
        <v>1342</v>
      </c>
      <c r="G1104" s="205"/>
      <c r="H1104" s="208">
        <v>158</v>
      </c>
      <c r="I1104" s="209"/>
      <c r="J1104" s="205"/>
      <c r="K1104" s="205"/>
      <c r="L1104" s="210"/>
      <c r="M1104" s="211"/>
      <c r="N1104" s="212"/>
      <c r="O1104" s="212"/>
      <c r="P1104" s="212"/>
      <c r="Q1104" s="212"/>
      <c r="R1104" s="212"/>
      <c r="S1104" s="212"/>
      <c r="T1104" s="213"/>
      <c r="AT1104" s="214" t="s">
        <v>198</v>
      </c>
      <c r="AU1104" s="214" t="s">
        <v>83</v>
      </c>
      <c r="AV1104" s="14" t="s">
        <v>83</v>
      </c>
      <c r="AW1104" s="14" t="s">
        <v>34</v>
      </c>
      <c r="AX1104" s="14" t="s">
        <v>73</v>
      </c>
      <c r="AY1104" s="214" t="s">
        <v>168</v>
      </c>
    </row>
    <row r="1105" spans="1:65" s="14" customFormat="1" ht="11.25">
      <c r="B1105" s="204"/>
      <c r="C1105" s="205"/>
      <c r="D1105" s="189" t="s">
        <v>198</v>
      </c>
      <c r="E1105" s="206" t="s">
        <v>19</v>
      </c>
      <c r="F1105" s="207" t="s">
        <v>1343</v>
      </c>
      <c r="G1105" s="205"/>
      <c r="H1105" s="208">
        <v>33</v>
      </c>
      <c r="I1105" s="209"/>
      <c r="J1105" s="205"/>
      <c r="K1105" s="205"/>
      <c r="L1105" s="210"/>
      <c r="M1105" s="211"/>
      <c r="N1105" s="212"/>
      <c r="O1105" s="212"/>
      <c r="P1105" s="212"/>
      <c r="Q1105" s="212"/>
      <c r="R1105" s="212"/>
      <c r="S1105" s="212"/>
      <c r="T1105" s="213"/>
      <c r="AT1105" s="214" t="s">
        <v>198</v>
      </c>
      <c r="AU1105" s="214" t="s">
        <v>83</v>
      </c>
      <c r="AV1105" s="14" t="s">
        <v>83</v>
      </c>
      <c r="AW1105" s="14" t="s">
        <v>34</v>
      </c>
      <c r="AX1105" s="14" t="s">
        <v>73</v>
      </c>
      <c r="AY1105" s="214" t="s">
        <v>168</v>
      </c>
    </row>
    <row r="1106" spans="1:65" s="15" customFormat="1" ht="11.25">
      <c r="B1106" s="215"/>
      <c r="C1106" s="216"/>
      <c r="D1106" s="189" t="s">
        <v>198</v>
      </c>
      <c r="E1106" s="217" t="s">
        <v>19</v>
      </c>
      <c r="F1106" s="218" t="s">
        <v>208</v>
      </c>
      <c r="G1106" s="216"/>
      <c r="H1106" s="219">
        <v>191</v>
      </c>
      <c r="I1106" s="220"/>
      <c r="J1106" s="216"/>
      <c r="K1106" s="216"/>
      <c r="L1106" s="221"/>
      <c r="M1106" s="222"/>
      <c r="N1106" s="223"/>
      <c r="O1106" s="223"/>
      <c r="P1106" s="223"/>
      <c r="Q1106" s="223"/>
      <c r="R1106" s="223"/>
      <c r="S1106" s="223"/>
      <c r="T1106" s="224"/>
      <c r="AT1106" s="225" t="s">
        <v>198</v>
      </c>
      <c r="AU1106" s="225" t="s">
        <v>83</v>
      </c>
      <c r="AV1106" s="15" t="s">
        <v>174</v>
      </c>
      <c r="AW1106" s="15" t="s">
        <v>34</v>
      </c>
      <c r="AX1106" s="15" t="s">
        <v>81</v>
      </c>
      <c r="AY1106" s="225" t="s">
        <v>168</v>
      </c>
    </row>
    <row r="1107" spans="1:65" s="2" customFormat="1" ht="16.5" customHeight="1">
      <c r="A1107" s="36"/>
      <c r="B1107" s="37"/>
      <c r="C1107" s="176" t="s">
        <v>1344</v>
      </c>
      <c r="D1107" s="176" t="s">
        <v>170</v>
      </c>
      <c r="E1107" s="177" t="s">
        <v>1345</v>
      </c>
      <c r="F1107" s="178" t="s">
        <v>1346</v>
      </c>
      <c r="G1107" s="179" t="s">
        <v>225</v>
      </c>
      <c r="H1107" s="180">
        <v>47.045000000000002</v>
      </c>
      <c r="I1107" s="181"/>
      <c r="J1107" s="182">
        <f>ROUND(I1107*H1107,2)</f>
        <v>0</v>
      </c>
      <c r="K1107" s="178" t="s">
        <v>180</v>
      </c>
      <c r="L1107" s="41"/>
      <c r="M1107" s="183" t="s">
        <v>19</v>
      </c>
      <c r="N1107" s="184" t="s">
        <v>44</v>
      </c>
      <c r="O1107" s="66"/>
      <c r="P1107" s="185">
        <f>O1107*H1107</f>
        <v>0</v>
      </c>
      <c r="Q1107" s="185">
        <v>0</v>
      </c>
      <c r="R1107" s="185">
        <f>Q1107*H1107</f>
        <v>0</v>
      </c>
      <c r="S1107" s="185">
        <v>8.8999999999999996E-2</v>
      </c>
      <c r="T1107" s="186">
        <f>S1107*H1107</f>
        <v>4.1870050000000001</v>
      </c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R1107" s="187" t="s">
        <v>174</v>
      </c>
      <c r="AT1107" s="187" t="s">
        <v>170</v>
      </c>
      <c r="AU1107" s="187" t="s">
        <v>83</v>
      </c>
      <c r="AY1107" s="19" t="s">
        <v>168</v>
      </c>
      <c r="BE1107" s="188">
        <f>IF(N1107="základní",J1107,0)</f>
        <v>0</v>
      </c>
      <c r="BF1107" s="188">
        <f>IF(N1107="snížená",J1107,0)</f>
        <v>0</v>
      </c>
      <c r="BG1107" s="188">
        <f>IF(N1107="zákl. přenesená",J1107,0)</f>
        <v>0</v>
      </c>
      <c r="BH1107" s="188">
        <f>IF(N1107="sníž. přenesená",J1107,0)</f>
        <v>0</v>
      </c>
      <c r="BI1107" s="188">
        <f>IF(N1107="nulová",J1107,0)</f>
        <v>0</v>
      </c>
      <c r="BJ1107" s="19" t="s">
        <v>81</v>
      </c>
      <c r="BK1107" s="188">
        <f>ROUND(I1107*H1107,2)</f>
        <v>0</v>
      </c>
      <c r="BL1107" s="19" t="s">
        <v>174</v>
      </c>
      <c r="BM1107" s="187" t="s">
        <v>1347</v>
      </c>
    </row>
    <row r="1108" spans="1:65" s="2" customFormat="1" ht="11.25">
      <c r="A1108" s="36"/>
      <c r="B1108" s="37"/>
      <c r="C1108" s="38"/>
      <c r="D1108" s="189" t="s">
        <v>176</v>
      </c>
      <c r="E1108" s="38"/>
      <c r="F1108" s="190" t="s">
        <v>1348</v>
      </c>
      <c r="G1108" s="38"/>
      <c r="H1108" s="38"/>
      <c r="I1108" s="191"/>
      <c r="J1108" s="38"/>
      <c r="K1108" s="38"/>
      <c r="L1108" s="41"/>
      <c r="M1108" s="192"/>
      <c r="N1108" s="193"/>
      <c r="O1108" s="66"/>
      <c r="P1108" s="66"/>
      <c r="Q1108" s="66"/>
      <c r="R1108" s="66"/>
      <c r="S1108" s="66"/>
      <c r="T1108" s="67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T1108" s="19" t="s">
        <v>176</v>
      </c>
      <c r="AU1108" s="19" t="s">
        <v>83</v>
      </c>
    </row>
    <row r="1109" spans="1:65" s="14" customFormat="1" ht="11.25">
      <c r="B1109" s="204"/>
      <c r="C1109" s="205"/>
      <c r="D1109" s="189" t="s">
        <v>198</v>
      </c>
      <c r="E1109" s="206" t="s">
        <v>19</v>
      </c>
      <c r="F1109" s="207" t="s">
        <v>627</v>
      </c>
      <c r="G1109" s="205"/>
      <c r="H1109" s="208">
        <v>47.045000000000002</v>
      </c>
      <c r="I1109" s="209"/>
      <c r="J1109" s="205"/>
      <c r="K1109" s="205"/>
      <c r="L1109" s="210"/>
      <c r="M1109" s="211"/>
      <c r="N1109" s="212"/>
      <c r="O1109" s="212"/>
      <c r="P1109" s="212"/>
      <c r="Q1109" s="212"/>
      <c r="R1109" s="212"/>
      <c r="S1109" s="212"/>
      <c r="T1109" s="213"/>
      <c r="AT1109" s="214" t="s">
        <v>198</v>
      </c>
      <c r="AU1109" s="214" t="s">
        <v>83</v>
      </c>
      <c r="AV1109" s="14" t="s">
        <v>83</v>
      </c>
      <c r="AW1109" s="14" t="s">
        <v>34</v>
      </c>
      <c r="AX1109" s="14" t="s">
        <v>81</v>
      </c>
      <c r="AY1109" s="214" t="s">
        <v>168</v>
      </c>
    </row>
    <row r="1110" spans="1:65" s="2" customFormat="1" ht="16.5" customHeight="1">
      <c r="A1110" s="36"/>
      <c r="B1110" s="37"/>
      <c r="C1110" s="176" t="s">
        <v>1349</v>
      </c>
      <c r="D1110" s="176" t="s">
        <v>170</v>
      </c>
      <c r="E1110" s="177" t="s">
        <v>1350</v>
      </c>
      <c r="F1110" s="178" t="s">
        <v>1351</v>
      </c>
      <c r="G1110" s="179" t="s">
        <v>225</v>
      </c>
      <c r="H1110" s="180">
        <v>72.09</v>
      </c>
      <c r="I1110" s="181"/>
      <c r="J1110" s="182">
        <f>ROUND(I1110*H1110,2)</f>
        <v>0</v>
      </c>
      <c r="K1110" s="178" t="s">
        <v>180</v>
      </c>
      <c r="L1110" s="41"/>
      <c r="M1110" s="183" t="s">
        <v>19</v>
      </c>
      <c r="N1110" s="184" t="s">
        <v>44</v>
      </c>
      <c r="O1110" s="66"/>
      <c r="P1110" s="185">
        <f>O1110*H1110</f>
        <v>0</v>
      </c>
      <c r="Q1110" s="185">
        <v>0</v>
      </c>
      <c r="R1110" s="185">
        <f>Q1110*H1110</f>
        <v>0</v>
      </c>
      <c r="S1110" s="185">
        <v>7.2999999999999995E-2</v>
      </c>
      <c r="T1110" s="186">
        <f>S1110*H1110</f>
        <v>5.2625700000000002</v>
      </c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R1110" s="187" t="s">
        <v>174</v>
      </c>
      <c r="AT1110" s="187" t="s">
        <v>170</v>
      </c>
      <c r="AU1110" s="187" t="s">
        <v>83</v>
      </c>
      <c r="AY1110" s="19" t="s">
        <v>168</v>
      </c>
      <c r="BE1110" s="188">
        <f>IF(N1110="základní",J1110,0)</f>
        <v>0</v>
      </c>
      <c r="BF1110" s="188">
        <f>IF(N1110="snížená",J1110,0)</f>
        <v>0</v>
      </c>
      <c r="BG1110" s="188">
        <f>IF(N1110="zákl. přenesená",J1110,0)</f>
        <v>0</v>
      </c>
      <c r="BH1110" s="188">
        <f>IF(N1110="sníž. přenesená",J1110,0)</f>
        <v>0</v>
      </c>
      <c r="BI1110" s="188">
        <f>IF(N1110="nulová",J1110,0)</f>
        <v>0</v>
      </c>
      <c r="BJ1110" s="19" t="s">
        <v>81</v>
      </c>
      <c r="BK1110" s="188">
        <f>ROUND(I1110*H1110,2)</f>
        <v>0</v>
      </c>
      <c r="BL1110" s="19" t="s">
        <v>174</v>
      </c>
      <c r="BM1110" s="187" t="s">
        <v>1352</v>
      </c>
    </row>
    <row r="1111" spans="1:65" s="2" customFormat="1" ht="11.25">
      <c r="A1111" s="36"/>
      <c r="B1111" s="37"/>
      <c r="C1111" s="38"/>
      <c r="D1111" s="189" t="s">
        <v>176</v>
      </c>
      <c r="E1111" s="38"/>
      <c r="F1111" s="190" t="s">
        <v>1353</v>
      </c>
      <c r="G1111" s="38"/>
      <c r="H1111" s="38"/>
      <c r="I1111" s="191"/>
      <c r="J1111" s="38"/>
      <c r="K1111" s="38"/>
      <c r="L1111" s="41"/>
      <c r="M1111" s="192"/>
      <c r="N1111" s="193"/>
      <c r="O1111" s="66"/>
      <c r="P1111" s="66"/>
      <c r="Q1111" s="66"/>
      <c r="R1111" s="66"/>
      <c r="S1111" s="66"/>
      <c r="T1111" s="67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T1111" s="19" t="s">
        <v>176</v>
      </c>
      <c r="AU1111" s="19" t="s">
        <v>83</v>
      </c>
    </row>
    <row r="1112" spans="1:65" s="14" customFormat="1" ht="11.25">
      <c r="B1112" s="204"/>
      <c r="C1112" s="205"/>
      <c r="D1112" s="189" t="s">
        <v>198</v>
      </c>
      <c r="E1112" s="206" t="s">
        <v>19</v>
      </c>
      <c r="F1112" s="207" t="s">
        <v>1154</v>
      </c>
      <c r="G1112" s="205"/>
      <c r="H1112" s="208">
        <v>72.09</v>
      </c>
      <c r="I1112" s="209"/>
      <c r="J1112" s="205"/>
      <c r="K1112" s="205"/>
      <c r="L1112" s="210"/>
      <c r="M1112" s="211"/>
      <c r="N1112" s="212"/>
      <c r="O1112" s="212"/>
      <c r="P1112" s="212"/>
      <c r="Q1112" s="212"/>
      <c r="R1112" s="212"/>
      <c r="S1112" s="212"/>
      <c r="T1112" s="213"/>
      <c r="AT1112" s="214" t="s">
        <v>198</v>
      </c>
      <c r="AU1112" s="214" t="s">
        <v>83</v>
      </c>
      <c r="AV1112" s="14" t="s">
        <v>83</v>
      </c>
      <c r="AW1112" s="14" t="s">
        <v>34</v>
      </c>
      <c r="AX1112" s="14" t="s">
        <v>81</v>
      </c>
      <c r="AY1112" s="214" t="s">
        <v>168</v>
      </c>
    </row>
    <row r="1113" spans="1:65" s="2" customFormat="1" ht="16.5" customHeight="1">
      <c r="A1113" s="36"/>
      <c r="B1113" s="37"/>
      <c r="C1113" s="176" t="s">
        <v>1354</v>
      </c>
      <c r="D1113" s="176" t="s">
        <v>170</v>
      </c>
      <c r="E1113" s="177" t="s">
        <v>1355</v>
      </c>
      <c r="F1113" s="178" t="s">
        <v>1356</v>
      </c>
      <c r="G1113" s="179" t="s">
        <v>225</v>
      </c>
      <c r="H1113" s="180">
        <v>2244.73</v>
      </c>
      <c r="I1113" s="181"/>
      <c r="J1113" s="182">
        <f>ROUND(I1113*H1113,2)</f>
        <v>0</v>
      </c>
      <c r="K1113" s="178" t="s">
        <v>180</v>
      </c>
      <c r="L1113" s="41"/>
      <c r="M1113" s="183" t="s">
        <v>19</v>
      </c>
      <c r="N1113" s="184" t="s">
        <v>44</v>
      </c>
      <c r="O1113" s="66"/>
      <c r="P1113" s="185">
        <f>O1113*H1113</f>
        <v>0</v>
      </c>
      <c r="Q1113" s="185">
        <v>0</v>
      </c>
      <c r="R1113" s="185">
        <f>Q1113*H1113</f>
        <v>0</v>
      </c>
      <c r="S1113" s="185">
        <v>0</v>
      </c>
      <c r="T1113" s="186">
        <f>S1113*H1113</f>
        <v>0</v>
      </c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R1113" s="187" t="s">
        <v>174</v>
      </c>
      <c r="AT1113" s="187" t="s">
        <v>170</v>
      </c>
      <c r="AU1113" s="187" t="s">
        <v>83</v>
      </c>
      <c r="AY1113" s="19" t="s">
        <v>168</v>
      </c>
      <c r="BE1113" s="188">
        <f>IF(N1113="základní",J1113,0)</f>
        <v>0</v>
      </c>
      <c r="BF1113" s="188">
        <f>IF(N1113="snížená",J1113,0)</f>
        <v>0</v>
      </c>
      <c r="BG1113" s="188">
        <f>IF(N1113="zákl. přenesená",J1113,0)</f>
        <v>0</v>
      </c>
      <c r="BH1113" s="188">
        <f>IF(N1113="sníž. přenesená",J1113,0)</f>
        <v>0</v>
      </c>
      <c r="BI1113" s="188">
        <f>IF(N1113="nulová",J1113,0)</f>
        <v>0</v>
      </c>
      <c r="BJ1113" s="19" t="s">
        <v>81</v>
      </c>
      <c r="BK1113" s="188">
        <f>ROUND(I1113*H1113,2)</f>
        <v>0</v>
      </c>
      <c r="BL1113" s="19" t="s">
        <v>174</v>
      </c>
      <c r="BM1113" s="187" t="s">
        <v>1357</v>
      </c>
    </row>
    <row r="1114" spans="1:65" s="2" customFormat="1" ht="11.25">
      <c r="A1114" s="36"/>
      <c r="B1114" s="37"/>
      <c r="C1114" s="38"/>
      <c r="D1114" s="189" t="s">
        <v>176</v>
      </c>
      <c r="E1114" s="38"/>
      <c r="F1114" s="190" t="s">
        <v>1358</v>
      </c>
      <c r="G1114" s="38"/>
      <c r="H1114" s="38"/>
      <c r="I1114" s="191"/>
      <c r="J1114" s="38"/>
      <c r="K1114" s="38"/>
      <c r="L1114" s="41"/>
      <c r="M1114" s="192"/>
      <c r="N1114" s="193"/>
      <c r="O1114" s="66"/>
      <c r="P1114" s="66"/>
      <c r="Q1114" s="66"/>
      <c r="R1114" s="66"/>
      <c r="S1114" s="66"/>
      <c r="T1114" s="67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T1114" s="19" t="s">
        <v>176</v>
      </c>
      <c r="AU1114" s="19" t="s">
        <v>83</v>
      </c>
    </row>
    <row r="1115" spans="1:65" s="13" customFormat="1" ht="11.25">
      <c r="B1115" s="194"/>
      <c r="C1115" s="195"/>
      <c r="D1115" s="189" t="s">
        <v>198</v>
      </c>
      <c r="E1115" s="196" t="s">
        <v>19</v>
      </c>
      <c r="F1115" s="197" t="s">
        <v>1359</v>
      </c>
      <c r="G1115" s="195"/>
      <c r="H1115" s="196" t="s">
        <v>19</v>
      </c>
      <c r="I1115" s="198"/>
      <c r="J1115" s="195"/>
      <c r="K1115" s="195"/>
      <c r="L1115" s="199"/>
      <c r="M1115" s="200"/>
      <c r="N1115" s="201"/>
      <c r="O1115" s="201"/>
      <c r="P1115" s="201"/>
      <c r="Q1115" s="201"/>
      <c r="R1115" s="201"/>
      <c r="S1115" s="201"/>
      <c r="T1115" s="202"/>
      <c r="AT1115" s="203" t="s">
        <v>198</v>
      </c>
      <c r="AU1115" s="203" t="s">
        <v>83</v>
      </c>
      <c r="AV1115" s="13" t="s">
        <v>81</v>
      </c>
      <c r="AW1115" s="13" t="s">
        <v>34</v>
      </c>
      <c r="AX1115" s="13" t="s">
        <v>73</v>
      </c>
      <c r="AY1115" s="203" t="s">
        <v>168</v>
      </c>
    </row>
    <row r="1116" spans="1:65" s="14" customFormat="1" ht="11.25">
      <c r="B1116" s="204"/>
      <c r="C1116" s="205"/>
      <c r="D1116" s="189" t="s">
        <v>198</v>
      </c>
      <c r="E1116" s="206" t="s">
        <v>19</v>
      </c>
      <c r="F1116" s="207" t="s">
        <v>1360</v>
      </c>
      <c r="G1116" s="205"/>
      <c r="H1116" s="208">
        <v>45.12</v>
      </c>
      <c r="I1116" s="209"/>
      <c r="J1116" s="205"/>
      <c r="K1116" s="205"/>
      <c r="L1116" s="210"/>
      <c r="M1116" s="211"/>
      <c r="N1116" s="212"/>
      <c r="O1116" s="212"/>
      <c r="P1116" s="212"/>
      <c r="Q1116" s="212"/>
      <c r="R1116" s="212"/>
      <c r="S1116" s="212"/>
      <c r="T1116" s="213"/>
      <c r="AT1116" s="214" t="s">
        <v>198</v>
      </c>
      <c r="AU1116" s="214" t="s">
        <v>83</v>
      </c>
      <c r="AV1116" s="14" t="s">
        <v>83</v>
      </c>
      <c r="AW1116" s="14" t="s">
        <v>34</v>
      </c>
      <c r="AX1116" s="14" t="s">
        <v>73</v>
      </c>
      <c r="AY1116" s="214" t="s">
        <v>168</v>
      </c>
    </row>
    <row r="1117" spans="1:65" s="14" customFormat="1" ht="11.25">
      <c r="B1117" s="204"/>
      <c r="C1117" s="205"/>
      <c r="D1117" s="189" t="s">
        <v>198</v>
      </c>
      <c r="E1117" s="206" t="s">
        <v>19</v>
      </c>
      <c r="F1117" s="207" t="s">
        <v>1361</v>
      </c>
      <c r="G1117" s="205"/>
      <c r="H1117" s="208">
        <v>61.11</v>
      </c>
      <c r="I1117" s="209"/>
      <c r="J1117" s="205"/>
      <c r="K1117" s="205"/>
      <c r="L1117" s="210"/>
      <c r="M1117" s="211"/>
      <c r="N1117" s="212"/>
      <c r="O1117" s="212"/>
      <c r="P1117" s="212"/>
      <c r="Q1117" s="212"/>
      <c r="R1117" s="212"/>
      <c r="S1117" s="212"/>
      <c r="T1117" s="213"/>
      <c r="AT1117" s="214" t="s">
        <v>198</v>
      </c>
      <c r="AU1117" s="214" t="s">
        <v>83</v>
      </c>
      <c r="AV1117" s="14" t="s">
        <v>83</v>
      </c>
      <c r="AW1117" s="14" t="s">
        <v>34</v>
      </c>
      <c r="AX1117" s="14" t="s">
        <v>73</v>
      </c>
      <c r="AY1117" s="214" t="s">
        <v>168</v>
      </c>
    </row>
    <row r="1118" spans="1:65" s="13" customFormat="1" ht="11.25">
      <c r="B1118" s="194"/>
      <c r="C1118" s="195"/>
      <c r="D1118" s="189" t="s">
        <v>198</v>
      </c>
      <c r="E1118" s="196" t="s">
        <v>19</v>
      </c>
      <c r="F1118" s="197" t="s">
        <v>950</v>
      </c>
      <c r="G1118" s="195"/>
      <c r="H1118" s="196" t="s">
        <v>19</v>
      </c>
      <c r="I1118" s="198"/>
      <c r="J1118" s="195"/>
      <c r="K1118" s="195"/>
      <c r="L1118" s="199"/>
      <c r="M1118" s="200"/>
      <c r="N1118" s="201"/>
      <c r="O1118" s="201"/>
      <c r="P1118" s="201"/>
      <c r="Q1118" s="201"/>
      <c r="R1118" s="201"/>
      <c r="S1118" s="201"/>
      <c r="T1118" s="202"/>
      <c r="AT1118" s="203" t="s">
        <v>198</v>
      </c>
      <c r="AU1118" s="203" t="s">
        <v>83</v>
      </c>
      <c r="AV1118" s="13" t="s">
        <v>81</v>
      </c>
      <c r="AW1118" s="13" t="s">
        <v>34</v>
      </c>
      <c r="AX1118" s="13" t="s">
        <v>73</v>
      </c>
      <c r="AY1118" s="203" t="s">
        <v>168</v>
      </c>
    </row>
    <row r="1119" spans="1:65" s="14" customFormat="1" ht="11.25">
      <c r="B1119" s="204"/>
      <c r="C1119" s="205"/>
      <c r="D1119" s="189" t="s">
        <v>198</v>
      </c>
      <c r="E1119" s="206" t="s">
        <v>19</v>
      </c>
      <c r="F1119" s="207" t="s">
        <v>951</v>
      </c>
      <c r="G1119" s="205"/>
      <c r="H1119" s="208">
        <v>38</v>
      </c>
      <c r="I1119" s="209"/>
      <c r="J1119" s="205"/>
      <c r="K1119" s="205"/>
      <c r="L1119" s="210"/>
      <c r="M1119" s="211"/>
      <c r="N1119" s="212"/>
      <c r="O1119" s="212"/>
      <c r="P1119" s="212"/>
      <c r="Q1119" s="212"/>
      <c r="R1119" s="212"/>
      <c r="S1119" s="212"/>
      <c r="T1119" s="213"/>
      <c r="AT1119" s="214" t="s">
        <v>198</v>
      </c>
      <c r="AU1119" s="214" t="s">
        <v>83</v>
      </c>
      <c r="AV1119" s="14" t="s">
        <v>83</v>
      </c>
      <c r="AW1119" s="14" t="s">
        <v>34</v>
      </c>
      <c r="AX1119" s="14" t="s">
        <v>73</v>
      </c>
      <c r="AY1119" s="214" t="s">
        <v>168</v>
      </c>
    </row>
    <row r="1120" spans="1:65" s="14" customFormat="1" ht="11.25">
      <c r="B1120" s="204"/>
      <c r="C1120" s="205"/>
      <c r="D1120" s="189" t="s">
        <v>198</v>
      </c>
      <c r="E1120" s="206" t="s">
        <v>19</v>
      </c>
      <c r="F1120" s="207" t="s">
        <v>952</v>
      </c>
      <c r="G1120" s="205"/>
      <c r="H1120" s="208">
        <v>141.5</v>
      </c>
      <c r="I1120" s="209"/>
      <c r="J1120" s="205"/>
      <c r="K1120" s="205"/>
      <c r="L1120" s="210"/>
      <c r="M1120" s="211"/>
      <c r="N1120" s="212"/>
      <c r="O1120" s="212"/>
      <c r="P1120" s="212"/>
      <c r="Q1120" s="212"/>
      <c r="R1120" s="212"/>
      <c r="S1120" s="212"/>
      <c r="T1120" s="213"/>
      <c r="AT1120" s="214" t="s">
        <v>198</v>
      </c>
      <c r="AU1120" s="214" t="s">
        <v>83</v>
      </c>
      <c r="AV1120" s="14" t="s">
        <v>83</v>
      </c>
      <c r="AW1120" s="14" t="s">
        <v>34</v>
      </c>
      <c r="AX1120" s="14" t="s">
        <v>73</v>
      </c>
      <c r="AY1120" s="214" t="s">
        <v>168</v>
      </c>
    </row>
    <row r="1121" spans="1:65" s="13" customFormat="1" ht="11.25">
      <c r="B1121" s="194"/>
      <c r="C1121" s="195"/>
      <c r="D1121" s="189" t="s">
        <v>198</v>
      </c>
      <c r="E1121" s="196" t="s">
        <v>19</v>
      </c>
      <c r="F1121" s="197" t="s">
        <v>558</v>
      </c>
      <c r="G1121" s="195"/>
      <c r="H1121" s="196" t="s">
        <v>19</v>
      </c>
      <c r="I1121" s="198"/>
      <c r="J1121" s="195"/>
      <c r="K1121" s="195"/>
      <c r="L1121" s="199"/>
      <c r="M1121" s="200"/>
      <c r="N1121" s="201"/>
      <c r="O1121" s="201"/>
      <c r="P1121" s="201"/>
      <c r="Q1121" s="201"/>
      <c r="R1121" s="201"/>
      <c r="S1121" s="201"/>
      <c r="T1121" s="202"/>
      <c r="AT1121" s="203" t="s">
        <v>198</v>
      </c>
      <c r="AU1121" s="203" t="s">
        <v>83</v>
      </c>
      <c r="AV1121" s="13" t="s">
        <v>81</v>
      </c>
      <c r="AW1121" s="13" t="s">
        <v>34</v>
      </c>
      <c r="AX1121" s="13" t="s">
        <v>73</v>
      </c>
      <c r="AY1121" s="203" t="s">
        <v>168</v>
      </c>
    </row>
    <row r="1122" spans="1:65" s="14" customFormat="1" ht="11.25">
      <c r="B1122" s="204"/>
      <c r="C1122" s="205"/>
      <c r="D1122" s="189" t="s">
        <v>198</v>
      </c>
      <c r="E1122" s="206" t="s">
        <v>19</v>
      </c>
      <c r="F1122" s="207" t="s">
        <v>953</v>
      </c>
      <c r="G1122" s="205"/>
      <c r="H1122" s="208">
        <v>270</v>
      </c>
      <c r="I1122" s="209"/>
      <c r="J1122" s="205"/>
      <c r="K1122" s="205"/>
      <c r="L1122" s="210"/>
      <c r="M1122" s="211"/>
      <c r="N1122" s="212"/>
      <c r="O1122" s="212"/>
      <c r="P1122" s="212"/>
      <c r="Q1122" s="212"/>
      <c r="R1122" s="212"/>
      <c r="S1122" s="212"/>
      <c r="T1122" s="213"/>
      <c r="AT1122" s="214" t="s">
        <v>198</v>
      </c>
      <c r="AU1122" s="214" t="s">
        <v>83</v>
      </c>
      <c r="AV1122" s="14" t="s">
        <v>83</v>
      </c>
      <c r="AW1122" s="14" t="s">
        <v>34</v>
      </c>
      <c r="AX1122" s="14" t="s">
        <v>73</v>
      </c>
      <c r="AY1122" s="214" t="s">
        <v>168</v>
      </c>
    </row>
    <row r="1123" spans="1:65" s="14" customFormat="1" ht="11.25">
      <c r="B1123" s="204"/>
      <c r="C1123" s="205"/>
      <c r="D1123" s="189" t="s">
        <v>198</v>
      </c>
      <c r="E1123" s="206" t="s">
        <v>19</v>
      </c>
      <c r="F1123" s="207" t="s">
        <v>560</v>
      </c>
      <c r="G1123" s="205"/>
      <c r="H1123" s="208">
        <v>470</v>
      </c>
      <c r="I1123" s="209"/>
      <c r="J1123" s="205"/>
      <c r="K1123" s="205"/>
      <c r="L1123" s="210"/>
      <c r="M1123" s="211"/>
      <c r="N1123" s="212"/>
      <c r="O1123" s="212"/>
      <c r="P1123" s="212"/>
      <c r="Q1123" s="212"/>
      <c r="R1123" s="212"/>
      <c r="S1123" s="212"/>
      <c r="T1123" s="213"/>
      <c r="AT1123" s="214" t="s">
        <v>198</v>
      </c>
      <c r="AU1123" s="214" t="s">
        <v>83</v>
      </c>
      <c r="AV1123" s="14" t="s">
        <v>83</v>
      </c>
      <c r="AW1123" s="14" t="s">
        <v>34</v>
      </c>
      <c r="AX1123" s="14" t="s">
        <v>73</v>
      </c>
      <c r="AY1123" s="214" t="s">
        <v>168</v>
      </c>
    </row>
    <row r="1124" spans="1:65" s="14" customFormat="1" ht="11.25">
      <c r="B1124" s="204"/>
      <c r="C1124" s="205"/>
      <c r="D1124" s="189" t="s">
        <v>198</v>
      </c>
      <c r="E1124" s="206" t="s">
        <v>19</v>
      </c>
      <c r="F1124" s="207" t="s">
        <v>954</v>
      </c>
      <c r="G1124" s="205"/>
      <c r="H1124" s="208">
        <v>540</v>
      </c>
      <c r="I1124" s="209"/>
      <c r="J1124" s="205"/>
      <c r="K1124" s="205"/>
      <c r="L1124" s="210"/>
      <c r="M1124" s="211"/>
      <c r="N1124" s="212"/>
      <c r="O1124" s="212"/>
      <c r="P1124" s="212"/>
      <c r="Q1124" s="212"/>
      <c r="R1124" s="212"/>
      <c r="S1124" s="212"/>
      <c r="T1124" s="213"/>
      <c r="AT1124" s="214" t="s">
        <v>198</v>
      </c>
      <c r="AU1124" s="214" t="s">
        <v>83</v>
      </c>
      <c r="AV1124" s="14" t="s">
        <v>83</v>
      </c>
      <c r="AW1124" s="14" t="s">
        <v>34</v>
      </c>
      <c r="AX1124" s="14" t="s">
        <v>73</v>
      </c>
      <c r="AY1124" s="214" t="s">
        <v>168</v>
      </c>
    </row>
    <row r="1125" spans="1:65" s="14" customFormat="1" ht="11.25">
      <c r="B1125" s="204"/>
      <c r="C1125" s="205"/>
      <c r="D1125" s="189" t="s">
        <v>198</v>
      </c>
      <c r="E1125" s="206" t="s">
        <v>19</v>
      </c>
      <c r="F1125" s="207" t="s">
        <v>955</v>
      </c>
      <c r="G1125" s="205"/>
      <c r="H1125" s="208">
        <v>341</v>
      </c>
      <c r="I1125" s="209"/>
      <c r="J1125" s="205"/>
      <c r="K1125" s="205"/>
      <c r="L1125" s="210"/>
      <c r="M1125" s="211"/>
      <c r="N1125" s="212"/>
      <c r="O1125" s="212"/>
      <c r="P1125" s="212"/>
      <c r="Q1125" s="212"/>
      <c r="R1125" s="212"/>
      <c r="S1125" s="212"/>
      <c r="T1125" s="213"/>
      <c r="AT1125" s="214" t="s">
        <v>198</v>
      </c>
      <c r="AU1125" s="214" t="s">
        <v>83</v>
      </c>
      <c r="AV1125" s="14" t="s">
        <v>83</v>
      </c>
      <c r="AW1125" s="14" t="s">
        <v>34</v>
      </c>
      <c r="AX1125" s="14" t="s">
        <v>73</v>
      </c>
      <c r="AY1125" s="214" t="s">
        <v>168</v>
      </c>
    </row>
    <row r="1126" spans="1:65" s="13" customFormat="1" ht="11.25">
      <c r="B1126" s="194"/>
      <c r="C1126" s="195"/>
      <c r="D1126" s="189" t="s">
        <v>198</v>
      </c>
      <c r="E1126" s="196" t="s">
        <v>19</v>
      </c>
      <c r="F1126" s="197" t="s">
        <v>563</v>
      </c>
      <c r="G1126" s="195"/>
      <c r="H1126" s="196" t="s">
        <v>19</v>
      </c>
      <c r="I1126" s="198"/>
      <c r="J1126" s="195"/>
      <c r="K1126" s="195"/>
      <c r="L1126" s="199"/>
      <c r="M1126" s="200"/>
      <c r="N1126" s="201"/>
      <c r="O1126" s="201"/>
      <c r="P1126" s="201"/>
      <c r="Q1126" s="201"/>
      <c r="R1126" s="201"/>
      <c r="S1126" s="201"/>
      <c r="T1126" s="202"/>
      <c r="AT1126" s="203" t="s">
        <v>198</v>
      </c>
      <c r="AU1126" s="203" t="s">
        <v>83</v>
      </c>
      <c r="AV1126" s="13" t="s">
        <v>81</v>
      </c>
      <c r="AW1126" s="13" t="s">
        <v>34</v>
      </c>
      <c r="AX1126" s="13" t="s">
        <v>73</v>
      </c>
      <c r="AY1126" s="203" t="s">
        <v>168</v>
      </c>
    </row>
    <row r="1127" spans="1:65" s="14" customFormat="1" ht="11.25">
      <c r="B1127" s="204"/>
      <c r="C1127" s="205"/>
      <c r="D1127" s="189" t="s">
        <v>198</v>
      </c>
      <c r="E1127" s="206" t="s">
        <v>19</v>
      </c>
      <c r="F1127" s="207" t="s">
        <v>956</v>
      </c>
      <c r="G1127" s="205"/>
      <c r="H1127" s="208">
        <v>78</v>
      </c>
      <c r="I1127" s="209"/>
      <c r="J1127" s="205"/>
      <c r="K1127" s="205"/>
      <c r="L1127" s="210"/>
      <c r="M1127" s="211"/>
      <c r="N1127" s="212"/>
      <c r="O1127" s="212"/>
      <c r="P1127" s="212"/>
      <c r="Q1127" s="212"/>
      <c r="R1127" s="212"/>
      <c r="S1127" s="212"/>
      <c r="T1127" s="213"/>
      <c r="AT1127" s="214" t="s">
        <v>198</v>
      </c>
      <c r="AU1127" s="214" t="s">
        <v>83</v>
      </c>
      <c r="AV1127" s="14" t="s">
        <v>83</v>
      </c>
      <c r="AW1127" s="14" t="s">
        <v>34</v>
      </c>
      <c r="AX1127" s="14" t="s">
        <v>73</v>
      </c>
      <c r="AY1127" s="214" t="s">
        <v>168</v>
      </c>
    </row>
    <row r="1128" spans="1:65" s="13" customFormat="1" ht="11.25">
      <c r="B1128" s="194"/>
      <c r="C1128" s="195"/>
      <c r="D1128" s="189" t="s">
        <v>198</v>
      </c>
      <c r="E1128" s="196" t="s">
        <v>19</v>
      </c>
      <c r="F1128" s="197" t="s">
        <v>565</v>
      </c>
      <c r="G1128" s="195"/>
      <c r="H1128" s="196" t="s">
        <v>19</v>
      </c>
      <c r="I1128" s="198"/>
      <c r="J1128" s="195"/>
      <c r="K1128" s="195"/>
      <c r="L1128" s="199"/>
      <c r="M1128" s="200"/>
      <c r="N1128" s="201"/>
      <c r="O1128" s="201"/>
      <c r="P1128" s="201"/>
      <c r="Q1128" s="201"/>
      <c r="R1128" s="201"/>
      <c r="S1128" s="201"/>
      <c r="T1128" s="202"/>
      <c r="AT1128" s="203" t="s">
        <v>198</v>
      </c>
      <c r="AU1128" s="203" t="s">
        <v>83</v>
      </c>
      <c r="AV1128" s="13" t="s">
        <v>81</v>
      </c>
      <c r="AW1128" s="13" t="s">
        <v>34</v>
      </c>
      <c r="AX1128" s="13" t="s">
        <v>73</v>
      </c>
      <c r="AY1128" s="203" t="s">
        <v>168</v>
      </c>
    </row>
    <row r="1129" spans="1:65" s="14" customFormat="1" ht="11.25">
      <c r="B1129" s="204"/>
      <c r="C1129" s="205"/>
      <c r="D1129" s="189" t="s">
        <v>198</v>
      </c>
      <c r="E1129" s="206" t="s">
        <v>19</v>
      </c>
      <c r="F1129" s="207" t="s">
        <v>958</v>
      </c>
      <c r="G1129" s="205"/>
      <c r="H1129" s="208">
        <v>42</v>
      </c>
      <c r="I1129" s="209"/>
      <c r="J1129" s="205"/>
      <c r="K1129" s="205"/>
      <c r="L1129" s="210"/>
      <c r="M1129" s="211"/>
      <c r="N1129" s="212"/>
      <c r="O1129" s="212"/>
      <c r="P1129" s="212"/>
      <c r="Q1129" s="212"/>
      <c r="R1129" s="212"/>
      <c r="S1129" s="212"/>
      <c r="T1129" s="213"/>
      <c r="AT1129" s="214" t="s">
        <v>198</v>
      </c>
      <c r="AU1129" s="214" t="s">
        <v>83</v>
      </c>
      <c r="AV1129" s="14" t="s">
        <v>83</v>
      </c>
      <c r="AW1129" s="14" t="s">
        <v>34</v>
      </c>
      <c r="AX1129" s="14" t="s">
        <v>73</v>
      </c>
      <c r="AY1129" s="214" t="s">
        <v>168</v>
      </c>
    </row>
    <row r="1130" spans="1:65" s="14" customFormat="1" ht="11.25">
      <c r="B1130" s="204"/>
      <c r="C1130" s="205"/>
      <c r="D1130" s="189" t="s">
        <v>198</v>
      </c>
      <c r="E1130" s="206" t="s">
        <v>19</v>
      </c>
      <c r="F1130" s="207" t="s">
        <v>959</v>
      </c>
      <c r="G1130" s="205"/>
      <c r="H1130" s="208">
        <v>71</v>
      </c>
      <c r="I1130" s="209"/>
      <c r="J1130" s="205"/>
      <c r="K1130" s="205"/>
      <c r="L1130" s="210"/>
      <c r="M1130" s="211"/>
      <c r="N1130" s="212"/>
      <c r="O1130" s="212"/>
      <c r="P1130" s="212"/>
      <c r="Q1130" s="212"/>
      <c r="R1130" s="212"/>
      <c r="S1130" s="212"/>
      <c r="T1130" s="213"/>
      <c r="AT1130" s="214" t="s">
        <v>198</v>
      </c>
      <c r="AU1130" s="214" t="s">
        <v>83</v>
      </c>
      <c r="AV1130" s="14" t="s">
        <v>83</v>
      </c>
      <c r="AW1130" s="14" t="s">
        <v>34</v>
      </c>
      <c r="AX1130" s="14" t="s">
        <v>73</v>
      </c>
      <c r="AY1130" s="214" t="s">
        <v>168</v>
      </c>
    </row>
    <row r="1131" spans="1:65" s="14" customFormat="1" ht="11.25">
      <c r="B1131" s="204"/>
      <c r="C1131" s="205"/>
      <c r="D1131" s="189" t="s">
        <v>198</v>
      </c>
      <c r="E1131" s="206" t="s">
        <v>19</v>
      </c>
      <c r="F1131" s="207" t="s">
        <v>960</v>
      </c>
      <c r="G1131" s="205"/>
      <c r="H1131" s="208">
        <v>130</v>
      </c>
      <c r="I1131" s="209"/>
      <c r="J1131" s="205"/>
      <c r="K1131" s="205"/>
      <c r="L1131" s="210"/>
      <c r="M1131" s="211"/>
      <c r="N1131" s="212"/>
      <c r="O1131" s="212"/>
      <c r="P1131" s="212"/>
      <c r="Q1131" s="212"/>
      <c r="R1131" s="212"/>
      <c r="S1131" s="212"/>
      <c r="T1131" s="213"/>
      <c r="AT1131" s="214" t="s">
        <v>198</v>
      </c>
      <c r="AU1131" s="214" t="s">
        <v>83</v>
      </c>
      <c r="AV1131" s="14" t="s">
        <v>83</v>
      </c>
      <c r="AW1131" s="14" t="s">
        <v>34</v>
      </c>
      <c r="AX1131" s="14" t="s">
        <v>73</v>
      </c>
      <c r="AY1131" s="214" t="s">
        <v>168</v>
      </c>
    </row>
    <row r="1132" spans="1:65" s="13" customFormat="1" ht="11.25">
      <c r="B1132" s="194"/>
      <c r="C1132" s="195"/>
      <c r="D1132" s="189" t="s">
        <v>198</v>
      </c>
      <c r="E1132" s="196" t="s">
        <v>19</v>
      </c>
      <c r="F1132" s="197" t="s">
        <v>966</v>
      </c>
      <c r="G1132" s="195"/>
      <c r="H1132" s="196" t="s">
        <v>19</v>
      </c>
      <c r="I1132" s="198"/>
      <c r="J1132" s="195"/>
      <c r="K1132" s="195"/>
      <c r="L1132" s="199"/>
      <c r="M1132" s="200"/>
      <c r="N1132" s="201"/>
      <c r="O1132" s="201"/>
      <c r="P1132" s="201"/>
      <c r="Q1132" s="201"/>
      <c r="R1132" s="201"/>
      <c r="S1132" s="201"/>
      <c r="T1132" s="202"/>
      <c r="AT1132" s="203" t="s">
        <v>198</v>
      </c>
      <c r="AU1132" s="203" t="s">
        <v>83</v>
      </c>
      <c r="AV1132" s="13" t="s">
        <v>81</v>
      </c>
      <c r="AW1132" s="13" t="s">
        <v>34</v>
      </c>
      <c r="AX1132" s="13" t="s">
        <v>73</v>
      </c>
      <c r="AY1132" s="203" t="s">
        <v>168</v>
      </c>
    </row>
    <row r="1133" spans="1:65" s="14" customFormat="1" ht="11.25">
      <c r="B1133" s="204"/>
      <c r="C1133" s="205"/>
      <c r="D1133" s="189" t="s">
        <v>198</v>
      </c>
      <c r="E1133" s="206" t="s">
        <v>19</v>
      </c>
      <c r="F1133" s="207" t="s">
        <v>967</v>
      </c>
      <c r="G1133" s="205"/>
      <c r="H1133" s="208">
        <v>17</v>
      </c>
      <c r="I1133" s="209"/>
      <c r="J1133" s="205"/>
      <c r="K1133" s="205"/>
      <c r="L1133" s="210"/>
      <c r="M1133" s="211"/>
      <c r="N1133" s="212"/>
      <c r="O1133" s="212"/>
      <c r="P1133" s="212"/>
      <c r="Q1133" s="212"/>
      <c r="R1133" s="212"/>
      <c r="S1133" s="212"/>
      <c r="T1133" s="213"/>
      <c r="AT1133" s="214" t="s">
        <v>198</v>
      </c>
      <c r="AU1133" s="214" t="s">
        <v>83</v>
      </c>
      <c r="AV1133" s="14" t="s">
        <v>83</v>
      </c>
      <c r="AW1133" s="14" t="s">
        <v>34</v>
      </c>
      <c r="AX1133" s="14" t="s">
        <v>73</v>
      </c>
      <c r="AY1133" s="214" t="s">
        <v>168</v>
      </c>
    </row>
    <row r="1134" spans="1:65" s="15" customFormat="1" ht="11.25">
      <c r="B1134" s="215"/>
      <c r="C1134" s="216"/>
      <c r="D1134" s="189" t="s">
        <v>198</v>
      </c>
      <c r="E1134" s="217" t="s">
        <v>19</v>
      </c>
      <c r="F1134" s="218" t="s">
        <v>208</v>
      </c>
      <c r="G1134" s="216"/>
      <c r="H1134" s="219">
        <v>2244.73</v>
      </c>
      <c r="I1134" s="220"/>
      <c r="J1134" s="216"/>
      <c r="K1134" s="216"/>
      <c r="L1134" s="221"/>
      <c r="M1134" s="222"/>
      <c r="N1134" s="223"/>
      <c r="O1134" s="223"/>
      <c r="P1134" s="223"/>
      <c r="Q1134" s="223"/>
      <c r="R1134" s="223"/>
      <c r="S1134" s="223"/>
      <c r="T1134" s="224"/>
      <c r="AT1134" s="225" t="s">
        <v>198</v>
      </c>
      <c r="AU1134" s="225" t="s">
        <v>83</v>
      </c>
      <c r="AV1134" s="15" t="s">
        <v>174</v>
      </c>
      <c r="AW1134" s="15" t="s">
        <v>34</v>
      </c>
      <c r="AX1134" s="15" t="s">
        <v>81</v>
      </c>
      <c r="AY1134" s="225" t="s">
        <v>168</v>
      </c>
    </row>
    <row r="1135" spans="1:65" s="2" customFormat="1" ht="16.5" customHeight="1">
      <c r="A1135" s="36"/>
      <c r="B1135" s="37"/>
      <c r="C1135" s="176" t="s">
        <v>1362</v>
      </c>
      <c r="D1135" s="176" t="s">
        <v>170</v>
      </c>
      <c r="E1135" s="177" t="s">
        <v>1363</v>
      </c>
      <c r="F1135" s="178" t="s">
        <v>1364</v>
      </c>
      <c r="G1135" s="179" t="s">
        <v>179</v>
      </c>
      <c r="H1135" s="180">
        <v>12.3</v>
      </c>
      <c r="I1135" s="181"/>
      <c r="J1135" s="182">
        <f>ROUND(I1135*H1135,2)</f>
        <v>0</v>
      </c>
      <c r="K1135" s="178" t="s">
        <v>180</v>
      </c>
      <c r="L1135" s="41"/>
      <c r="M1135" s="183" t="s">
        <v>19</v>
      </c>
      <c r="N1135" s="184" t="s">
        <v>44</v>
      </c>
      <c r="O1135" s="66"/>
      <c r="P1135" s="185">
        <f>O1135*H1135</f>
        <v>0</v>
      </c>
      <c r="Q1135" s="185">
        <v>0</v>
      </c>
      <c r="R1135" s="185">
        <f>Q1135*H1135</f>
        <v>0</v>
      </c>
      <c r="S1135" s="185">
        <v>3.6999999999999998E-2</v>
      </c>
      <c r="T1135" s="186">
        <f>S1135*H1135</f>
        <v>0.4551</v>
      </c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R1135" s="187" t="s">
        <v>174</v>
      </c>
      <c r="AT1135" s="187" t="s">
        <v>170</v>
      </c>
      <c r="AU1135" s="187" t="s">
        <v>83</v>
      </c>
      <c r="AY1135" s="19" t="s">
        <v>168</v>
      </c>
      <c r="BE1135" s="188">
        <f>IF(N1135="základní",J1135,0)</f>
        <v>0</v>
      </c>
      <c r="BF1135" s="188">
        <f>IF(N1135="snížená",J1135,0)</f>
        <v>0</v>
      </c>
      <c r="BG1135" s="188">
        <f>IF(N1135="zákl. přenesená",J1135,0)</f>
        <v>0</v>
      </c>
      <c r="BH1135" s="188">
        <f>IF(N1135="sníž. přenesená",J1135,0)</f>
        <v>0</v>
      </c>
      <c r="BI1135" s="188">
        <f>IF(N1135="nulová",J1135,0)</f>
        <v>0</v>
      </c>
      <c r="BJ1135" s="19" t="s">
        <v>81</v>
      </c>
      <c r="BK1135" s="188">
        <f>ROUND(I1135*H1135,2)</f>
        <v>0</v>
      </c>
      <c r="BL1135" s="19" t="s">
        <v>174</v>
      </c>
      <c r="BM1135" s="187" t="s">
        <v>1365</v>
      </c>
    </row>
    <row r="1136" spans="1:65" s="2" customFormat="1" ht="11.25">
      <c r="A1136" s="36"/>
      <c r="B1136" s="37"/>
      <c r="C1136" s="38"/>
      <c r="D1136" s="189" t="s">
        <v>176</v>
      </c>
      <c r="E1136" s="38"/>
      <c r="F1136" s="190" t="s">
        <v>1366</v>
      </c>
      <c r="G1136" s="38"/>
      <c r="H1136" s="38"/>
      <c r="I1136" s="191"/>
      <c r="J1136" s="38"/>
      <c r="K1136" s="38"/>
      <c r="L1136" s="41"/>
      <c r="M1136" s="192"/>
      <c r="N1136" s="193"/>
      <c r="O1136" s="66"/>
      <c r="P1136" s="66"/>
      <c r="Q1136" s="66"/>
      <c r="R1136" s="66"/>
      <c r="S1136" s="66"/>
      <c r="T1136" s="67"/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T1136" s="19" t="s">
        <v>176</v>
      </c>
      <c r="AU1136" s="19" t="s">
        <v>83</v>
      </c>
    </row>
    <row r="1137" spans="1:65" s="14" customFormat="1" ht="11.25">
      <c r="B1137" s="204"/>
      <c r="C1137" s="205"/>
      <c r="D1137" s="189" t="s">
        <v>198</v>
      </c>
      <c r="E1137" s="206" t="s">
        <v>19</v>
      </c>
      <c r="F1137" s="207" t="s">
        <v>1367</v>
      </c>
      <c r="G1137" s="205"/>
      <c r="H1137" s="208">
        <v>12.3</v>
      </c>
      <c r="I1137" s="209"/>
      <c r="J1137" s="205"/>
      <c r="K1137" s="205"/>
      <c r="L1137" s="210"/>
      <c r="M1137" s="211"/>
      <c r="N1137" s="212"/>
      <c r="O1137" s="212"/>
      <c r="P1137" s="212"/>
      <c r="Q1137" s="212"/>
      <c r="R1137" s="212"/>
      <c r="S1137" s="212"/>
      <c r="T1137" s="213"/>
      <c r="AT1137" s="214" t="s">
        <v>198</v>
      </c>
      <c r="AU1137" s="214" t="s">
        <v>83</v>
      </c>
      <c r="AV1137" s="14" t="s">
        <v>83</v>
      </c>
      <c r="AW1137" s="14" t="s">
        <v>34</v>
      </c>
      <c r="AX1137" s="14" t="s">
        <v>81</v>
      </c>
      <c r="AY1137" s="214" t="s">
        <v>168</v>
      </c>
    </row>
    <row r="1138" spans="1:65" s="2" customFormat="1" ht="21.75" customHeight="1">
      <c r="A1138" s="36"/>
      <c r="B1138" s="37"/>
      <c r="C1138" s="176" t="s">
        <v>1368</v>
      </c>
      <c r="D1138" s="176" t="s">
        <v>170</v>
      </c>
      <c r="E1138" s="177" t="s">
        <v>1369</v>
      </c>
      <c r="F1138" s="178" t="s">
        <v>1370</v>
      </c>
      <c r="G1138" s="179" t="s">
        <v>248</v>
      </c>
      <c r="H1138" s="180">
        <v>181.76300000000001</v>
      </c>
      <c r="I1138" s="181"/>
      <c r="J1138" s="182">
        <f>ROUND(I1138*H1138,2)</f>
        <v>0</v>
      </c>
      <c r="K1138" s="178" t="s">
        <v>180</v>
      </c>
      <c r="L1138" s="41"/>
      <c r="M1138" s="183" t="s">
        <v>19</v>
      </c>
      <c r="N1138" s="184" t="s">
        <v>44</v>
      </c>
      <c r="O1138" s="66"/>
      <c r="P1138" s="185">
        <f>O1138*H1138</f>
        <v>0</v>
      </c>
      <c r="Q1138" s="185">
        <v>0</v>
      </c>
      <c r="R1138" s="185">
        <f>Q1138*H1138</f>
        <v>0</v>
      </c>
      <c r="S1138" s="185">
        <v>0</v>
      </c>
      <c r="T1138" s="186">
        <f>S1138*H1138</f>
        <v>0</v>
      </c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  <c r="AR1138" s="187" t="s">
        <v>174</v>
      </c>
      <c r="AT1138" s="187" t="s">
        <v>170</v>
      </c>
      <c r="AU1138" s="187" t="s">
        <v>83</v>
      </c>
      <c r="AY1138" s="19" t="s">
        <v>168</v>
      </c>
      <c r="BE1138" s="188">
        <f>IF(N1138="základní",J1138,0)</f>
        <v>0</v>
      </c>
      <c r="BF1138" s="188">
        <f>IF(N1138="snížená",J1138,0)</f>
        <v>0</v>
      </c>
      <c r="BG1138" s="188">
        <f>IF(N1138="zákl. přenesená",J1138,0)</f>
        <v>0</v>
      </c>
      <c r="BH1138" s="188">
        <f>IF(N1138="sníž. přenesená",J1138,0)</f>
        <v>0</v>
      </c>
      <c r="BI1138" s="188">
        <f>IF(N1138="nulová",J1138,0)</f>
        <v>0</v>
      </c>
      <c r="BJ1138" s="19" t="s">
        <v>81</v>
      </c>
      <c r="BK1138" s="188">
        <f>ROUND(I1138*H1138,2)</f>
        <v>0</v>
      </c>
      <c r="BL1138" s="19" t="s">
        <v>174</v>
      </c>
      <c r="BM1138" s="187" t="s">
        <v>1371</v>
      </c>
    </row>
    <row r="1139" spans="1:65" s="2" customFormat="1" ht="19.5">
      <c r="A1139" s="36"/>
      <c r="B1139" s="37"/>
      <c r="C1139" s="38"/>
      <c r="D1139" s="189" t="s">
        <v>176</v>
      </c>
      <c r="E1139" s="38"/>
      <c r="F1139" s="190" t="s">
        <v>1372</v>
      </c>
      <c r="G1139" s="38"/>
      <c r="H1139" s="38"/>
      <c r="I1139" s="191"/>
      <c r="J1139" s="38"/>
      <c r="K1139" s="38"/>
      <c r="L1139" s="41"/>
      <c r="M1139" s="192"/>
      <c r="N1139" s="193"/>
      <c r="O1139" s="66"/>
      <c r="P1139" s="66"/>
      <c r="Q1139" s="66"/>
      <c r="R1139" s="66"/>
      <c r="S1139" s="66"/>
      <c r="T1139" s="67"/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T1139" s="19" t="s">
        <v>176</v>
      </c>
      <c r="AU1139" s="19" t="s">
        <v>83</v>
      </c>
    </row>
    <row r="1140" spans="1:65" s="2" customFormat="1" ht="16.5" customHeight="1">
      <c r="A1140" s="36"/>
      <c r="B1140" s="37"/>
      <c r="C1140" s="176" t="s">
        <v>1373</v>
      </c>
      <c r="D1140" s="176" t="s">
        <v>170</v>
      </c>
      <c r="E1140" s="177" t="s">
        <v>1374</v>
      </c>
      <c r="F1140" s="178" t="s">
        <v>1375</v>
      </c>
      <c r="G1140" s="179" t="s">
        <v>248</v>
      </c>
      <c r="H1140" s="180">
        <v>181.76300000000001</v>
      </c>
      <c r="I1140" s="181"/>
      <c r="J1140" s="182">
        <f>ROUND(I1140*H1140,2)</f>
        <v>0</v>
      </c>
      <c r="K1140" s="178" t="s">
        <v>180</v>
      </c>
      <c r="L1140" s="41"/>
      <c r="M1140" s="183" t="s">
        <v>19</v>
      </c>
      <c r="N1140" s="184" t="s">
        <v>44</v>
      </c>
      <c r="O1140" s="66"/>
      <c r="P1140" s="185">
        <f>O1140*H1140</f>
        <v>0</v>
      </c>
      <c r="Q1140" s="185">
        <v>0</v>
      </c>
      <c r="R1140" s="185">
        <f>Q1140*H1140</f>
        <v>0</v>
      </c>
      <c r="S1140" s="185">
        <v>0</v>
      </c>
      <c r="T1140" s="186">
        <f>S1140*H1140</f>
        <v>0</v>
      </c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R1140" s="187" t="s">
        <v>174</v>
      </c>
      <c r="AT1140" s="187" t="s">
        <v>170</v>
      </c>
      <c r="AU1140" s="187" t="s">
        <v>83</v>
      </c>
      <c r="AY1140" s="19" t="s">
        <v>168</v>
      </c>
      <c r="BE1140" s="188">
        <f>IF(N1140="základní",J1140,0)</f>
        <v>0</v>
      </c>
      <c r="BF1140" s="188">
        <f>IF(N1140="snížená",J1140,0)</f>
        <v>0</v>
      </c>
      <c r="BG1140" s="188">
        <f>IF(N1140="zákl. přenesená",J1140,0)</f>
        <v>0</v>
      </c>
      <c r="BH1140" s="188">
        <f>IF(N1140="sníž. přenesená",J1140,0)</f>
        <v>0</v>
      </c>
      <c r="BI1140" s="188">
        <f>IF(N1140="nulová",J1140,0)</f>
        <v>0</v>
      </c>
      <c r="BJ1140" s="19" t="s">
        <v>81</v>
      </c>
      <c r="BK1140" s="188">
        <f>ROUND(I1140*H1140,2)</f>
        <v>0</v>
      </c>
      <c r="BL1140" s="19" t="s">
        <v>174</v>
      </c>
      <c r="BM1140" s="187" t="s">
        <v>1376</v>
      </c>
    </row>
    <row r="1141" spans="1:65" s="2" customFormat="1" ht="11.25">
      <c r="A1141" s="36"/>
      <c r="B1141" s="37"/>
      <c r="C1141" s="38"/>
      <c r="D1141" s="189" t="s">
        <v>176</v>
      </c>
      <c r="E1141" s="38"/>
      <c r="F1141" s="190" t="s">
        <v>1377</v>
      </c>
      <c r="G1141" s="38"/>
      <c r="H1141" s="38"/>
      <c r="I1141" s="191"/>
      <c r="J1141" s="38"/>
      <c r="K1141" s="38"/>
      <c r="L1141" s="41"/>
      <c r="M1141" s="192"/>
      <c r="N1141" s="193"/>
      <c r="O1141" s="66"/>
      <c r="P1141" s="66"/>
      <c r="Q1141" s="66"/>
      <c r="R1141" s="66"/>
      <c r="S1141" s="66"/>
      <c r="T1141" s="67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T1141" s="19" t="s">
        <v>176</v>
      </c>
      <c r="AU1141" s="19" t="s">
        <v>83</v>
      </c>
    </row>
    <row r="1142" spans="1:65" s="2" customFormat="1" ht="16.5" customHeight="1">
      <c r="A1142" s="36"/>
      <c r="B1142" s="37"/>
      <c r="C1142" s="176" t="s">
        <v>1378</v>
      </c>
      <c r="D1142" s="176" t="s">
        <v>170</v>
      </c>
      <c r="E1142" s="177" t="s">
        <v>1379</v>
      </c>
      <c r="F1142" s="178" t="s">
        <v>1380</v>
      </c>
      <c r="G1142" s="179" t="s">
        <v>248</v>
      </c>
      <c r="H1142" s="180">
        <v>1090.578</v>
      </c>
      <c r="I1142" s="181"/>
      <c r="J1142" s="182">
        <f>ROUND(I1142*H1142,2)</f>
        <v>0</v>
      </c>
      <c r="K1142" s="178" t="s">
        <v>180</v>
      </c>
      <c r="L1142" s="41"/>
      <c r="M1142" s="183" t="s">
        <v>19</v>
      </c>
      <c r="N1142" s="184" t="s">
        <v>44</v>
      </c>
      <c r="O1142" s="66"/>
      <c r="P1142" s="185">
        <f>O1142*H1142</f>
        <v>0</v>
      </c>
      <c r="Q1142" s="185">
        <v>0</v>
      </c>
      <c r="R1142" s="185">
        <f>Q1142*H1142</f>
        <v>0</v>
      </c>
      <c r="S1142" s="185">
        <v>0</v>
      </c>
      <c r="T1142" s="186">
        <f>S1142*H1142</f>
        <v>0</v>
      </c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R1142" s="187" t="s">
        <v>174</v>
      </c>
      <c r="AT1142" s="187" t="s">
        <v>170</v>
      </c>
      <c r="AU1142" s="187" t="s">
        <v>83</v>
      </c>
      <c r="AY1142" s="19" t="s">
        <v>168</v>
      </c>
      <c r="BE1142" s="188">
        <f>IF(N1142="základní",J1142,0)</f>
        <v>0</v>
      </c>
      <c r="BF1142" s="188">
        <f>IF(N1142="snížená",J1142,0)</f>
        <v>0</v>
      </c>
      <c r="BG1142" s="188">
        <f>IF(N1142="zákl. přenesená",J1142,0)</f>
        <v>0</v>
      </c>
      <c r="BH1142" s="188">
        <f>IF(N1142="sníž. přenesená",J1142,0)</f>
        <v>0</v>
      </c>
      <c r="BI1142" s="188">
        <f>IF(N1142="nulová",J1142,0)</f>
        <v>0</v>
      </c>
      <c r="BJ1142" s="19" t="s">
        <v>81</v>
      </c>
      <c r="BK1142" s="188">
        <f>ROUND(I1142*H1142,2)</f>
        <v>0</v>
      </c>
      <c r="BL1142" s="19" t="s">
        <v>174</v>
      </c>
      <c r="BM1142" s="187" t="s">
        <v>1381</v>
      </c>
    </row>
    <row r="1143" spans="1:65" s="2" customFormat="1" ht="19.5">
      <c r="A1143" s="36"/>
      <c r="B1143" s="37"/>
      <c r="C1143" s="38"/>
      <c r="D1143" s="189" t="s">
        <v>176</v>
      </c>
      <c r="E1143" s="38"/>
      <c r="F1143" s="190" t="s">
        <v>1382</v>
      </c>
      <c r="G1143" s="38"/>
      <c r="H1143" s="38"/>
      <c r="I1143" s="191"/>
      <c r="J1143" s="38"/>
      <c r="K1143" s="38"/>
      <c r="L1143" s="41"/>
      <c r="M1143" s="192"/>
      <c r="N1143" s="193"/>
      <c r="O1143" s="66"/>
      <c r="P1143" s="66"/>
      <c r="Q1143" s="66"/>
      <c r="R1143" s="66"/>
      <c r="S1143" s="66"/>
      <c r="T1143" s="67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T1143" s="19" t="s">
        <v>176</v>
      </c>
      <c r="AU1143" s="19" t="s">
        <v>83</v>
      </c>
    </row>
    <row r="1144" spans="1:65" s="14" customFormat="1" ht="11.25">
      <c r="B1144" s="204"/>
      <c r="C1144" s="205"/>
      <c r="D1144" s="189" t="s">
        <v>198</v>
      </c>
      <c r="E1144" s="205"/>
      <c r="F1144" s="207" t="s">
        <v>1383</v>
      </c>
      <c r="G1144" s="205"/>
      <c r="H1144" s="208">
        <v>1090.578</v>
      </c>
      <c r="I1144" s="209"/>
      <c r="J1144" s="205"/>
      <c r="K1144" s="205"/>
      <c r="L1144" s="210"/>
      <c r="M1144" s="211"/>
      <c r="N1144" s="212"/>
      <c r="O1144" s="212"/>
      <c r="P1144" s="212"/>
      <c r="Q1144" s="212"/>
      <c r="R1144" s="212"/>
      <c r="S1144" s="212"/>
      <c r="T1144" s="213"/>
      <c r="AT1144" s="214" t="s">
        <v>198</v>
      </c>
      <c r="AU1144" s="214" t="s">
        <v>83</v>
      </c>
      <c r="AV1144" s="14" t="s">
        <v>83</v>
      </c>
      <c r="AW1144" s="14" t="s">
        <v>4</v>
      </c>
      <c r="AX1144" s="14" t="s">
        <v>81</v>
      </c>
      <c r="AY1144" s="214" t="s">
        <v>168</v>
      </c>
    </row>
    <row r="1145" spans="1:65" s="2" customFormat="1" ht="16.5" customHeight="1">
      <c r="A1145" s="36"/>
      <c r="B1145" s="37"/>
      <c r="C1145" s="176" t="s">
        <v>1384</v>
      </c>
      <c r="D1145" s="176" t="s">
        <v>170</v>
      </c>
      <c r="E1145" s="177" t="s">
        <v>1385</v>
      </c>
      <c r="F1145" s="178" t="s">
        <v>1386</v>
      </c>
      <c r="G1145" s="179" t="s">
        <v>248</v>
      </c>
      <c r="H1145" s="180">
        <v>166.58799999999999</v>
      </c>
      <c r="I1145" s="181"/>
      <c r="J1145" s="182">
        <f>ROUND(I1145*H1145,2)</f>
        <v>0</v>
      </c>
      <c r="K1145" s="178" t="s">
        <v>19</v>
      </c>
      <c r="L1145" s="41"/>
      <c r="M1145" s="183" t="s">
        <v>19</v>
      </c>
      <c r="N1145" s="184" t="s">
        <v>44</v>
      </c>
      <c r="O1145" s="66"/>
      <c r="P1145" s="185">
        <f>O1145*H1145</f>
        <v>0</v>
      </c>
      <c r="Q1145" s="185">
        <v>0</v>
      </c>
      <c r="R1145" s="185">
        <f>Q1145*H1145</f>
        <v>0</v>
      </c>
      <c r="S1145" s="185">
        <v>0</v>
      </c>
      <c r="T1145" s="186">
        <f>S1145*H1145</f>
        <v>0</v>
      </c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R1145" s="187" t="s">
        <v>174</v>
      </c>
      <c r="AT1145" s="187" t="s">
        <v>170</v>
      </c>
      <c r="AU1145" s="187" t="s">
        <v>83</v>
      </c>
      <c r="AY1145" s="19" t="s">
        <v>168</v>
      </c>
      <c r="BE1145" s="188">
        <f>IF(N1145="základní",J1145,0)</f>
        <v>0</v>
      </c>
      <c r="BF1145" s="188">
        <f>IF(N1145="snížená",J1145,0)</f>
        <v>0</v>
      </c>
      <c r="BG1145" s="188">
        <f>IF(N1145="zákl. přenesená",J1145,0)</f>
        <v>0</v>
      </c>
      <c r="BH1145" s="188">
        <f>IF(N1145="sníž. přenesená",J1145,0)</f>
        <v>0</v>
      </c>
      <c r="BI1145" s="188">
        <f>IF(N1145="nulová",J1145,0)</f>
        <v>0</v>
      </c>
      <c r="BJ1145" s="19" t="s">
        <v>81</v>
      </c>
      <c r="BK1145" s="188">
        <f>ROUND(I1145*H1145,2)</f>
        <v>0</v>
      </c>
      <c r="BL1145" s="19" t="s">
        <v>174</v>
      </c>
      <c r="BM1145" s="187" t="s">
        <v>1387</v>
      </c>
    </row>
    <row r="1146" spans="1:65" s="2" customFormat="1" ht="11.25">
      <c r="A1146" s="36"/>
      <c r="B1146" s="37"/>
      <c r="C1146" s="38"/>
      <c r="D1146" s="189" t="s">
        <v>176</v>
      </c>
      <c r="E1146" s="38"/>
      <c r="F1146" s="190" t="s">
        <v>1388</v>
      </c>
      <c r="G1146" s="38"/>
      <c r="H1146" s="38"/>
      <c r="I1146" s="191"/>
      <c r="J1146" s="38"/>
      <c r="K1146" s="38"/>
      <c r="L1146" s="41"/>
      <c r="M1146" s="192"/>
      <c r="N1146" s="193"/>
      <c r="O1146" s="66"/>
      <c r="P1146" s="66"/>
      <c r="Q1146" s="66"/>
      <c r="R1146" s="66"/>
      <c r="S1146" s="66"/>
      <c r="T1146" s="67"/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  <c r="AT1146" s="19" t="s">
        <v>176</v>
      </c>
      <c r="AU1146" s="19" t="s">
        <v>83</v>
      </c>
    </row>
    <row r="1147" spans="1:65" s="14" customFormat="1" ht="11.25">
      <c r="B1147" s="204"/>
      <c r="C1147" s="205"/>
      <c r="D1147" s="189" t="s">
        <v>198</v>
      </c>
      <c r="E1147" s="206" t="s">
        <v>19</v>
      </c>
      <c r="F1147" s="207" t="s">
        <v>1389</v>
      </c>
      <c r="G1147" s="205"/>
      <c r="H1147" s="208">
        <v>166.58799999999999</v>
      </c>
      <c r="I1147" s="209"/>
      <c r="J1147" s="205"/>
      <c r="K1147" s="205"/>
      <c r="L1147" s="210"/>
      <c r="M1147" s="211"/>
      <c r="N1147" s="212"/>
      <c r="O1147" s="212"/>
      <c r="P1147" s="212"/>
      <c r="Q1147" s="212"/>
      <c r="R1147" s="212"/>
      <c r="S1147" s="212"/>
      <c r="T1147" s="213"/>
      <c r="AT1147" s="214" t="s">
        <v>198</v>
      </c>
      <c r="AU1147" s="214" t="s">
        <v>83</v>
      </c>
      <c r="AV1147" s="14" t="s">
        <v>83</v>
      </c>
      <c r="AW1147" s="14" t="s">
        <v>34</v>
      </c>
      <c r="AX1147" s="14" t="s">
        <v>81</v>
      </c>
      <c r="AY1147" s="214" t="s">
        <v>168</v>
      </c>
    </row>
    <row r="1148" spans="1:65" s="2" customFormat="1" ht="16.5" customHeight="1">
      <c r="A1148" s="36"/>
      <c r="B1148" s="37"/>
      <c r="C1148" s="176" t="s">
        <v>1390</v>
      </c>
      <c r="D1148" s="176" t="s">
        <v>170</v>
      </c>
      <c r="E1148" s="177" t="s">
        <v>1391</v>
      </c>
      <c r="F1148" s="178" t="s">
        <v>1392</v>
      </c>
      <c r="G1148" s="179" t="s">
        <v>248</v>
      </c>
      <c r="H1148" s="180">
        <v>1.5840000000000001</v>
      </c>
      <c r="I1148" s="181"/>
      <c r="J1148" s="182">
        <f>ROUND(I1148*H1148,2)</f>
        <v>0</v>
      </c>
      <c r="K1148" s="178" t="s">
        <v>19</v>
      </c>
      <c r="L1148" s="41"/>
      <c r="M1148" s="183" t="s">
        <v>19</v>
      </c>
      <c r="N1148" s="184" t="s">
        <v>44</v>
      </c>
      <c r="O1148" s="66"/>
      <c r="P1148" s="185">
        <f>O1148*H1148</f>
        <v>0</v>
      </c>
      <c r="Q1148" s="185">
        <v>0</v>
      </c>
      <c r="R1148" s="185">
        <f>Q1148*H1148</f>
        <v>0</v>
      </c>
      <c r="S1148" s="185">
        <v>0</v>
      </c>
      <c r="T1148" s="186">
        <f>S1148*H1148</f>
        <v>0</v>
      </c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R1148" s="187" t="s">
        <v>174</v>
      </c>
      <c r="AT1148" s="187" t="s">
        <v>170</v>
      </c>
      <c r="AU1148" s="187" t="s">
        <v>83</v>
      </c>
      <c r="AY1148" s="19" t="s">
        <v>168</v>
      </c>
      <c r="BE1148" s="188">
        <f>IF(N1148="základní",J1148,0)</f>
        <v>0</v>
      </c>
      <c r="BF1148" s="188">
        <f>IF(N1148="snížená",J1148,0)</f>
        <v>0</v>
      </c>
      <c r="BG1148" s="188">
        <f>IF(N1148="zákl. přenesená",J1148,0)</f>
        <v>0</v>
      </c>
      <c r="BH1148" s="188">
        <f>IF(N1148="sníž. přenesená",J1148,0)</f>
        <v>0</v>
      </c>
      <c r="BI1148" s="188">
        <f>IF(N1148="nulová",J1148,0)</f>
        <v>0</v>
      </c>
      <c r="BJ1148" s="19" t="s">
        <v>81</v>
      </c>
      <c r="BK1148" s="188">
        <f>ROUND(I1148*H1148,2)</f>
        <v>0</v>
      </c>
      <c r="BL1148" s="19" t="s">
        <v>174</v>
      </c>
      <c r="BM1148" s="187" t="s">
        <v>1393</v>
      </c>
    </row>
    <row r="1149" spans="1:65" s="2" customFormat="1" ht="11.25">
      <c r="A1149" s="36"/>
      <c r="B1149" s="37"/>
      <c r="C1149" s="38"/>
      <c r="D1149" s="189" t="s">
        <v>176</v>
      </c>
      <c r="E1149" s="38"/>
      <c r="F1149" s="190" t="s">
        <v>1394</v>
      </c>
      <c r="G1149" s="38"/>
      <c r="H1149" s="38"/>
      <c r="I1149" s="191"/>
      <c r="J1149" s="38"/>
      <c r="K1149" s="38"/>
      <c r="L1149" s="41"/>
      <c r="M1149" s="192"/>
      <c r="N1149" s="193"/>
      <c r="O1149" s="66"/>
      <c r="P1149" s="66"/>
      <c r="Q1149" s="66"/>
      <c r="R1149" s="66"/>
      <c r="S1149" s="66"/>
      <c r="T1149" s="67"/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T1149" s="19" t="s">
        <v>176</v>
      </c>
      <c r="AU1149" s="19" t="s">
        <v>83</v>
      </c>
    </row>
    <row r="1150" spans="1:65" s="14" customFormat="1" ht="11.25">
      <c r="B1150" s="204"/>
      <c r="C1150" s="205"/>
      <c r="D1150" s="189" t="s">
        <v>198</v>
      </c>
      <c r="E1150" s="206" t="s">
        <v>19</v>
      </c>
      <c r="F1150" s="207" t="s">
        <v>1395</v>
      </c>
      <c r="G1150" s="205"/>
      <c r="H1150" s="208">
        <v>1.5840000000000001</v>
      </c>
      <c r="I1150" s="209"/>
      <c r="J1150" s="205"/>
      <c r="K1150" s="205"/>
      <c r="L1150" s="210"/>
      <c r="M1150" s="211"/>
      <c r="N1150" s="212"/>
      <c r="O1150" s="212"/>
      <c r="P1150" s="212"/>
      <c r="Q1150" s="212"/>
      <c r="R1150" s="212"/>
      <c r="S1150" s="212"/>
      <c r="T1150" s="213"/>
      <c r="AT1150" s="214" t="s">
        <v>198</v>
      </c>
      <c r="AU1150" s="214" t="s">
        <v>83</v>
      </c>
      <c r="AV1150" s="14" t="s">
        <v>83</v>
      </c>
      <c r="AW1150" s="14" t="s">
        <v>34</v>
      </c>
      <c r="AX1150" s="14" t="s">
        <v>81</v>
      </c>
      <c r="AY1150" s="214" t="s">
        <v>168</v>
      </c>
    </row>
    <row r="1151" spans="1:65" s="2" customFormat="1" ht="16.5" customHeight="1">
      <c r="A1151" s="36"/>
      <c r="B1151" s="37"/>
      <c r="C1151" s="176" t="s">
        <v>1396</v>
      </c>
      <c r="D1151" s="176" t="s">
        <v>170</v>
      </c>
      <c r="E1151" s="177" t="s">
        <v>1397</v>
      </c>
      <c r="F1151" s="178" t="s">
        <v>1398</v>
      </c>
      <c r="G1151" s="179" t="s">
        <v>248</v>
      </c>
      <c r="H1151" s="180">
        <v>6.6310000000000002</v>
      </c>
      <c r="I1151" s="181"/>
      <c r="J1151" s="182">
        <f>ROUND(I1151*H1151,2)</f>
        <v>0</v>
      </c>
      <c r="K1151" s="178" t="s">
        <v>19</v>
      </c>
      <c r="L1151" s="41"/>
      <c r="M1151" s="183" t="s">
        <v>19</v>
      </c>
      <c r="N1151" s="184" t="s">
        <v>44</v>
      </c>
      <c r="O1151" s="66"/>
      <c r="P1151" s="185">
        <f>O1151*H1151</f>
        <v>0</v>
      </c>
      <c r="Q1151" s="185">
        <v>0</v>
      </c>
      <c r="R1151" s="185">
        <f>Q1151*H1151</f>
        <v>0</v>
      </c>
      <c r="S1151" s="185">
        <v>0</v>
      </c>
      <c r="T1151" s="186">
        <f>S1151*H1151</f>
        <v>0</v>
      </c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R1151" s="187" t="s">
        <v>174</v>
      </c>
      <c r="AT1151" s="187" t="s">
        <v>170</v>
      </c>
      <c r="AU1151" s="187" t="s">
        <v>83</v>
      </c>
      <c r="AY1151" s="19" t="s">
        <v>168</v>
      </c>
      <c r="BE1151" s="188">
        <f>IF(N1151="základní",J1151,0)</f>
        <v>0</v>
      </c>
      <c r="BF1151" s="188">
        <f>IF(N1151="snížená",J1151,0)</f>
        <v>0</v>
      </c>
      <c r="BG1151" s="188">
        <f>IF(N1151="zákl. přenesená",J1151,0)</f>
        <v>0</v>
      </c>
      <c r="BH1151" s="188">
        <f>IF(N1151="sníž. přenesená",J1151,0)</f>
        <v>0</v>
      </c>
      <c r="BI1151" s="188">
        <f>IF(N1151="nulová",J1151,0)</f>
        <v>0</v>
      </c>
      <c r="BJ1151" s="19" t="s">
        <v>81</v>
      </c>
      <c r="BK1151" s="188">
        <f>ROUND(I1151*H1151,2)</f>
        <v>0</v>
      </c>
      <c r="BL1151" s="19" t="s">
        <v>174</v>
      </c>
      <c r="BM1151" s="187" t="s">
        <v>1399</v>
      </c>
    </row>
    <row r="1152" spans="1:65" s="2" customFormat="1" ht="11.25">
      <c r="A1152" s="36"/>
      <c r="B1152" s="37"/>
      <c r="C1152" s="38"/>
      <c r="D1152" s="189" t="s">
        <v>176</v>
      </c>
      <c r="E1152" s="38"/>
      <c r="F1152" s="190" t="s">
        <v>1400</v>
      </c>
      <c r="G1152" s="38"/>
      <c r="H1152" s="38"/>
      <c r="I1152" s="191"/>
      <c r="J1152" s="38"/>
      <c r="K1152" s="38"/>
      <c r="L1152" s="41"/>
      <c r="M1152" s="192"/>
      <c r="N1152" s="193"/>
      <c r="O1152" s="66"/>
      <c r="P1152" s="66"/>
      <c r="Q1152" s="66"/>
      <c r="R1152" s="66"/>
      <c r="S1152" s="66"/>
      <c r="T1152" s="67"/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T1152" s="19" t="s">
        <v>176</v>
      </c>
      <c r="AU1152" s="19" t="s">
        <v>83</v>
      </c>
    </row>
    <row r="1153" spans="1:65" s="14" customFormat="1" ht="11.25">
      <c r="B1153" s="204"/>
      <c r="C1153" s="205"/>
      <c r="D1153" s="189" t="s">
        <v>198</v>
      </c>
      <c r="E1153" s="206" t="s">
        <v>19</v>
      </c>
      <c r="F1153" s="207" t="s">
        <v>1401</v>
      </c>
      <c r="G1153" s="205"/>
      <c r="H1153" s="208">
        <v>6.6310000000000002</v>
      </c>
      <c r="I1153" s="209"/>
      <c r="J1153" s="205"/>
      <c r="K1153" s="205"/>
      <c r="L1153" s="210"/>
      <c r="M1153" s="211"/>
      <c r="N1153" s="212"/>
      <c r="O1153" s="212"/>
      <c r="P1153" s="212"/>
      <c r="Q1153" s="212"/>
      <c r="R1153" s="212"/>
      <c r="S1153" s="212"/>
      <c r="T1153" s="213"/>
      <c r="AT1153" s="214" t="s">
        <v>198</v>
      </c>
      <c r="AU1153" s="214" t="s">
        <v>83</v>
      </c>
      <c r="AV1153" s="14" t="s">
        <v>83</v>
      </c>
      <c r="AW1153" s="14" t="s">
        <v>34</v>
      </c>
      <c r="AX1153" s="14" t="s">
        <v>81</v>
      </c>
      <c r="AY1153" s="214" t="s">
        <v>168</v>
      </c>
    </row>
    <row r="1154" spans="1:65" s="2" customFormat="1" ht="16.5" customHeight="1">
      <c r="A1154" s="36"/>
      <c r="B1154" s="37"/>
      <c r="C1154" s="176" t="s">
        <v>1402</v>
      </c>
      <c r="D1154" s="176" t="s">
        <v>170</v>
      </c>
      <c r="E1154" s="177" t="s">
        <v>1403</v>
      </c>
      <c r="F1154" s="178" t="s">
        <v>1404</v>
      </c>
      <c r="G1154" s="179" t="s">
        <v>248</v>
      </c>
      <c r="H1154" s="180">
        <v>4.0730000000000004</v>
      </c>
      <c r="I1154" s="181"/>
      <c r="J1154" s="182">
        <f>ROUND(I1154*H1154,2)</f>
        <v>0</v>
      </c>
      <c r="K1154" s="178" t="s">
        <v>19</v>
      </c>
      <c r="L1154" s="41"/>
      <c r="M1154" s="183" t="s">
        <v>19</v>
      </c>
      <c r="N1154" s="184" t="s">
        <v>44</v>
      </c>
      <c r="O1154" s="66"/>
      <c r="P1154" s="185">
        <f>O1154*H1154</f>
        <v>0</v>
      </c>
      <c r="Q1154" s="185">
        <v>0</v>
      </c>
      <c r="R1154" s="185">
        <f>Q1154*H1154</f>
        <v>0</v>
      </c>
      <c r="S1154" s="185">
        <v>0</v>
      </c>
      <c r="T1154" s="186">
        <f>S1154*H1154</f>
        <v>0</v>
      </c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R1154" s="187" t="s">
        <v>174</v>
      </c>
      <c r="AT1154" s="187" t="s">
        <v>170</v>
      </c>
      <c r="AU1154" s="187" t="s">
        <v>83</v>
      </c>
      <c r="AY1154" s="19" t="s">
        <v>168</v>
      </c>
      <c r="BE1154" s="188">
        <f>IF(N1154="základní",J1154,0)</f>
        <v>0</v>
      </c>
      <c r="BF1154" s="188">
        <f>IF(N1154="snížená",J1154,0)</f>
        <v>0</v>
      </c>
      <c r="BG1154" s="188">
        <f>IF(N1154="zákl. přenesená",J1154,0)</f>
        <v>0</v>
      </c>
      <c r="BH1154" s="188">
        <f>IF(N1154="sníž. přenesená",J1154,0)</f>
        <v>0</v>
      </c>
      <c r="BI1154" s="188">
        <f>IF(N1154="nulová",J1154,0)</f>
        <v>0</v>
      </c>
      <c r="BJ1154" s="19" t="s">
        <v>81</v>
      </c>
      <c r="BK1154" s="188">
        <f>ROUND(I1154*H1154,2)</f>
        <v>0</v>
      </c>
      <c r="BL1154" s="19" t="s">
        <v>174</v>
      </c>
      <c r="BM1154" s="187" t="s">
        <v>1405</v>
      </c>
    </row>
    <row r="1155" spans="1:65" s="2" customFormat="1" ht="11.25">
      <c r="A1155" s="36"/>
      <c r="B1155" s="37"/>
      <c r="C1155" s="38"/>
      <c r="D1155" s="189" t="s">
        <v>176</v>
      </c>
      <c r="E1155" s="38"/>
      <c r="F1155" s="190" t="s">
        <v>1406</v>
      </c>
      <c r="G1155" s="38"/>
      <c r="H1155" s="38"/>
      <c r="I1155" s="191"/>
      <c r="J1155" s="38"/>
      <c r="K1155" s="38"/>
      <c r="L1155" s="41"/>
      <c r="M1155" s="192"/>
      <c r="N1155" s="193"/>
      <c r="O1155" s="66"/>
      <c r="P1155" s="66"/>
      <c r="Q1155" s="66"/>
      <c r="R1155" s="66"/>
      <c r="S1155" s="66"/>
      <c r="T1155" s="67"/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T1155" s="19" t="s">
        <v>176</v>
      </c>
      <c r="AU1155" s="19" t="s">
        <v>83</v>
      </c>
    </row>
    <row r="1156" spans="1:65" s="12" customFormat="1" ht="22.9" customHeight="1">
      <c r="B1156" s="160"/>
      <c r="C1156" s="161"/>
      <c r="D1156" s="162" t="s">
        <v>72</v>
      </c>
      <c r="E1156" s="174" t="s">
        <v>1407</v>
      </c>
      <c r="F1156" s="174" t="s">
        <v>1408</v>
      </c>
      <c r="G1156" s="161"/>
      <c r="H1156" s="161"/>
      <c r="I1156" s="164"/>
      <c r="J1156" s="175">
        <f>BK1156</f>
        <v>0</v>
      </c>
      <c r="K1156" s="161"/>
      <c r="L1156" s="166"/>
      <c r="M1156" s="167"/>
      <c r="N1156" s="168"/>
      <c r="O1156" s="168"/>
      <c r="P1156" s="169">
        <f>SUM(P1157:P1158)</f>
        <v>0</v>
      </c>
      <c r="Q1156" s="168"/>
      <c r="R1156" s="169">
        <f>SUM(R1157:R1158)</f>
        <v>0</v>
      </c>
      <c r="S1156" s="168"/>
      <c r="T1156" s="170">
        <f>SUM(T1157:T1158)</f>
        <v>0</v>
      </c>
      <c r="AR1156" s="171" t="s">
        <v>81</v>
      </c>
      <c r="AT1156" s="172" t="s">
        <v>72</v>
      </c>
      <c r="AU1156" s="172" t="s">
        <v>81</v>
      </c>
      <c r="AY1156" s="171" t="s">
        <v>168</v>
      </c>
      <c r="BK1156" s="173">
        <f>SUM(BK1157:BK1158)</f>
        <v>0</v>
      </c>
    </row>
    <row r="1157" spans="1:65" s="2" customFormat="1" ht="16.5" customHeight="1">
      <c r="A1157" s="36"/>
      <c r="B1157" s="37"/>
      <c r="C1157" s="176" t="s">
        <v>1409</v>
      </c>
      <c r="D1157" s="176" t="s">
        <v>170</v>
      </c>
      <c r="E1157" s="177" t="s">
        <v>1410</v>
      </c>
      <c r="F1157" s="178" t="s">
        <v>1411</v>
      </c>
      <c r="G1157" s="179" t="s">
        <v>248</v>
      </c>
      <c r="H1157" s="180">
        <v>511.24799999999999</v>
      </c>
      <c r="I1157" s="181"/>
      <c r="J1157" s="182">
        <f>ROUND(I1157*H1157,2)</f>
        <v>0</v>
      </c>
      <c r="K1157" s="178" t="s">
        <v>180</v>
      </c>
      <c r="L1157" s="41"/>
      <c r="M1157" s="183" t="s">
        <v>19</v>
      </c>
      <c r="N1157" s="184" t="s">
        <v>44</v>
      </c>
      <c r="O1157" s="66"/>
      <c r="P1157" s="185">
        <f>O1157*H1157</f>
        <v>0</v>
      </c>
      <c r="Q1157" s="185">
        <v>0</v>
      </c>
      <c r="R1157" s="185">
        <f>Q1157*H1157</f>
        <v>0</v>
      </c>
      <c r="S1157" s="185">
        <v>0</v>
      </c>
      <c r="T1157" s="186">
        <f>S1157*H1157</f>
        <v>0</v>
      </c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R1157" s="187" t="s">
        <v>174</v>
      </c>
      <c r="AT1157" s="187" t="s">
        <v>170</v>
      </c>
      <c r="AU1157" s="187" t="s">
        <v>83</v>
      </c>
      <c r="AY1157" s="19" t="s">
        <v>168</v>
      </c>
      <c r="BE1157" s="188">
        <f>IF(N1157="základní",J1157,0)</f>
        <v>0</v>
      </c>
      <c r="BF1157" s="188">
        <f>IF(N1157="snížená",J1157,0)</f>
        <v>0</v>
      </c>
      <c r="BG1157" s="188">
        <f>IF(N1157="zákl. přenesená",J1157,0)</f>
        <v>0</v>
      </c>
      <c r="BH1157" s="188">
        <f>IF(N1157="sníž. přenesená",J1157,0)</f>
        <v>0</v>
      </c>
      <c r="BI1157" s="188">
        <f>IF(N1157="nulová",J1157,0)</f>
        <v>0</v>
      </c>
      <c r="BJ1157" s="19" t="s">
        <v>81</v>
      </c>
      <c r="BK1157" s="188">
        <f>ROUND(I1157*H1157,2)</f>
        <v>0</v>
      </c>
      <c r="BL1157" s="19" t="s">
        <v>174</v>
      </c>
      <c r="BM1157" s="187" t="s">
        <v>1412</v>
      </c>
    </row>
    <row r="1158" spans="1:65" s="2" customFormat="1" ht="19.5">
      <c r="A1158" s="36"/>
      <c r="B1158" s="37"/>
      <c r="C1158" s="38"/>
      <c r="D1158" s="189" t="s">
        <v>176</v>
      </c>
      <c r="E1158" s="38"/>
      <c r="F1158" s="190" t="s">
        <v>1413</v>
      </c>
      <c r="G1158" s="38"/>
      <c r="H1158" s="38"/>
      <c r="I1158" s="191"/>
      <c r="J1158" s="38"/>
      <c r="K1158" s="38"/>
      <c r="L1158" s="41"/>
      <c r="M1158" s="192"/>
      <c r="N1158" s="193"/>
      <c r="O1158" s="66"/>
      <c r="P1158" s="66"/>
      <c r="Q1158" s="66"/>
      <c r="R1158" s="66"/>
      <c r="S1158" s="66"/>
      <c r="T1158" s="67"/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T1158" s="19" t="s">
        <v>176</v>
      </c>
      <c r="AU1158" s="19" t="s">
        <v>83</v>
      </c>
    </row>
    <row r="1159" spans="1:65" s="12" customFormat="1" ht="25.9" customHeight="1">
      <c r="B1159" s="160"/>
      <c r="C1159" s="161"/>
      <c r="D1159" s="162" t="s">
        <v>72</v>
      </c>
      <c r="E1159" s="163" t="s">
        <v>1414</v>
      </c>
      <c r="F1159" s="163" t="s">
        <v>1415</v>
      </c>
      <c r="G1159" s="161"/>
      <c r="H1159" s="161"/>
      <c r="I1159" s="164"/>
      <c r="J1159" s="165">
        <f>BK1159</f>
        <v>0</v>
      </c>
      <c r="K1159" s="161"/>
      <c r="L1159" s="166"/>
      <c r="M1159" s="167"/>
      <c r="N1159" s="168"/>
      <c r="O1159" s="168"/>
      <c r="P1159" s="169">
        <f>P1160+P1203+P1292+P1349+P1373+P1416+P1447+P1461+P1468+P1479+P1525+P1812+P1899+P1925+P1947+P1985+P2064+P2074+P2103+P2142+P2214+P2227</f>
        <v>0</v>
      </c>
      <c r="Q1159" s="168"/>
      <c r="R1159" s="169">
        <f>R1160+R1203+R1292+R1349+R1373+R1416+R1447+R1461+R1468+R1479+R1525+R1812+R1899+R1925+R1947+R1985+R2064+R2074+R2103+R2142+R2214+R2227</f>
        <v>93.919963030000019</v>
      </c>
      <c r="S1159" s="168"/>
      <c r="T1159" s="170">
        <f>T1160+T1203+T1292+T1349+T1373+T1416+T1447+T1461+T1468+T1479+T1525+T1812+T1899+T1925+T1947+T1985+T2064+T2074+T2103+T2142+T2214+T2227</f>
        <v>16.466277300000002</v>
      </c>
      <c r="AR1159" s="171" t="s">
        <v>83</v>
      </c>
      <c r="AT1159" s="172" t="s">
        <v>72</v>
      </c>
      <c r="AU1159" s="172" t="s">
        <v>73</v>
      </c>
      <c r="AY1159" s="171" t="s">
        <v>168</v>
      </c>
      <c r="BK1159" s="173">
        <f>BK1160+BK1203+BK1292+BK1349+BK1373+BK1416+BK1447+BK1461+BK1468+BK1479+BK1525+BK1812+BK1899+BK1925+BK1947+BK1985+BK2064+BK2074+BK2103+BK2142+BK2214+BK2227</f>
        <v>0</v>
      </c>
    </row>
    <row r="1160" spans="1:65" s="12" customFormat="1" ht="22.9" customHeight="1">
      <c r="B1160" s="160"/>
      <c r="C1160" s="161"/>
      <c r="D1160" s="162" t="s">
        <v>72</v>
      </c>
      <c r="E1160" s="174" t="s">
        <v>1416</v>
      </c>
      <c r="F1160" s="174" t="s">
        <v>1417</v>
      </c>
      <c r="G1160" s="161"/>
      <c r="H1160" s="161"/>
      <c r="I1160" s="164"/>
      <c r="J1160" s="175">
        <f>BK1160</f>
        <v>0</v>
      </c>
      <c r="K1160" s="161"/>
      <c r="L1160" s="166"/>
      <c r="M1160" s="167"/>
      <c r="N1160" s="168"/>
      <c r="O1160" s="168"/>
      <c r="P1160" s="169">
        <f>SUM(P1161:P1202)</f>
        <v>0</v>
      </c>
      <c r="Q1160" s="168"/>
      <c r="R1160" s="169">
        <f>SUM(R1161:R1202)</f>
        <v>4.2113359999999993</v>
      </c>
      <c r="S1160" s="168"/>
      <c r="T1160" s="170">
        <f>SUM(T1161:T1202)</f>
        <v>0</v>
      </c>
      <c r="AR1160" s="171" t="s">
        <v>83</v>
      </c>
      <c r="AT1160" s="172" t="s">
        <v>72</v>
      </c>
      <c r="AU1160" s="172" t="s">
        <v>81</v>
      </c>
      <c r="AY1160" s="171" t="s">
        <v>168</v>
      </c>
      <c r="BK1160" s="173">
        <f>SUM(BK1161:BK1202)</f>
        <v>0</v>
      </c>
    </row>
    <row r="1161" spans="1:65" s="2" customFormat="1" ht="16.5" customHeight="1">
      <c r="A1161" s="36"/>
      <c r="B1161" s="37"/>
      <c r="C1161" s="176" t="s">
        <v>1418</v>
      </c>
      <c r="D1161" s="176" t="s">
        <v>170</v>
      </c>
      <c r="E1161" s="177" t="s">
        <v>1419</v>
      </c>
      <c r="F1161" s="178" t="s">
        <v>1420</v>
      </c>
      <c r="G1161" s="179" t="s">
        <v>225</v>
      </c>
      <c r="H1161" s="180">
        <v>16.821000000000002</v>
      </c>
      <c r="I1161" s="181"/>
      <c r="J1161" s="182">
        <f>ROUND(I1161*H1161,2)</f>
        <v>0</v>
      </c>
      <c r="K1161" s="178" t="s">
        <v>180</v>
      </c>
      <c r="L1161" s="41"/>
      <c r="M1161" s="183" t="s">
        <v>19</v>
      </c>
      <c r="N1161" s="184" t="s">
        <v>44</v>
      </c>
      <c r="O1161" s="66"/>
      <c r="P1161" s="185">
        <f>O1161*H1161</f>
        <v>0</v>
      </c>
      <c r="Q1161" s="185">
        <v>0</v>
      </c>
      <c r="R1161" s="185">
        <f>Q1161*H1161</f>
        <v>0</v>
      </c>
      <c r="S1161" s="185">
        <v>0</v>
      </c>
      <c r="T1161" s="186">
        <f>S1161*H1161</f>
        <v>0</v>
      </c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R1161" s="187" t="s">
        <v>267</v>
      </c>
      <c r="AT1161" s="187" t="s">
        <v>170</v>
      </c>
      <c r="AU1161" s="187" t="s">
        <v>83</v>
      </c>
      <c r="AY1161" s="19" t="s">
        <v>168</v>
      </c>
      <c r="BE1161" s="188">
        <f>IF(N1161="základní",J1161,0)</f>
        <v>0</v>
      </c>
      <c r="BF1161" s="188">
        <f>IF(N1161="snížená",J1161,0)</f>
        <v>0</v>
      </c>
      <c r="BG1161" s="188">
        <f>IF(N1161="zákl. přenesená",J1161,0)</f>
        <v>0</v>
      </c>
      <c r="BH1161" s="188">
        <f>IF(N1161="sníž. přenesená",J1161,0)</f>
        <v>0</v>
      </c>
      <c r="BI1161" s="188">
        <f>IF(N1161="nulová",J1161,0)</f>
        <v>0</v>
      </c>
      <c r="BJ1161" s="19" t="s">
        <v>81</v>
      </c>
      <c r="BK1161" s="188">
        <f>ROUND(I1161*H1161,2)</f>
        <v>0</v>
      </c>
      <c r="BL1161" s="19" t="s">
        <v>267</v>
      </c>
      <c r="BM1161" s="187" t="s">
        <v>1421</v>
      </c>
    </row>
    <row r="1162" spans="1:65" s="2" customFormat="1" ht="11.25">
      <c r="A1162" s="36"/>
      <c r="B1162" s="37"/>
      <c r="C1162" s="38"/>
      <c r="D1162" s="189" t="s">
        <v>176</v>
      </c>
      <c r="E1162" s="38"/>
      <c r="F1162" s="190" t="s">
        <v>1422</v>
      </c>
      <c r="G1162" s="38"/>
      <c r="H1162" s="38"/>
      <c r="I1162" s="191"/>
      <c r="J1162" s="38"/>
      <c r="K1162" s="38"/>
      <c r="L1162" s="41"/>
      <c r="M1162" s="192"/>
      <c r="N1162" s="193"/>
      <c r="O1162" s="66"/>
      <c r="P1162" s="66"/>
      <c r="Q1162" s="66"/>
      <c r="R1162" s="66"/>
      <c r="S1162" s="66"/>
      <c r="T1162" s="67"/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T1162" s="19" t="s">
        <v>176</v>
      </c>
      <c r="AU1162" s="19" t="s">
        <v>83</v>
      </c>
    </row>
    <row r="1163" spans="1:65" s="13" customFormat="1" ht="11.25">
      <c r="B1163" s="194"/>
      <c r="C1163" s="195"/>
      <c r="D1163" s="189" t="s">
        <v>198</v>
      </c>
      <c r="E1163" s="196" t="s">
        <v>19</v>
      </c>
      <c r="F1163" s="197" t="s">
        <v>1330</v>
      </c>
      <c r="G1163" s="195"/>
      <c r="H1163" s="196" t="s">
        <v>19</v>
      </c>
      <c r="I1163" s="198"/>
      <c r="J1163" s="195"/>
      <c r="K1163" s="195"/>
      <c r="L1163" s="199"/>
      <c r="M1163" s="200"/>
      <c r="N1163" s="201"/>
      <c r="O1163" s="201"/>
      <c r="P1163" s="201"/>
      <c r="Q1163" s="201"/>
      <c r="R1163" s="201"/>
      <c r="S1163" s="201"/>
      <c r="T1163" s="202"/>
      <c r="AT1163" s="203" t="s">
        <v>198</v>
      </c>
      <c r="AU1163" s="203" t="s">
        <v>83</v>
      </c>
      <c r="AV1163" s="13" t="s">
        <v>81</v>
      </c>
      <c r="AW1163" s="13" t="s">
        <v>34</v>
      </c>
      <c r="AX1163" s="13" t="s">
        <v>73</v>
      </c>
      <c r="AY1163" s="203" t="s">
        <v>168</v>
      </c>
    </row>
    <row r="1164" spans="1:65" s="14" customFormat="1" ht="11.25">
      <c r="B1164" s="204"/>
      <c r="C1164" s="205"/>
      <c r="D1164" s="189" t="s">
        <v>198</v>
      </c>
      <c r="E1164" s="206" t="s">
        <v>19</v>
      </c>
      <c r="F1164" s="207" t="s">
        <v>1423</v>
      </c>
      <c r="G1164" s="205"/>
      <c r="H1164" s="208">
        <v>16.821000000000002</v>
      </c>
      <c r="I1164" s="209"/>
      <c r="J1164" s="205"/>
      <c r="K1164" s="205"/>
      <c r="L1164" s="210"/>
      <c r="M1164" s="211"/>
      <c r="N1164" s="212"/>
      <c r="O1164" s="212"/>
      <c r="P1164" s="212"/>
      <c r="Q1164" s="212"/>
      <c r="R1164" s="212"/>
      <c r="S1164" s="212"/>
      <c r="T1164" s="213"/>
      <c r="AT1164" s="214" t="s">
        <v>198</v>
      </c>
      <c r="AU1164" s="214" t="s">
        <v>83</v>
      </c>
      <c r="AV1164" s="14" t="s">
        <v>83</v>
      </c>
      <c r="AW1164" s="14" t="s">
        <v>34</v>
      </c>
      <c r="AX1164" s="14" t="s">
        <v>81</v>
      </c>
      <c r="AY1164" s="214" t="s">
        <v>168</v>
      </c>
    </row>
    <row r="1165" spans="1:65" s="2" customFormat="1" ht="16.5" customHeight="1">
      <c r="A1165" s="36"/>
      <c r="B1165" s="37"/>
      <c r="C1165" s="176" t="s">
        <v>1424</v>
      </c>
      <c r="D1165" s="176" t="s">
        <v>170</v>
      </c>
      <c r="E1165" s="177" t="s">
        <v>1425</v>
      </c>
      <c r="F1165" s="178" t="s">
        <v>1426</v>
      </c>
      <c r="G1165" s="179" t="s">
        <v>225</v>
      </c>
      <c r="H1165" s="180">
        <v>202.22499999999999</v>
      </c>
      <c r="I1165" s="181"/>
      <c r="J1165" s="182">
        <f>ROUND(I1165*H1165,2)</f>
        <v>0</v>
      </c>
      <c r="K1165" s="178" t="s">
        <v>180</v>
      </c>
      <c r="L1165" s="41"/>
      <c r="M1165" s="183" t="s">
        <v>19</v>
      </c>
      <c r="N1165" s="184" t="s">
        <v>44</v>
      </c>
      <c r="O1165" s="66"/>
      <c r="P1165" s="185">
        <f>O1165*H1165</f>
        <v>0</v>
      </c>
      <c r="Q1165" s="185">
        <v>0</v>
      </c>
      <c r="R1165" s="185">
        <f>Q1165*H1165</f>
        <v>0</v>
      </c>
      <c r="S1165" s="185">
        <v>0</v>
      </c>
      <c r="T1165" s="186">
        <f>S1165*H1165</f>
        <v>0</v>
      </c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R1165" s="187" t="s">
        <v>267</v>
      </c>
      <c r="AT1165" s="187" t="s">
        <v>170</v>
      </c>
      <c r="AU1165" s="187" t="s">
        <v>83</v>
      </c>
      <c r="AY1165" s="19" t="s">
        <v>168</v>
      </c>
      <c r="BE1165" s="188">
        <f>IF(N1165="základní",J1165,0)</f>
        <v>0</v>
      </c>
      <c r="BF1165" s="188">
        <f>IF(N1165="snížená",J1165,0)</f>
        <v>0</v>
      </c>
      <c r="BG1165" s="188">
        <f>IF(N1165="zákl. přenesená",J1165,0)</f>
        <v>0</v>
      </c>
      <c r="BH1165" s="188">
        <f>IF(N1165="sníž. přenesená",J1165,0)</f>
        <v>0</v>
      </c>
      <c r="BI1165" s="188">
        <f>IF(N1165="nulová",J1165,0)</f>
        <v>0</v>
      </c>
      <c r="BJ1165" s="19" t="s">
        <v>81</v>
      </c>
      <c r="BK1165" s="188">
        <f>ROUND(I1165*H1165,2)</f>
        <v>0</v>
      </c>
      <c r="BL1165" s="19" t="s">
        <v>267</v>
      </c>
      <c r="BM1165" s="187" t="s">
        <v>1427</v>
      </c>
    </row>
    <row r="1166" spans="1:65" s="2" customFormat="1" ht="11.25">
      <c r="A1166" s="36"/>
      <c r="B1166" s="37"/>
      <c r="C1166" s="38"/>
      <c r="D1166" s="189" t="s">
        <v>176</v>
      </c>
      <c r="E1166" s="38"/>
      <c r="F1166" s="190" t="s">
        <v>1428</v>
      </c>
      <c r="G1166" s="38"/>
      <c r="H1166" s="38"/>
      <c r="I1166" s="191"/>
      <c r="J1166" s="38"/>
      <c r="K1166" s="38"/>
      <c r="L1166" s="41"/>
      <c r="M1166" s="192"/>
      <c r="N1166" s="193"/>
      <c r="O1166" s="66"/>
      <c r="P1166" s="66"/>
      <c r="Q1166" s="66"/>
      <c r="R1166" s="66"/>
      <c r="S1166" s="66"/>
      <c r="T1166" s="67"/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T1166" s="19" t="s">
        <v>176</v>
      </c>
      <c r="AU1166" s="19" t="s">
        <v>83</v>
      </c>
    </row>
    <row r="1167" spans="1:65" s="14" customFormat="1" ht="11.25">
      <c r="B1167" s="204"/>
      <c r="C1167" s="205"/>
      <c r="D1167" s="189" t="s">
        <v>198</v>
      </c>
      <c r="E1167" s="206" t="s">
        <v>19</v>
      </c>
      <c r="F1167" s="207" t="s">
        <v>1429</v>
      </c>
      <c r="G1167" s="205"/>
      <c r="H1167" s="208">
        <v>108.13500000000001</v>
      </c>
      <c r="I1167" s="209"/>
      <c r="J1167" s="205"/>
      <c r="K1167" s="205"/>
      <c r="L1167" s="210"/>
      <c r="M1167" s="211"/>
      <c r="N1167" s="212"/>
      <c r="O1167" s="212"/>
      <c r="P1167" s="212"/>
      <c r="Q1167" s="212"/>
      <c r="R1167" s="212"/>
      <c r="S1167" s="212"/>
      <c r="T1167" s="213"/>
      <c r="AT1167" s="214" t="s">
        <v>198</v>
      </c>
      <c r="AU1167" s="214" t="s">
        <v>83</v>
      </c>
      <c r="AV1167" s="14" t="s">
        <v>83</v>
      </c>
      <c r="AW1167" s="14" t="s">
        <v>34</v>
      </c>
      <c r="AX1167" s="14" t="s">
        <v>73</v>
      </c>
      <c r="AY1167" s="214" t="s">
        <v>168</v>
      </c>
    </row>
    <row r="1168" spans="1:65" s="14" customFormat="1" ht="11.25">
      <c r="B1168" s="204"/>
      <c r="C1168" s="205"/>
      <c r="D1168" s="189" t="s">
        <v>198</v>
      </c>
      <c r="E1168" s="206" t="s">
        <v>19</v>
      </c>
      <c r="F1168" s="207" t="s">
        <v>1430</v>
      </c>
      <c r="G1168" s="205"/>
      <c r="H1168" s="208">
        <v>94.09</v>
      </c>
      <c r="I1168" s="209"/>
      <c r="J1168" s="205"/>
      <c r="K1168" s="205"/>
      <c r="L1168" s="210"/>
      <c r="M1168" s="211"/>
      <c r="N1168" s="212"/>
      <c r="O1168" s="212"/>
      <c r="P1168" s="212"/>
      <c r="Q1168" s="212"/>
      <c r="R1168" s="212"/>
      <c r="S1168" s="212"/>
      <c r="T1168" s="213"/>
      <c r="AT1168" s="214" t="s">
        <v>198</v>
      </c>
      <c r="AU1168" s="214" t="s">
        <v>83</v>
      </c>
      <c r="AV1168" s="14" t="s">
        <v>83</v>
      </c>
      <c r="AW1168" s="14" t="s">
        <v>34</v>
      </c>
      <c r="AX1168" s="14" t="s">
        <v>73</v>
      </c>
      <c r="AY1168" s="214" t="s">
        <v>168</v>
      </c>
    </row>
    <row r="1169" spans="1:65" s="15" customFormat="1" ht="11.25">
      <c r="B1169" s="215"/>
      <c r="C1169" s="216"/>
      <c r="D1169" s="189" t="s">
        <v>198</v>
      </c>
      <c r="E1169" s="217" t="s">
        <v>19</v>
      </c>
      <c r="F1169" s="218" t="s">
        <v>208</v>
      </c>
      <c r="G1169" s="216"/>
      <c r="H1169" s="219">
        <v>202.22499999999999</v>
      </c>
      <c r="I1169" s="220"/>
      <c r="J1169" s="216"/>
      <c r="K1169" s="216"/>
      <c r="L1169" s="221"/>
      <c r="M1169" s="222"/>
      <c r="N1169" s="223"/>
      <c r="O1169" s="223"/>
      <c r="P1169" s="223"/>
      <c r="Q1169" s="223"/>
      <c r="R1169" s="223"/>
      <c r="S1169" s="223"/>
      <c r="T1169" s="224"/>
      <c r="AT1169" s="225" t="s">
        <v>198</v>
      </c>
      <c r="AU1169" s="225" t="s">
        <v>83</v>
      </c>
      <c r="AV1169" s="15" t="s">
        <v>174</v>
      </c>
      <c r="AW1169" s="15" t="s">
        <v>34</v>
      </c>
      <c r="AX1169" s="15" t="s">
        <v>81</v>
      </c>
      <c r="AY1169" s="225" t="s">
        <v>168</v>
      </c>
    </row>
    <row r="1170" spans="1:65" s="2" customFormat="1" ht="16.5" customHeight="1">
      <c r="A1170" s="36"/>
      <c r="B1170" s="37"/>
      <c r="C1170" s="226" t="s">
        <v>1431</v>
      </c>
      <c r="D1170" s="226" t="s">
        <v>304</v>
      </c>
      <c r="E1170" s="227" t="s">
        <v>1432</v>
      </c>
      <c r="F1170" s="228" t="s">
        <v>1433</v>
      </c>
      <c r="G1170" s="229" t="s">
        <v>248</v>
      </c>
      <c r="H1170" s="230">
        <v>7.5999999999999998E-2</v>
      </c>
      <c r="I1170" s="231"/>
      <c r="J1170" s="232">
        <f>ROUND(I1170*H1170,2)</f>
        <v>0</v>
      </c>
      <c r="K1170" s="228" t="s">
        <v>180</v>
      </c>
      <c r="L1170" s="233"/>
      <c r="M1170" s="234" t="s">
        <v>19</v>
      </c>
      <c r="N1170" s="235" t="s">
        <v>44</v>
      </c>
      <c r="O1170" s="66"/>
      <c r="P1170" s="185">
        <f>O1170*H1170</f>
        <v>0</v>
      </c>
      <c r="Q1170" s="185">
        <v>1</v>
      </c>
      <c r="R1170" s="185">
        <f>Q1170*H1170</f>
        <v>7.5999999999999998E-2</v>
      </c>
      <c r="S1170" s="185">
        <v>0</v>
      </c>
      <c r="T1170" s="186">
        <f>S1170*H1170</f>
        <v>0</v>
      </c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R1170" s="187" t="s">
        <v>368</v>
      </c>
      <c r="AT1170" s="187" t="s">
        <v>304</v>
      </c>
      <c r="AU1170" s="187" t="s">
        <v>83</v>
      </c>
      <c r="AY1170" s="19" t="s">
        <v>168</v>
      </c>
      <c r="BE1170" s="188">
        <f>IF(N1170="základní",J1170,0)</f>
        <v>0</v>
      </c>
      <c r="BF1170" s="188">
        <f>IF(N1170="snížená",J1170,0)</f>
        <v>0</v>
      </c>
      <c r="BG1170" s="188">
        <f>IF(N1170="zákl. přenesená",J1170,0)</f>
        <v>0</v>
      </c>
      <c r="BH1170" s="188">
        <f>IF(N1170="sníž. přenesená",J1170,0)</f>
        <v>0</v>
      </c>
      <c r="BI1170" s="188">
        <f>IF(N1170="nulová",J1170,0)</f>
        <v>0</v>
      </c>
      <c r="BJ1170" s="19" t="s">
        <v>81</v>
      </c>
      <c r="BK1170" s="188">
        <f>ROUND(I1170*H1170,2)</f>
        <v>0</v>
      </c>
      <c r="BL1170" s="19" t="s">
        <v>267</v>
      </c>
      <c r="BM1170" s="187" t="s">
        <v>1434</v>
      </c>
    </row>
    <row r="1171" spans="1:65" s="2" customFormat="1" ht="11.25">
      <c r="A1171" s="36"/>
      <c r="B1171" s="37"/>
      <c r="C1171" s="38"/>
      <c r="D1171" s="189" t="s">
        <v>176</v>
      </c>
      <c r="E1171" s="38"/>
      <c r="F1171" s="190" t="s">
        <v>1433</v>
      </c>
      <c r="G1171" s="38"/>
      <c r="H1171" s="38"/>
      <c r="I1171" s="191"/>
      <c r="J1171" s="38"/>
      <c r="K1171" s="38"/>
      <c r="L1171" s="41"/>
      <c r="M1171" s="192"/>
      <c r="N1171" s="193"/>
      <c r="O1171" s="66"/>
      <c r="P1171" s="66"/>
      <c r="Q1171" s="66"/>
      <c r="R1171" s="66"/>
      <c r="S1171" s="66"/>
      <c r="T1171" s="67"/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T1171" s="19" t="s">
        <v>176</v>
      </c>
      <c r="AU1171" s="19" t="s">
        <v>83</v>
      </c>
    </row>
    <row r="1172" spans="1:65" s="2" customFormat="1" ht="19.5">
      <c r="A1172" s="36"/>
      <c r="B1172" s="37"/>
      <c r="C1172" s="38"/>
      <c r="D1172" s="189" t="s">
        <v>352</v>
      </c>
      <c r="E1172" s="38"/>
      <c r="F1172" s="247" t="s">
        <v>1435</v>
      </c>
      <c r="G1172" s="38"/>
      <c r="H1172" s="38"/>
      <c r="I1172" s="191"/>
      <c r="J1172" s="38"/>
      <c r="K1172" s="38"/>
      <c r="L1172" s="41"/>
      <c r="M1172" s="192"/>
      <c r="N1172" s="193"/>
      <c r="O1172" s="66"/>
      <c r="P1172" s="66"/>
      <c r="Q1172" s="66"/>
      <c r="R1172" s="66"/>
      <c r="S1172" s="66"/>
      <c r="T1172" s="67"/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  <c r="AT1172" s="19" t="s">
        <v>352</v>
      </c>
      <c r="AU1172" s="19" t="s">
        <v>83</v>
      </c>
    </row>
    <row r="1173" spans="1:65" s="14" customFormat="1" ht="11.25">
      <c r="B1173" s="204"/>
      <c r="C1173" s="205"/>
      <c r="D1173" s="189" t="s">
        <v>198</v>
      </c>
      <c r="E1173" s="206" t="s">
        <v>19</v>
      </c>
      <c r="F1173" s="207" t="s">
        <v>1436</v>
      </c>
      <c r="G1173" s="205"/>
      <c r="H1173" s="208">
        <v>7.5999999999999998E-2</v>
      </c>
      <c r="I1173" s="209"/>
      <c r="J1173" s="205"/>
      <c r="K1173" s="205"/>
      <c r="L1173" s="210"/>
      <c r="M1173" s="211"/>
      <c r="N1173" s="212"/>
      <c r="O1173" s="212"/>
      <c r="P1173" s="212"/>
      <c r="Q1173" s="212"/>
      <c r="R1173" s="212"/>
      <c r="S1173" s="212"/>
      <c r="T1173" s="213"/>
      <c r="AT1173" s="214" t="s">
        <v>198</v>
      </c>
      <c r="AU1173" s="214" t="s">
        <v>83</v>
      </c>
      <c r="AV1173" s="14" t="s">
        <v>83</v>
      </c>
      <c r="AW1173" s="14" t="s">
        <v>34</v>
      </c>
      <c r="AX1173" s="14" t="s">
        <v>81</v>
      </c>
      <c r="AY1173" s="214" t="s">
        <v>168</v>
      </c>
    </row>
    <row r="1174" spans="1:65" s="2" customFormat="1" ht="16.5" customHeight="1">
      <c r="A1174" s="36"/>
      <c r="B1174" s="37"/>
      <c r="C1174" s="176" t="s">
        <v>1437</v>
      </c>
      <c r="D1174" s="176" t="s">
        <v>170</v>
      </c>
      <c r="E1174" s="177" t="s">
        <v>1438</v>
      </c>
      <c r="F1174" s="178" t="s">
        <v>1439</v>
      </c>
      <c r="G1174" s="179" t="s">
        <v>225</v>
      </c>
      <c r="H1174" s="180">
        <v>219.04599999999999</v>
      </c>
      <c r="I1174" s="181"/>
      <c r="J1174" s="182">
        <f>ROUND(I1174*H1174,2)</f>
        <v>0</v>
      </c>
      <c r="K1174" s="178" t="s">
        <v>180</v>
      </c>
      <c r="L1174" s="41"/>
      <c r="M1174" s="183" t="s">
        <v>19</v>
      </c>
      <c r="N1174" s="184" t="s">
        <v>44</v>
      </c>
      <c r="O1174" s="66"/>
      <c r="P1174" s="185">
        <f>O1174*H1174</f>
        <v>0</v>
      </c>
      <c r="Q1174" s="185">
        <v>4.0000000000000002E-4</v>
      </c>
      <c r="R1174" s="185">
        <f>Q1174*H1174</f>
        <v>8.7618399999999999E-2</v>
      </c>
      <c r="S1174" s="185">
        <v>0</v>
      </c>
      <c r="T1174" s="186">
        <f>S1174*H1174</f>
        <v>0</v>
      </c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R1174" s="187" t="s">
        <v>267</v>
      </c>
      <c r="AT1174" s="187" t="s">
        <v>170</v>
      </c>
      <c r="AU1174" s="187" t="s">
        <v>83</v>
      </c>
      <c r="AY1174" s="19" t="s">
        <v>168</v>
      </c>
      <c r="BE1174" s="188">
        <f>IF(N1174="základní",J1174,0)</f>
        <v>0</v>
      </c>
      <c r="BF1174" s="188">
        <f>IF(N1174="snížená",J1174,0)</f>
        <v>0</v>
      </c>
      <c r="BG1174" s="188">
        <f>IF(N1174="zákl. přenesená",J1174,0)</f>
        <v>0</v>
      </c>
      <c r="BH1174" s="188">
        <f>IF(N1174="sníž. přenesená",J1174,0)</f>
        <v>0</v>
      </c>
      <c r="BI1174" s="188">
        <f>IF(N1174="nulová",J1174,0)</f>
        <v>0</v>
      </c>
      <c r="BJ1174" s="19" t="s">
        <v>81</v>
      </c>
      <c r="BK1174" s="188">
        <f>ROUND(I1174*H1174,2)</f>
        <v>0</v>
      </c>
      <c r="BL1174" s="19" t="s">
        <v>267</v>
      </c>
      <c r="BM1174" s="187" t="s">
        <v>1440</v>
      </c>
    </row>
    <row r="1175" spans="1:65" s="2" customFormat="1" ht="11.25">
      <c r="A1175" s="36"/>
      <c r="B1175" s="37"/>
      <c r="C1175" s="38"/>
      <c r="D1175" s="189" t="s">
        <v>176</v>
      </c>
      <c r="E1175" s="38"/>
      <c r="F1175" s="190" t="s">
        <v>1441</v>
      </c>
      <c r="G1175" s="38"/>
      <c r="H1175" s="38"/>
      <c r="I1175" s="191"/>
      <c r="J1175" s="38"/>
      <c r="K1175" s="38"/>
      <c r="L1175" s="41"/>
      <c r="M1175" s="192"/>
      <c r="N1175" s="193"/>
      <c r="O1175" s="66"/>
      <c r="P1175" s="66"/>
      <c r="Q1175" s="66"/>
      <c r="R1175" s="66"/>
      <c r="S1175" s="66"/>
      <c r="T1175" s="67"/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T1175" s="19" t="s">
        <v>176</v>
      </c>
      <c r="AU1175" s="19" t="s">
        <v>83</v>
      </c>
    </row>
    <row r="1176" spans="1:65" s="14" customFormat="1" ht="11.25">
      <c r="B1176" s="204"/>
      <c r="C1176" s="205"/>
      <c r="D1176" s="189" t="s">
        <v>198</v>
      </c>
      <c r="E1176" s="206" t="s">
        <v>19</v>
      </c>
      <c r="F1176" s="207" t="s">
        <v>1429</v>
      </c>
      <c r="G1176" s="205"/>
      <c r="H1176" s="208">
        <v>108.13500000000001</v>
      </c>
      <c r="I1176" s="209"/>
      <c r="J1176" s="205"/>
      <c r="K1176" s="205"/>
      <c r="L1176" s="210"/>
      <c r="M1176" s="211"/>
      <c r="N1176" s="212"/>
      <c r="O1176" s="212"/>
      <c r="P1176" s="212"/>
      <c r="Q1176" s="212"/>
      <c r="R1176" s="212"/>
      <c r="S1176" s="212"/>
      <c r="T1176" s="213"/>
      <c r="AT1176" s="214" t="s">
        <v>198</v>
      </c>
      <c r="AU1176" s="214" t="s">
        <v>83</v>
      </c>
      <c r="AV1176" s="14" t="s">
        <v>83</v>
      </c>
      <c r="AW1176" s="14" t="s">
        <v>34</v>
      </c>
      <c r="AX1176" s="14" t="s">
        <v>73</v>
      </c>
      <c r="AY1176" s="214" t="s">
        <v>168</v>
      </c>
    </row>
    <row r="1177" spans="1:65" s="14" customFormat="1" ht="11.25">
      <c r="B1177" s="204"/>
      <c r="C1177" s="205"/>
      <c r="D1177" s="189" t="s">
        <v>198</v>
      </c>
      <c r="E1177" s="206" t="s">
        <v>19</v>
      </c>
      <c r="F1177" s="207" t="s">
        <v>1430</v>
      </c>
      <c r="G1177" s="205"/>
      <c r="H1177" s="208">
        <v>94.09</v>
      </c>
      <c r="I1177" s="209"/>
      <c r="J1177" s="205"/>
      <c r="K1177" s="205"/>
      <c r="L1177" s="210"/>
      <c r="M1177" s="211"/>
      <c r="N1177" s="212"/>
      <c r="O1177" s="212"/>
      <c r="P1177" s="212"/>
      <c r="Q1177" s="212"/>
      <c r="R1177" s="212"/>
      <c r="S1177" s="212"/>
      <c r="T1177" s="213"/>
      <c r="AT1177" s="214" t="s">
        <v>198</v>
      </c>
      <c r="AU1177" s="214" t="s">
        <v>83</v>
      </c>
      <c r="AV1177" s="14" t="s">
        <v>83</v>
      </c>
      <c r="AW1177" s="14" t="s">
        <v>34</v>
      </c>
      <c r="AX1177" s="14" t="s">
        <v>73</v>
      </c>
      <c r="AY1177" s="214" t="s">
        <v>168</v>
      </c>
    </row>
    <row r="1178" spans="1:65" s="13" customFormat="1" ht="11.25">
      <c r="B1178" s="194"/>
      <c r="C1178" s="195"/>
      <c r="D1178" s="189" t="s">
        <v>198</v>
      </c>
      <c r="E1178" s="196" t="s">
        <v>19</v>
      </c>
      <c r="F1178" s="197" t="s">
        <v>1330</v>
      </c>
      <c r="G1178" s="195"/>
      <c r="H1178" s="196" t="s">
        <v>19</v>
      </c>
      <c r="I1178" s="198"/>
      <c r="J1178" s="195"/>
      <c r="K1178" s="195"/>
      <c r="L1178" s="199"/>
      <c r="M1178" s="200"/>
      <c r="N1178" s="201"/>
      <c r="O1178" s="201"/>
      <c r="P1178" s="201"/>
      <c r="Q1178" s="201"/>
      <c r="R1178" s="201"/>
      <c r="S1178" s="201"/>
      <c r="T1178" s="202"/>
      <c r="AT1178" s="203" t="s">
        <v>198</v>
      </c>
      <c r="AU1178" s="203" t="s">
        <v>83</v>
      </c>
      <c r="AV1178" s="13" t="s">
        <v>81</v>
      </c>
      <c r="AW1178" s="13" t="s">
        <v>34</v>
      </c>
      <c r="AX1178" s="13" t="s">
        <v>73</v>
      </c>
      <c r="AY1178" s="203" t="s">
        <v>168</v>
      </c>
    </row>
    <row r="1179" spans="1:65" s="14" customFormat="1" ht="11.25">
      <c r="B1179" s="204"/>
      <c r="C1179" s="205"/>
      <c r="D1179" s="189" t="s">
        <v>198</v>
      </c>
      <c r="E1179" s="206" t="s">
        <v>19</v>
      </c>
      <c r="F1179" s="207" t="s">
        <v>1423</v>
      </c>
      <c r="G1179" s="205"/>
      <c r="H1179" s="208">
        <v>16.821000000000002</v>
      </c>
      <c r="I1179" s="209"/>
      <c r="J1179" s="205"/>
      <c r="K1179" s="205"/>
      <c r="L1179" s="210"/>
      <c r="M1179" s="211"/>
      <c r="N1179" s="212"/>
      <c r="O1179" s="212"/>
      <c r="P1179" s="212"/>
      <c r="Q1179" s="212"/>
      <c r="R1179" s="212"/>
      <c r="S1179" s="212"/>
      <c r="T1179" s="213"/>
      <c r="AT1179" s="214" t="s">
        <v>198</v>
      </c>
      <c r="AU1179" s="214" t="s">
        <v>83</v>
      </c>
      <c r="AV1179" s="14" t="s">
        <v>83</v>
      </c>
      <c r="AW1179" s="14" t="s">
        <v>34</v>
      </c>
      <c r="AX1179" s="14" t="s">
        <v>73</v>
      </c>
      <c r="AY1179" s="214" t="s">
        <v>168</v>
      </c>
    </row>
    <row r="1180" spans="1:65" s="15" customFormat="1" ht="11.25">
      <c r="B1180" s="215"/>
      <c r="C1180" s="216"/>
      <c r="D1180" s="189" t="s">
        <v>198</v>
      </c>
      <c r="E1180" s="217" t="s">
        <v>19</v>
      </c>
      <c r="F1180" s="218" t="s">
        <v>208</v>
      </c>
      <c r="G1180" s="216"/>
      <c r="H1180" s="219">
        <v>219.04599999999999</v>
      </c>
      <c r="I1180" s="220"/>
      <c r="J1180" s="216"/>
      <c r="K1180" s="216"/>
      <c r="L1180" s="221"/>
      <c r="M1180" s="222"/>
      <c r="N1180" s="223"/>
      <c r="O1180" s="223"/>
      <c r="P1180" s="223"/>
      <c r="Q1180" s="223"/>
      <c r="R1180" s="223"/>
      <c r="S1180" s="223"/>
      <c r="T1180" s="224"/>
      <c r="AT1180" s="225" t="s">
        <v>198</v>
      </c>
      <c r="AU1180" s="225" t="s">
        <v>83</v>
      </c>
      <c r="AV1180" s="15" t="s">
        <v>174</v>
      </c>
      <c r="AW1180" s="15" t="s">
        <v>34</v>
      </c>
      <c r="AX1180" s="15" t="s">
        <v>81</v>
      </c>
      <c r="AY1180" s="225" t="s">
        <v>168</v>
      </c>
    </row>
    <row r="1181" spans="1:65" s="2" customFormat="1" ht="16.5" customHeight="1">
      <c r="A1181" s="36"/>
      <c r="B1181" s="37"/>
      <c r="C1181" s="226" t="s">
        <v>1442</v>
      </c>
      <c r="D1181" s="226" t="s">
        <v>304</v>
      </c>
      <c r="E1181" s="227" t="s">
        <v>1443</v>
      </c>
      <c r="F1181" s="228" t="s">
        <v>1444</v>
      </c>
      <c r="G1181" s="229" t="s">
        <v>225</v>
      </c>
      <c r="H1181" s="230">
        <v>494.57299999999998</v>
      </c>
      <c r="I1181" s="231"/>
      <c r="J1181" s="232">
        <f>ROUND(I1181*H1181,2)</f>
        <v>0</v>
      </c>
      <c r="K1181" s="228" t="s">
        <v>19</v>
      </c>
      <c r="L1181" s="233"/>
      <c r="M1181" s="234" t="s">
        <v>19</v>
      </c>
      <c r="N1181" s="235" t="s">
        <v>44</v>
      </c>
      <c r="O1181" s="66"/>
      <c r="P1181" s="185">
        <f>O1181*H1181</f>
        <v>0</v>
      </c>
      <c r="Q1181" s="185">
        <v>4.4999999999999997E-3</v>
      </c>
      <c r="R1181" s="185">
        <f>Q1181*H1181</f>
        <v>2.2255784999999997</v>
      </c>
      <c r="S1181" s="185">
        <v>0</v>
      </c>
      <c r="T1181" s="186">
        <f>S1181*H1181</f>
        <v>0</v>
      </c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  <c r="AE1181" s="36"/>
      <c r="AR1181" s="187" t="s">
        <v>368</v>
      </c>
      <c r="AT1181" s="187" t="s">
        <v>304</v>
      </c>
      <c r="AU1181" s="187" t="s">
        <v>83</v>
      </c>
      <c r="AY1181" s="19" t="s">
        <v>168</v>
      </c>
      <c r="BE1181" s="188">
        <f>IF(N1181="základní",J1181,0)</f>
        <v>0</v>
      </c>
      <c r="BF1181" s="188">
        <f>IF(N1181="snížená",J1181,0)</f>
        <v>0</v>
      </c>
      <c r="BG1181" s="188">
        <f>IF(N1181="zákl. přenesená",J1181,0)</f>
        <v>0</v>
      </c>
      <c r="BH1181" s="188">
        <f>IF(N1181="sníž. přenesená",J1181,0)</f>
        <v>0</v>
      </c>
      <c r="BI1181" s="188">
        <f>IF(N1181="nulová",J1181,0)</f>
        <v>0</v>
      </c>
      <c r="BJ1181" s="19" t="s">
        <v>81</v>
      </c>
      <c r="BK1181" s="188">
        <f>ROUND(I1181*H1181,2)</f>
        <v>0</v>
      </c>
      <c r="BL1181" s="19" t="s">
        <v>267</v>
      </c>
      <c r="BM1181" s="187" t="s">
        <v>1445</v>
      </c>
    </row>
    <row r="1182" spans="1:65" s="2" customFormat="1" ht="11.25">
      <c r="A1182" s="36"/>
      <c r="B1182" s="37"/>
      <c r="C1182" s="38"/>
      <c r="D1182" s="189" t="s">
        <v>176</v>
      </c>
      <c r="E1182" s="38"/>
      <c r="F1182" s="190" t="s">
        <v>1444</v>
      </c>
      <c r="G1182" s="38"/>
      <c r="H1182" s="38"/>
      <c r="I1182" s="191"/>
      <c r="J1182" s="38"/>
      <c r="K1182" s="38"/>
      <c r="L1182" s="41"/>
      <c r="M1182" s="192"/>
      <c r="N1182" s="193"/>
      <c r="O1182" s="66"/>
      <c r="P1182" s="66"/>
      <c r="Q1182" s="66"/>
      <c r="R1182" s="66"/>
      <c r="S1182" s="66"/>
      <c r="T1182" s="67"/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  <c r="AE1182" s="36"/>
      <c r="AT1182" s="19" t="s">
        <v>176</v>
      </c>
      <c r="AU1182" s="19" t="s">
        <v>83</v>
      </c>
    </row>
    <row r="1183" spans="1:65" s="14" customFormat="1" ht="11.25">
      <c r="B1183" s="204"/>
      <c r="C1183" s="205"/>
      <c r="D1183" s="189" t="s">
        <v>198</v>
      </c>
      <c r="E1183" s="206" t="s">
        <v>19</v>
      </c>
      <c r="F1183" s="207" t="s">
        <v>1446</v>
      </c>
      <c r="G1183" s="205"/>
      <c r="H1183" s="208">
        <v>494.57299999999998</v>
      </c>
      <c r="I1183" s="209"/>
      <c r="J1183" s="205"/>
      <c r="K1183" s="205"/>
      <c r="L1183" s="210"/>
      <c r="M1183" s="211"/>
      <c r="N1183" s="212"/>
      <c r="O1183" s="212"/>
      <c r="P1183" s="212"/>
      <c r="Q1183" s="212"/>
      <c r="R1183" s="212"/>
      <c r="S1183" s="212"/>
      <c r="T1183" s="213"/>
      <c r="AT1183" s="214" t="s">
        <v>198</v>
      </c>
      <c r="AU1183" s="214" t="s">
        <v>83</v>
      </c>
      <c r="AV1183" s="14" t="s">
        <v>83</v>
      </c>
      <c r="AW1183" s="14" t="s">
        <v>34</v>
      </c>
      <c r="AX1183" s="14" t="s">
        <v>81</v>
      </c>
      <c r="AY1183" s="214" t="s">
        <v>168</v>
      </c>
    </row>
    <row r="1184" spans="1:65" s="2" customFormat="1" ht="16.5" customHeight="1">
      <c r="A1184" s="36"/>
      <c r="B1184" s="37"/>
      <c r="C1184" s="176" t="s">
        <v>1447</v>
      </c>
      <c r="D1184" s="176" t="s">
        <v>170</v>
      </c>
      <c r="E1184" s="177" t="s">
        <v>1448</v>
      </c>
      <c r="F1184" s="178" t="s">
        <v>1449</v>
      </c>
      <c r="G1184" s="179" t="s">
        <v>225</v>
      </c>
      <c r="H1184" s="180">
        <v>144.18</v>
      </c>
      <c r="I1184" s="181"/>
      <c r="J1184" s="182">
        <f>ROUND(I1184*H1184,2)</f>
        <v>0</v>
      </c>
      <c r="K1184" s="178" t="s">
        <v>19</v>
      </c>
      <c r="L1184" s="41"/>
      <c r="M1184" s="183" t="s">
        <v>19</v>
      </c>
      <c r="N1184" s="184" t="s">
        <v>44</v>
      </c>
      <c r="O1184" s="66"/>
      <c r="P1184" s="185">
        <f>O1184*H1184</f>
        <v>0</v>
      </c>
      <c r="Q1184" s="185">
        <v>4.0000000000000002E-4</v>
      </c>
      <c r="R1184" s="185">
        <f>Q1184*H1184</f>
        <v>5.7672000000000008E-2</v>
      </c>
      <c r="S1184" s="185">
        <v>0</v>
      </c>
      <c r="T1184" s="186">
        <f>S1184*H1184</f>
        <v>0</v>
      </c>
      <c r="U1184" s="36"/>
      <c r="V1184" s="36"/>
      <c r="W1184" s="36"/>
      <c r="X1184" s="36"/>
      <c r="Y1184" s="36"/>
      <c r="Z1184" s="36"/>
      <c r="AA1184" s="36"/>
      <c r="AB1184" s="36"/>
      <c r="AC1184" s="36"/>
      <c r="AD1184" s="36"/>
      <c r="AE1184" s="36"/>
      <c r="AR1184" s="187" t="s">
        <v>267</v>
      </c>
      <c r="AT1184" s="187" t="s">
        <v>170</v>
      </c>
      <c r="AU1184" s="187" t="s">
        <v>83</v>
      </c>
      <c r="AY1184" s="19" t="s">
        <v>168</v>
      </c>
      <c r="BE1184" s="188">
        <f>IF(N1184="základní",J1184,0)</f>
        <v>0</v>
      </c>
      <c r="BF1184" s="188">
        <f>IF(N1184="snížená",J1184,0)</f>
        <v>0</v>
      </c>
      <c r="BG1184" s="188">
        <f>IF(N1184="zákl. přenesená",J1184,0)</f>
        <v>0</v>
      </c>
      <c r="BH1184" s="188">
        <f>IF(N1184="sníž. přenesená",J1184,0)</f>
        <v>0</v>
      </c>
      <c r="BI1184" s="188">
        <f>IF(N1184="nulová",J1184,0)</f>
        <v>0</v>
      </c>
      <c r="BJ1184" s="19" t="s">
        <v>81</v>
      </c>
      <c r="BK1184" s="188">
        <f>ROUND(I1184*H1184,2)</f>
        <v>0</v>
      </c>
      <c r="BL1184" s="19" t="s">
        <v>267</v>
      </c>
      <c r="BM1184" s="187" t="s">
        <v>1450</v>
      </c>
    </row>
    <row r="1185" spans="1:65" s="2" customFormat="1" ht="11.25">
      <c r="A1185" s="36"/>
      <c r="B1185" s="37"/>
      <c r="C1185" s="38"/>
      <c r="D1185" s="189" t="s">
        <v>176</v>
      </c>
      <c r="E1185" s="38"/>
      <c r="F1185" s="190" t="s">
        <v>1449</v>
      </c>
      <c r="G1185" s="38"/>
      <c r="H1185" s="38"/>
      <c r="I1185" s="191"/>
      <c r="J1185" s="38"/>
      <c r="K1185" s="38"/>
      <c r="L1185" s="41"/>
      <c r="M1185" s="192"/>
      <c r="N1185" s="193"/>
      <c r="O1185" s="66"/>
      <c r="P1185" s="66"/>
      <c r="Q1185" s="66"/>
      <c r="R1185" s="66"/>
      <c r="S1185" s="66"/>
      <c r="T1185" s="67"/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T1185" s="19" t="s">
        <v>176</v>
      </c>
      <c r="AU1185" s="19" t="s">
        <v>83</v>
      </c>
    </row>
    <row r="1186" spans="1:65" s="2" customFormat="1" ht="29.25">
      <c r="A1186" s="36"/>
      <c r="B1186" s="37"/>
      <c r="C1186" s="38"/>
      <c r="D1186" s="189" t="s">
        <v>352</v>
      </c>
      <c r="E1186" s="38"/>
      <c r="F1186" s="247" t="s">
        <v>1451</v>
      </c>
      <c r="G1186" s="38"/>
      <c r="H1186" s="38"/>
      <c r="I1186" s="191"/>
      <c r="J1186" s="38"/>
      <c r="K1186" s="38"/>
      <c r="L1186" s="41"/>
      <c r="M1186" s="192"/>
      <c r="N1186" s="193"/>
      <c r="O1186" s="66"/>
      <c r="P1186" s="66"/>
      <c r="Q1186" s="66"/>
      <c r="R1186" s="66"/>
      <c r="S1186" s="66"/>
      <c r="T1186" s="67"/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T1186" s="19" t="s">
        <v>352</v>
      </c>
      <c r="AU1186" s="19" t="s">
        <v>83</v>
      </c>
    </row>
    <row r="1187" spans="1:65" s="14" customFormat="1" ht="11.25">
      <c r="B1187" s="204"/>
      <c r="C1187" s="205"/>
      <c r="D1187" s="189" t="s">
        <v>198</v>
      </c>
      <c r="E1187" s="206" t="s">
        <v>19</v>
      </c>
      <c r="F1187" s="207" t="s">
        <v>1452</v>
      </c>
      <c r="G1187" s="205"/>
      <c r="H1187" s="208">
        <v>144.18</v>
      </c>
      <c r="I1187" s="209"/>
      <c r="J1187" s="205"/>
      <c r="K1187" s="205"/>
      <c r="L1187" s="210"/>
      <c r="M1187" s="211"/>
      <c r="N1187" s="212"/>
      <c r="O1187" s="212"/>
      <c r="P1187" s="212"/>
      <c r="Q1187" s="212"/>
      <c r="R1187" s="212"/>
      <c r="S1187" s="212"/>
      <c r="T1187" s="213"/>
      <c r="AT1187" s="214" t="s">
        <v>198</v>
      </c>
      <c r="AU1187" s="214" t="s">
        <v>83</v>
      </c>
      <c r="AV1187" s="14" t="s">
        <v>83</v>
      </c>
      <c r="AW1187" s="14" t="s">
        <v>34</v>
      </c>
      <c r="AX1187" s="14" t="s">
        <v>81</v>
      </c>
      <c r="AY1187" s="214" t="s">
        <v>168</v>
      </c>
    </row>
    <row r="1188" spans="1:65" s="2" customFormat="1" ht="16.5" customHeight="1">
      <c r="A1188" s="36"/>
      <c r="B1188" s="37"/>
      <c r="C1188" s="226" t="s">
        <v>1453</v>
      </c>
      <c r="D1188" s="226" t="s">
        <v>304</v>
      </c>
      <c r="E1188" s="227" t="s">
        <v>1454</v>
      </c>
      <c r="F1188" s="228" t="s">
        <v>1455</v>
      </c>
      <c r="G1188" s="229" t="s">
        <v>225</v>
      </c>
      <c r="H1188" s="230">
        <v>155.714</v>
      </c>
      <c r="I1188" s="231"/>
      <c r="J1188" s="232">
        <f>ROUND(I1188*H1188,2)</f>
        <v>0</v>
      </c>
      <c r="K1188" s="228" t="s">
        <v>19</v>
      </c>
      <c r="L1188" s="233"/>
      <c r="M1188" s="234" t="s">
        <v>19</v>
      </c>
      <c r="N1188" s="235" t="s">
        <v>44</v>
      </c>
      <c r="O1188" s="66"/>
      <c r="P1188" s="185">
        <f>O1188*H1188</f>
        <v>0</v>
      </c>
      <c r="Q1188" s="185">
        <v>4.4999999999999997E-3</v>
      </c>
      <c r="R1188" s="185">
        <f>Q1188*H1188</f>
        <v>0.70071299999999992</v>
      </c>
      <c r="S1188" s="185">
        <v>0</v>
      </c>
      <c r="T1188" s="186">
        <f>S1188*H1188</f>
        <v>0</v>
      </c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  <c r="AE1188" s="36"/>
      <c r="AR1188" s="187" t="s">
        <v>368</v>
      </c>
      <c r="AT1188" s="187" t="s">
        <v>304</v>
      </c>
      <c r="AU1188" s="187" t="s">
        <v>83</v>
      </c>
      <c r="AY1188" s="19" t="s">
        <v>168</v>
      </c>
      <c r="BE1188" s="188">
        <f>IF(N1188="základní",J1188,0)</f>
        <v>0</v>
      </c>
      <c r="BF1188" s="188">
        <f>IF(N1188="snížená",J1188,0)</f>
        <v>0</v>
      </c>
      <c r="BG1188" s="188">
        <f>IF(N1188="zákl. přenesená",J1188,0)</f>
        <v>0</v>
      </c>
      <c r="BH1188" s="188">
        <f>IF(N1188="sníž. přenesená",J1188,0)</f>
        <v>0</v>
      </c>
      <c r="BI1188" s="188">
        <f>IF(N1188="nulová",J1188,0)</f>
        <v>0</v>
      </c>
      <c r="BJ1188" s="19" t="s">
        <v>81</v>
      </c>
      <c r="BK1188" s="188">
        <f>ROUND(I1188*H1188,2)</f>
        <v>0</v>
      </c>
      <c r="BL1188" s="19" t="s">
        <v>267</v>
      </c>
      <c r="BM1188" s="187" t="s">
        <v>1456</v>
      </c>
    </row>
    <row r="1189" spans="1:65" s="2" customFormat="1" ht="11.25">
      <c r="A1189" s="36"/>
      <c r="B1189" s="37"/>
      <c r="C1189" s="38"/>
      <c r="D1189" s="189" t="s">
        <v>176</v>
      </c>
      <c r="E1189" s="38"/>
      <c r="F1189" s="190" t="s">
        <v>1455</v>
      </c>
      <c r="G1189" s="38"/>
      <c r="H1189" s="38"/>
      <c r="I1189" s="191"/>
      <c r="J1189" s="38"/>
      <c r="K1189" s="38"/>
      <c r="L1189" s="41"/>
      <c r="M1189" s="192"/>
      <c r="N1189" s="193"/>
      <c r="O1189" s="66"/>
      <c r="P1189" s="66"/>
      <c r="Q1189" s="66"/>
      <c r="R1189" s="66"/>
      <c r="S1189" s="66"/>
      <c r="T1189" s="67"/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  <c r="AE1189" s="36"/>
      <c r="AT1189" s="19" t="s">
        <v>176</v>
      </c>
      <c r="AU1189" s="19" t="s">
        <v>83</v>
      </c>
    </row>
    <row r="1190" spans="1:65" s="14" customFormat="1" ht="11.25">
      <c r="B1190" s="204"/>
      <c r="C1190" s="205"/>
      <c r="D1190" s="189" t="s">
        <v>198</v>
      </c>
      <c r="E1190" s="206" t="s">
        <v>19</v>
      </c>
      <c r="F1190" s="207" t="s">
        <v>1457</v>
      </c>
      <c r="G1190" s="205"/>
      <c r="H1190" s="208">
        <v>155.714</v>
      </c>
      <c r="I1190" s="209"/>
      <c r="J1190" s="205"/>
      <c r="K1190" s="205"/>
      <c r="L1190" s="210"/>
      <c r="M1190" s="211"/>
      <c r="N1190" s="212"/>
      <c r="O1190" s="212"/>
      <c r="P1190" s="212"/>
      <c r="Q1190" s="212"/>
      <c r="R1190" s="212"/>
      <c r="S1190" s="212"/>
      <c r="T1190" s="213"/>
      <c r="AT1190" s="214" t="s">
        <v>198</v>
      </c>
      <c r="AU1190" s="214" t="s">
        <v>83</v>
      </c>
      <c r="AV1190" s="14" t="s">
        <v>83</v>
      </c>
      <c r="AW1190" s="14" t="s">
        <v>34</v>
      </c>
      <c r="AX1190" s="14" t="s">
        <v>81</v>
      </c>
      <c r="AY1190" s="214" t="s">
        <v>168</v>
      </c>
    </row>
    <row r="1191" spans="1:65" s="2" customFormat="1" ht="16.5" customHeight="1">
      <c r="A1191" s="36"/>
      <c r="B1191" s="37"/>
      <c r="C1191" s="176" t="s">
        <v>1458</v>
      </c>
      <c r="D1191" s="176" t="s">
        <v>170</v>
      </c>
      <c r="E1191" s="177" t="s">
        <v>1459</v>
      </c>
      <c r="F1191" s="178" t="s">
        <v>1460</v>
      </c>
      <c r="G1191" s="179" t="s">
        <v>225</v>
      </c>
      <c r="H1191" s="180">
        <v>220.08500000000001</v>
      </c>
      <c r="I1191" s="181"/>
      <c r="J1191" s="182">
        <f>ROUND(I1191*H1191,2)</f>
        <v>0</v>
      </c>
      <c r="K1191" s="178" t="s">
        <v>19</v>
      </c>
      <c r="L1191" s="41"/>
      <c r="M1191" s="183" t="s">
        <v>19</v>
      </c>
      <c r="N1191" s="184" t="s">
        <v>44</v>
      </c>
      <c r="O1191" s="66"/>
      <c r="P1191" s="185">
        <f>O1191*H1191</f>
        <v>0</v>
      </c>
      <c r="Q1191" s="185">
        <v>4.4999999999999997E-3</v>
      </c>
      <c r="R1191" s="185">
        <f>Q1191*H1191</f>
        <v>0.99038249999999994</v>
      </c>
      <c r="S1191" s="185">
        <v>0</v>
      </c>
      <c r="T1191" s="186">
        <f>S1191*H1191</f>
        <v>0</v>
      </c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R1191" s="187" t="s">
        <v>267</v>
      </c>
      <c r="AT1191" s="187" t="s">
        <v>170</v>
      </c>
      <c r="AU1191" s="187" t="s">
        <v>83</v>
      </c>
      <c r="AY1191" s="19" t="s">
        <v>168</v>
      </c>
      <c r="BE1191" s="188">
        <f>IF(N1191="základní",J1191,0)</f>
        <v>0</v>
      </c>
      <c r="BF1191" s="188">
        <f>IF(N1191="snížená",J1191,0)</f>
        <v>0</v>
      </c>
      <c r="BG1191" s="188">
        <f>IF(N1191="zákl. přenesená",J1191,0)</f>
        <v>0</v>
      </c>
      <c r="BH1191" s="188">
        <f>IF(N1191="sníž. přenesená",J1191,0)</f>
        <v>0</v>
      </c>
      <c r="BI1191" s="188">
        <f>IF(N1191="nulová",J1191,0)</f>
        <v>0</v>
      </c>
      <c r="BJ1191" s="19" t="s">
        <v>81</v>
      </c>
      <c r="BK1191" s="188">
        <f>ROUND(I1191*H1191,2)</f>
        <v>0</v>
      </c>
      <c r="BL1191" s="19" t="s">
        <v>267</v>
      </c>
      <c r="BM1191" s="187" t="s">
        <v>1461</v>
      </c>
    </row>
    <row r="1192" spans="1:65" s="2" customFormat="1" ht="11.25">
      <c r="A1192" s="36"/>
      <c r="B1192" s="37"/>
      <c r="C1192" s="38"/>
      <c r="D1192" s="189" t="s">
        <v>176</v>
      </c>
      <c r="E1192" s="38"/>
      <c r="F1192" s="190" t="s">
        <v>1460</v>
      </c>
      <c r="G1192" s="38"/>
      <c r="H1192" s="38"/>
      <c r="I1192" s="191"/>
      <c r="J1192" s="38"/>
      <c r="K1192" s="38"/>
      <c r="L1192" s="41"/>
      <c r="M1192" s="192"/>
      <c r="N1192" s="193"/>
      <c r="O1192" s="66"/>
      <c r="P1192" s="66"/>
      <c r="Q1192" s="66"/>
      <c r="R1192" s="66"/>
      <c r="S1192" s="66"/>
      <c r="T1192" s="67"/>
      <c r="U1192" s="36"/>
      <c r="V1192" s="36"/>
      <c r="W1192" s="36"/>
      <c r="X1192" s="36"/>
      <c r="Y1192" s="36"/>
      <c r="Z1192" s="36"/>
      <c r="AA1192" s="36"/>
      <c r="AB1192" s="36"/>
      <c r="AC1192" s="36"/>
      <c r="AD1192" s="36"/>
      <c r="AE1192" s="36"/>
      <c r="AT1192" s="19" t="s">
        <v>176</v>
      </c>
      <c r="AU1192" s="19" t="s">
        <v>83</v>
      </c>
    </row>
    <row r="1193" spans="1:65" s="14" customFormat="1" ht="11.25">
      <c r="B1193" s="204"/>
      <c r="C1193" s="205"/>
      <c r="D1193" s="189" t="s">
        <v>198</v>
      </c>
      <c r="E1193" s="206" t="s">
        <v>19</v>
      </c>
      <c r="F1193" s="207" t="s">
        <v>626</v>
      </c>
      <c r="G1193" s="205"/>
      <c r="H1193" s="208">
        <v>72.09</v>
      </c>
      <c r="I1193" s="209"/>
      <c r="J1193" s="205"/>
      <c r="K1193" s="205"/>
      <c r="L1193" s="210"/>
      <c r="M1193" s="211"/>
      <c r="N1193" s="212"/>
      <c r="O1193" s="212"/>
      <c r="P1193" s="212"/>
      <c r="Q1193" s="212"/>
      <c r="R1193" s="212"/>
      <c r="S1193" s="212"/>
      <c r="T1193" s="213"/>
      <c r="AT1193" s="214" t="s">
        <v>198</v>
      </c>
      <c r="AU1193" s="214" t="s">
        <v>83</v>
      </c>
      <c r="AV1193" s="14" t="s">
        <v>83</v>
      </c>
      <c r="AW1193" s="14" t="s">
        <v>34</v>
      </c>
      <c r="AX1193" s="14" t="s">
        <v>73</v>
      </c>
      <c r="AY1193" s="214" t="s">
        <v>168</v>
      </c>
    </row>
    <row r="1194" spans="1:65" s="14" customFormat="1" ht="11.25">
      <c r="B1194" s="204"/>
      <c r="C1194" s="205"/>
      <c r="D1194" s="189" t="s">
        <v>198</v>
      </c>
      <c r="E1194" s="206" t="s">
        <v>19</v>
      </c>
      <c r="F1194" s="207" t="s">
        <v>627</v>
      </c>
      <c r="G1194" s="205"/>
      <c r="H1194" s="208">
        <v>47.045000000000002</v>
      </c>
      <c r="I1194" s="209"/>
      <c r="J1194" s="205"/>
      <c r="K1194" s="205"/>
      <c r="L1194" s="210"/>
      <c r="M1194" s="211"/>
      <c r="N1194" s="212"/>
      <c r="O1194" s="212"/>
      <c r="P1194" s="212"/>
      <c r="Q1194" s="212"/>
      <c r="R1194" s="212"/>
      <c r="S1194" s="212"/>
      <c r="T1194" s="213"/>
      <c r="AT1194" s="214" t="s">
        <v>198</v>
      </c>
      <c r="AU1194" s="214" t="s">
        <v>83</v>
      </c>
      <c r="AV1194" s="14" t="s">
        <v>83</v>
      </c>
      <c r="AW1194" s="14" t="s">
        <v>34</v>
      </c>
      <c r="AX1194" s="14" t="s">
        <v>73</v>
      </c>
      <c r="AY1194" s="214" t="s">
        <v>168</v>
      </c>
    </row>
    <row r="1195" spans="1:65" s="14" customFormat="1" ht="11.25">
      <c r="B1195" s="204"/>
      <c r="C1195" s="205"/>
      <c r="D1195" s="189" t="s">
        <v>198</v>
      </c>
      <c r="E1195" s="206" t="s">
        <v>19</v>
      </c>
      <c r="F1195" s="207" t="s">
        <v>1274</v>
      </c>
      <c r="G1195" s="205"/>
      <c r="H1195" s="208">
        <v>100.95</v>
      </c>
      <c r="I1195" s="209"/>
      <c r="J1195" s="205"/>
      <c r="K1195" s="205"/>
      <c r="L1195" s="210"/>
      <c r="M1195" s="211"/>
      <c r="N1195" s="212"/>
      <c r="O1195" s="212"/>
      <c r="P1195" s="212"/>
      <c r="Q1195" s="212"/>
      <c r="R1195" s="212"/>
      <c r="S1195" s="212"/>
      <c r="T1195" s="213"/>
      <c r="AT1195" s="214" t="s">
        <v>198</v>
      </c>
      <c r="AU1195" s="214" t="s">
        <v>83</v>
      </c>
      <c r="AV1195" s="14" t="s">
        <v>83</v>
      </c>
      <c r="AW1195" s="14" t="s">
        <v>34</v>
      </c>
      <c r="AX1195" s="14" t="s">
        <v>73</v>
      </c>
      <c r="AY1195" s="214" t="s">
        <v>168</v>
      </c>
    </row>
    <row r="1196" spans="1:65" s="15" customFormat="1" ht="11.25">
      <c r="B1196" s="215"/>
      <c r="C1196" s="216"/>
      <c r="D1196" s="189" t="s">
        <v>198</v>
      </c>
      <c r="E1196" s="217" t="s">
        <v>19</v>
      </c>
      <c r="F1196" s="218" t="s">
        <v>208</v>
      </c>
      <c r="G1196" s="216"/>
      <c r="H1196" s="219">
        <v>220.08500000000001</v>
      </c>
      <c r="I1196" s="220"/>
      <c r="J1196" s="216"/>
      <c r="K1196" s="216"/>
      <c r="L1196" s="221"/>
      <c r="M1196" s="222"/>
      <c r="N1196" s="223"/>
      <c r="O1196" s="223"/>
      <c r="P1196" s="223"/>
      <c r="Q1196" s="223"/>
      <c r="R1196" s="223"/>
      <c r="S1196" s="223"/>
      <c r="T1196" s="224"/>
      <c r="AT1196" s="225" t="s">
        <v>198</v>
      </c>
      <c r="AU1196" s="225" t="s">
        <v>83</v>
      </c>
      <c r="AV1196" s="15" t="s">
        <v>174</v>
      </c>
      <c r="AW1196" s="15" t="s">
        <v>34</v>
      </c>
      <c r="AX1196" s="15" t="s">
        <v>81</v>
      </c>
      <c r="AY1196" s="225" t="s">
        <v>168</v>
      </c>
    </row>
    <row r="1197" spans="1:65" s="2" customFormat="1" ht="24.2" customHeight="1">
      <c r="A1197" s="36"/>
      <c r="B1197" s="37"/>
      <c r="C1197" s="176" t="s">
        <v>1462</v>
      </c>
      <c r="D1197" s="176" t="s">
        <v>170</v>
      </c>
      <c r="E1197" s="177" t="s">
        <v>1463</v>
      </c>
      <c r="F1197" s="178" t="s">
        <v>1464</v>
      </c>
      <c r="G1197" s="179" t="s">
        <v>225</v>
      </c>
      <c r="H1197" s="180">
        <v>16.02</v>
      </c>
      <c r="I1197" s="181"/>
      <c r="J1197" s="182">
        <f>ROUND(I1197*H1197,2)</f>
        <v>0</v>
      </c>
      <c r="K1197" s="178" t="s">
        <v>19</v>
      </c>
      <c r="L1197" s="41"/>
      <c r="M1197" s="183" t="s">
        <v>19</v>
      </c>
      <c r="N1197" s="184" t="s">
        <v>44</v>
      </c>
      <c r="O1197" s="66"/>
      <c r="P1197" s="185">
        <f>O1197*H1197</f>
        <v>0</v>
      </c>
      <c r="Q1197" s="185">
        <v>4.5799999999999999E-3</v>
      </c>
      <c r="R1197" s="185">
        <f>Q1197*H1197</f>
        <v>7.3371599999999995E-2</v>
      </c>
      <c r="S1197" s="185">
        <v>0</v>
      </c>
      <c r="T1197" s="186">
        <f>S1197*H1197</f>
        <v>0</v>
      </c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  <c r="AE1197" s="36"/>
      <c r="AR1197" s="187" t="s">
        <v>267</v>
      </c>
      <c r="AT1197" s="187" t="s">
        <v>170</v>
      </c>
      <c r="AU1197" s="187" t="s">
        <v>83</v>
      </c>
      <c r="AY1197" s="19" t="s">
        <v>168</v>
      </c>
      <c r="BE1197" s="188">
        <f>IF(N1197="základní",J1197,0)</f>
        <v>0</v>
      </c>
      <c r="BF1197" s="188">
        <f>IF(N1197="snížená",J1197,0)</f>
        <v>0</v>
      </c>
      <c r="BG1197" s="188">
        <f>IF(N1197="zákl. přenesená",J1197,0)</f>
        <v>0</v>
      </c>
      <c r="BH1197" s="188">
        <f>IF(N1197="sníž. přenesená",J1197,0)</f>
        <v>0</v>
      </c>
      <c r="BI1197" s="188">
        <f>IF(N1197="nulová",J1197,0)</f>
        <v>0</v>
      </c>
      <c r="BJ1197" s="19" t="s">
        <v>81</v>
      </c>
      <c r="BK1197" s="188">
        <f>ROUND(I1197*H1197,2)</f>
        <v>0</v>
      </c>
      <c r="BL1197" s="19" t="s">
        <v>267</v>
      </c>
      <c r="BM1197" s="187" t="s">
        <v>1465</v>
      </c>
    </row>
    <row r="1198" spans="1:65" s="2" customFormat="1" ht="11.25">
      <c r="A1198" s="36"/>
      <c r="B1198" s="37"/>
      <c r="C1198" s="38"/>
      <c r="D1198" s="189" t="s">
        <v>176</v>
      </c>
      <c r="E1198" s="38"/>
      <c r="F1198" s="190" t="s">
        <v>1464</v>
      </c>
      <c r="G1198" s="38"/>
      <c r="H1198" s="38"/>
      <c r="I1198" s="191"/>
      <c r="J1198" s="38"/>
      <c r="K1198" s="38"/>
      <c r="L1198" s="41"/>
      <c r="M1198" s="192"/>
      <c r="N1198" s="193"/>
      <c r="O1198" s="66"/>
      <c r="P1198" s="66"/>
      <c r="Q1198" s="66"/>
      <c r="R1198" s="66"/>
      <c r="S1198" s="66"/>
      <c r="T1198" s="67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T1198" s="19" t="s">
        <v>176</v>
      </c>
      <c r="AU1198" s="19" t="s">
        <v>83</v>
      </c>
    </row>
    <row r="1199" spans="1:65" s="13" customFormat="1" ht="11.25">
      <c r="B1199" s="194"/>
      <c r="C1199" s="195"/>
      <c r="D1199" s="189" t="s">
        <v>198</v>
      </c>
      <c r="E1199" s="196" t="s">
        <v>19</v>
      </c>
      <c r="F1199" s="197" t="s">
        <v>1330</v>
      </c>
      <c r="G1199" s="195"/>
      <c r="H1199" s="196" t="s">
        <v>19</v>
      </c>
      <c r="I1199" s="198"/>
      <c r="J1199" s="195"/>
      <c r="K1199" s="195"/>
      <c r="L1199" s="199"/>
      <c r="M1199" s="200"/>
      <c r="N1199" s="201"/>
      <c r="O1199" s="201"/>
      <c r="P1199" s="201"/>
      <c r="Q1199" s="201"/>
      <c r="R1199" s="201"/>
      <c r="S1199" s="201"/>
      <c r="T1199" s="202"/>
      <c r="AT1199" s="203" t="s">
        <v>198</v>
      </c>
      <c r="AU1199" s="203" t="s">
        <v>83</v>
      </c>
      <c r="AV1199" s="13" t="s">
        <v>81</v>
      </c>
      <c r="AW1199" s="13" t="s">
        <v>34</v>
      </c>
      <c r="AX1199" s="13" t="s">
        <v>73</v>
      </c>
      <c r="AY1199" s="203" t="s">
        <v>168</v>
      </c>
    </row>
    <row r="1200" spans="1:65" s="14" customFormat="1" ht="11.25">
      <c r="B1200" s="204"/>
      <c r="C1200" s="205"/>
      <c r="D1200" s="189" t="s">
        <v>198</v>
      </c>
      <c r="E1200" s="206" t="s">
        <v>19</v>
      </c>
      <c r="F1200" s="207" t="s">
        <v>1331</v>
      </c>
      <c r="G1200" s="205"/>
      <c r="H1200" s="208">
        <v>16.02</v>
      </c>
      <c r="I1200" s="209"/>
      <c r="J1200" s="205"/>
      <c r="K1200" s="205"/>
      <c r="L1200" s="210"/>
      <c r="M1200" s="211"/>
      <c r="N1200" s="212"/>
      <c r="O1200" s="212"/>
      <c r="P1200" s="212"/>
      <c r="Q1200" s="212"/>
      <c r="R1200" s="212"/>
      <c r="S1200" s="212"/>
      <c r="T1200" s="213"/>
      <c r="AT1200" s="214" t="s">
        <v>198</v>
      </c>
      <c r="AU1200" s="214" t="s">
        <v>83</v>
      </c>
      <c r="AV1200" s="14" t="s">
        <v>83</v>
      </c>
      <c r="AW1200" s="14" t="s">
        <v>34</v>
      </c>
      <c r="AX1200" s="14" t="s">
        <v>81</v>
      </c>
      <c r="AY1200" s="214" t="s">
        <v>168</v>
      </c>
    </row>
    <row r="1201" spans="1:65" s="2" customFormat="1" ht="16.5" customHeight="1">
      <c r="A1201" s="36"/>
      <c r="B1201" s="37"/>
      <c r="C1201" s="176" t="s">
        <v>1466</v>
      </c>
      <c r="D1201" s="176" t="s">
        <v>170</v>
      </c>
      <c r="E1201" s="177" t="s">
        <v>1467</v>
      </c>
      <c r="F1201" s="178" t="s">
        <v>1468</v>
      </c>
      <c r="G1201" s="179" t="s">
        <v>248</v>
      </c>
      <c r="H1201" s="180">
        <v>4.2110000000000003</v>
      </c>
      <c r="I1201" s="181"/>
      <c r="J1201" s="182">
        <f>ROUND(I1201*H1201,2)</f>
        <v>0</v>
      </c>
      <c r="K1201" s="178" t="s">
        <v>180</v>
      </c>
      <c r="L1201" s="41"/>
      <c r="M1201" s="183" t="s">
        <v>19</v>
      </c>
      <c r="N1201" s="184" t="s">
        <v>44</v>
      </c>
      <c r="O1201" s="66"/>
      <c r="P1201" s="185">
        <f>O1201*H1201</f>
        <v>0</v>
      </c>
      <c r="Q1201" s="185">
        <v>0</v>
      </c>
      <c r="R1201" s="185">
        <f>Q1201*H1201</f>
        <v>0</v>
      </c>
      <c r="S1201" s="185">
        <v>0</v>
      </c>
      <c r="T1201" s="186">
        <f>S1201*H1201</f>
        <v>0</v>
      </c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R1201" s="187" t="s">
        <v>267</v>
      </c>
      <c r="AT1201" s="187" t="s">
        <v>170</v>
      </c>
      <c r="AU1201" s="187" t="s">
        <v>83</v>
      </c>
      <c r="AY1201" s="19" t="s">
        <v>168</v>
      </c>
      <c r="BE1201" s="188">
        <f>IF(N1201="základní",J1201,0)</f>
        <v>0</v>
      </c>
      <c r="BF1201" s="188">
        <f>IF(N1201="snížená",J1201,0)</f>
        <v>0</v>
      </c>
      <c r="BG1201" s="188">
        <f>IF(N1201="zákl. přenesená",J1201,0)</f>
        <v>0</v>
      </c>
      <c r="BH1201" s="188">
        <f>IF(N1201="sníž. přenesená",J1201,0)</f>
        <v>0</v>
      </c>
      <c r="BI1201" s="188">
        <f>IF(N1201="nulová",J1201,0)</f>
        <v>0</v>
      </c>
      <c r="BJ1201" s="19" t="s">
        <v>81</v>
      </c>
      <c r="BK1201" s="188">
        <f>ROUND(I1201*H1201,2)</f>
        <v>0</v>
      </c>
      <c r="BL1201" s="19" t="s">
        <v>267</v>
      </c>
      <c r="BM1201" s="187" t="s">
        <v>1469</v>
      </c>
    </row>
    <row r="1202" spans="1:65" s="2" customFormat="1" ht="19.5">
      <c r="A1202" s="36"/>
      <c r="B1202" s="37"/>
      <c r="C1202" s="38"/>
      <c r="D1202" s="189" t="s">
        <v>176</v>
      </c>
      <c r="E1202" s="38"/>
      <c r="F1202" s="190" t="s">
        <v>1470</v>
      </c>
      <c r="G1202" s="38"/>
      <c r="H1202" s="38"/>
      <c r="I1202" s="191"/>
      <c r="J1202" s="38"/>
      <c r="K1202" s="38"/>
      <c r="L1202" s="41"/>
      <c r="M1202" s="192"/>
      <c r="N1202" s="193"/>
      <c r="O1202" s="66"/>
      <c r="P1202" s="66"/>
      <c r="Q1202" s="66"/>
      <c r="R1202" s="66"/>
      <c r="S1202" s="66"/>
      <c r="T1202" s="67"/>
      <c r="U1202" s="36"/>
      <c r="V1202" s="36"/>
      <c r="W1202" s="36"/>
      <c r="X1202" s="36"/>
      <c r="Y1202" s="36"/>
      <c r="Z1202" s="36"/>
      <c r="AA1202" s="36"/>
      <c r="AB1202" s="36"/>
      <c r="AC1202" s="36"/>
      <c r="AD1202" s="36"/>
      <c r="AE1202" s="36"/>
      <c r="AT1202" s="19" t="s">
        <v>176</v>
      </c>
      <c r="AU1202" s="19" t="s">
        <v>83</v>
      </c>
    </row>
    <row r="1203" spans="1:65" s="12" customFormat="1" ht="22.9" customHeight="1">
      <c r="B1203" s="160"/>
      <c r="C1203" s="161"/>
      <c r="D1203" s="162" t="s">
        <v>72</v>
      </c>
      <c r="E1203" s="174" t="s">
        <v>1471</v>
      </c>
      <c r="F1203" s="174" t="s">
        <v>1472</v>
      </c>
      <c r="G1203" s="161"/>
      <c r="H1203" s="161"/>
      <c r="I1203" s="164"/>
      <c r="J1203" s="175">
        <f>BK1203</f>
        <v>0</v>
      </c>
      <c r="K1203" s="161"/>
      <c r="L1203" s="166"/>
      <c r="M1203" s="167"/>
      <c r="N1203" s="168"/>
      <c r="O1203" s="168"/>
      <c r="P1203" s="169">
        <f>SUM(P1204:P1291)</f>
        <v>0</v>
      </c>
      <c r="Q1203" s="168"/>
      <c r="R1203" s="169">
        <f>SUM(R1204:R1291)</f>
        <v>4.8775752400000005</v>
      </c>
      <c r="S1203" s="168"/>
      <c r="T1203" s="170">
        <f>SUM(T1204:T1291)</f>
        <v>0</v>
      </c>
      <c r="AR1203" s="171" t="s">
        <v>83</v>
      </c>
      <c r="AT1203" s="172" t="s">
        <v>72</v>
      </c>
      <c r="AU1203" s="172" t="s">
        <v>81</v>
      </c>
      <c r="AY1203" s="171" t="s">
        <v>168</v>
      </c>
      <c r="BK1203" s="173">
        <f>SUM(BK1204:BK1291)</f>
        <v>0</v>
      </c>
    </row>
    <row r="1204" spans="1:65" s="2" customFormat="1" ht="37.9" customHeight="1">
      <c r="A1204" s="36"/>
      <c r="B1204" s="37"/>
      <c r="C1204" s="176" t="s">
        <v>1473</v>
      </c>
      <c r="D1204" s="176" t="s">
        <v>170</v>
      </c>
      <c r="E1204" s="177" t="s">
        <v>1474</v>
      </c>
      <c r="F1204" s="178" t="s">
        <v>1475</v>
      </c>
      <c r="G1204" s="179" t="s">
        <v>225</v>
      </c>
      <c r="H1204" s="180">
        <v>782.65</v>
      </c>
      <c r="I1204" s="181"/>
      <c r="J1204" s="182">
        <f>ROUND(I1204*H1204,2)</f>
        <v>0</v>
      </c>
      <c r="K1204" s="178" t="s">
        <v>19</v>
      </c>
      <c r="L1204" s="41"/>
      <c r="M1204" s="183" t="s">
        <v>19</v>
      </c>
      <c r="N1204" s="184" t="s">
        <v>44</v>
      </c>
      <c r="O1204" s="66"/>
      <c r="P1204" s="185">
        <f>O1204*H1204</f>
        <v>0</v>
      </c>
      <c r="Q1204" s="185">
        <v>0</v>
      </c>
      <c r="R1204" s="185">
        <f>Q1204*H1204</f>
        <v>0</v>
      </c>
      <c r="S1204" s="185">
        <v>0</v>
      </c>
      <c r="T1204" s="186">
        <f>S1204*H1204</f>
        <v>0</v>
      </c>
      <c r="U1204" s="36"/>
      <c r="V1204" s="36"/>
      <c r="W1204" s="36"/>
      <c r="X1204" s="36"/>
      <c r="Y1204" s="36"/>
      <c r="Z1204" s="36"/>
      <c r="AA1204" s="36"/>
      <c r="AB1204" s="36"/>
      <c r="AC1204" s="36"/>
      <c r="AD1204" s="36"/>
      <c r="AE1204" s="36"/>
      <c r="AR1204" s="187" t="s">
        <v>267</v>
      </c>
      <c r="AT1204" s="187" t="s">
        <v>170</v>
      </c>
      <c r="AU1204" s="187" t="s">
        <v>83</v>
      </c>
      <c r="AY1204" s="19" t="s">
        <v>168</v>
      </c>
      <c r="BE1204" s="188">
        <f>IF(N1204="základní",J1204,0)</f>
        <v>0</v>
      </c>
      <c r="BF1204" s="188">
        <f>IF(N1204="snížená",J1204,0)</f>
        <v>0</v>
      </c>
      <c r="BG1204" s="188">
        <f>IF(N1204="zákl. přenesená",J1204,0)</f>
        <v>0</v>
      </c>
      <c r="BH1204" s="188">
        <f>IF(N1204="sníž. přenesená",J1204,0)</f>
        <v>0</v>
      </c>
      <c r="BI1204" s="188">
        <f>IF(N1204="nulová",J1204,0)</f>
        <v>0</v>
      </c>
      <c r="BJ1204" s="19" t="s">
        <v>81</v>
      </c>
      <c r="BK1204" s="188">
        <f>ROUND(I1204*H1204,2)</f>
        <v>0</v>
      </c>
      <c r="BL1204" s="19" t="s">
        <v>267</v>
      </c>
      <c r="BM1204" s="187" t="s">
        <v>1476</v>
      </c>
    </row>
    <row r="1205" spans="1:65" s="2" customFormat="1" ht="19.5">
      <c r="A1205" s="36"/>
      <c r="B1205" s="37"/>
      <c r="C1205" s="38"/>
      <c r="D1205" s="189" t="s">
        <v>352</v>
      </c>
      <c r="E1205" s="38"/>
      <c r="F1205" s="247" t="s">
        <v>1477</v>
      </c>
      <c r="G1205" s="38"/>
      <c r="H1205" s="38"/>
      <c r="I1205" s="191"/>
      <c r="J1205" s="38"/>
      <c r="K1205" s="38"/>
      <c r="L1205" s="41"/>
      <c r="M1205" s="192"/>
      <c r="N1205" s="193"/>
      <c r="O1205" s="66"/>
      <c r="P1205" s="66"/>
      <c r="Q1205" s="66"/>
      <c r="R1205" s="66"/>
      <c r="S1205" s="66"/>
      <c r="T1205" s="67"/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T1205" s="19" t="s">
        <v>352</v>
      </c>
      <c r="AU1205" s="19" t="s">
        <v>83</v>
      </c>
    </row>
    <row r="1206" spans="1:65" s="14" customFormat="1" ht="11.25">
      <c r="B1206" s="204"/>
      <c r="C1206" s="205"/>
      <c r="D1206" s="189" t="s">
        <v>198</v>
      </c>
      <c r="E1206" s="206" t="s">
        <v>19</v>
      </c>
      <c r="F1206" s="207" t="s">
        <v>1478</v>
      </c>
      <c r="G1206" s="205"/>
      <c r="H1206" s="208">
        <v>693.92899999999997</v>
      </c>
      <c r="I1206" s="209"/>
      <c r="J1206" s="205"/>
      <c r="K1206" s="205"/>
      <c r="L1206" s="210"/>
      <c r="M1206" s="211"/>
      <c r="N1206" s="212"/>
      <c r="O1206" s="212"/>
      <c r="P1206" s="212"/>
      <c r="Q1206" s="212"/>
      <c r="R1206" s="212"/>
      <c r="S1206" s="212"/>
      <c r="T1206" s="213"/>
      <c r="AT1206" s="214" t="s">
        <v>198</v>
      </c>
      <c r="AU1206" s="214" t="s">
        <v>83</v>
      </c>
      <c r="AV1206" s="14" t="s">
        <v>83</v>
      </c>
      <c r="AW1206" s="14" t="s">
        <v>34</v>
      </c>
      <c r="AX1206" s="14" t="s">
        <v>73</v>
      </c>
      <c r="AY1206" s="214" t="s">
        <v>168</v>
      </c>
    </row>
    <row r="1207" spans="1:65" s="14" customFormat="1" ht="11.25">
      <c r="B1207" s="204"/>
      <c r="C1207" s="205"/>
      <c r="D1207" s="189" t="s">
        <v>198</v>
      </c>
      <c r="E1207" s="206" t="s">
        <v>19</v>
      </c>
      <c r="F1207" s="207" t="s">
        <v>1479</v>
      </c>
      <c r="G1207" s="205"/>
      <c r="H1207" s="208">
        <v>5.6</v>
      </c>
      <c r="I1207" s="209"/>
      <c r="J1207" s="205"/>
      <c r="K1207" s="205"/>
      <c r="L1207" s="210"/>
      <c r="M1207" s="211"/>
      <c r="N1207" s="212"/>
      <c r="O1207" s="212"/>
      <c r="P1207" s="212"/>
      <c r="Q1207" s="212"/>
      <c r="R1207" s="212"/>
      <c r="S1207" s="212"/>
      <c r="T1207" s="213"/>
      <c r="AT1207" s="214" t="s">
        <v>198</v>
      </c>
      <c r="AU1207" s="214" t="s">
        <v>83</v>
      </c>
      <c r="AV1207" s="14" t="s">
        <v>83</v>
      </c>
      <c r="AW1207" s="14" t="s">
        <v>34</v>
      </c>
      <c r="AX1207" s="14" t="s">
        <v>73</v>
      </c>
      <c r="AY1207" s="214" t="s">
        <v>168</v>
      </c>
    </row>
    <row r="1208" spans="1:65" s="14" customFormat="1" ht="11.25">
      <c r="B1208" s="204"/>
      <c r="C1208" s="205"/>
      <c r="D1208" s="189" t="s">
        <v>198</v>
      </c>
      <c r="E1208" s="206" t="s">
        <v>19</v>
      </c>
      <c r="F1208" s="207" t="s">
        <v>1480</v>
      </c>
      <c r="G1208" s="205"/>
      <c r="H1208" s="208">
        <v>53.881</v>
      </c>
      <c r="I1208" s="209"/>
      <c r="J1208" s="205"/>
      <c r="K1208" s="205"/>
      <c r="L1208" s="210"/>
      <c r="M1208" s="211"/>
      <c r="N1208" s="212"/>
      <c r="O1208" s="212"/>
      <c r="P1208" s="212"/>
      <c r="Q1208" s="212"/>
      <c r="R1208" s="212"/>
      <c r="S1208" s="212"/>
      <c r="T1208" s="213"/>
      <c r="AT1208" s="214" t="s">
        <v>198</v>
      </c>
      <c r="AU1208" s="214" t="s">
        <v>83</v>
      </c>
      <c r="AV1208" s="14" t="s">
        <v>83</v>
      </c>
      <c r="AW1208" s="14" t="s">
        <v>34</v>
      </c>
      <c r="AX1208" s="14" t="s">
        <v>73</v>
      </c>
      <c r="AY1208" s="214" t="s">
        <v>168</v>
      </c>
    </row>
    <row r="1209" spans="1:65" s="14" customFormat="1" ht="11.25">
      <c r="B1209" s="204"/>
      <c r="C1209" s="205"/>
      <c r="D1209" s="189" t="s">
        <v>198</v>
      </c>
      <c r="E1209" s="206" t="s">
        <v>19</v>
      </c>
      <c r="F1209" s="207" t="s">
        <v>1481</v>
      </c>
      <c r="G1209" s="205"/>
      <c r="H1209" s="208">
        <v>29.24</v>
      </c>
      <c r="I1209" s="209"/>
      <c r="J1209" s="205"/>
      <c r="K1209" s="205"/>
      <c r="L1209" s="210"/>
      <c r="M1209" s="211"/>
      <c r="N1209" s="212"/>
      <c r="O1209" s="212"/>
      <c r="P1209" s="212"/>
      <c r="Q1209" s="212"/>
      <c r="R1209" s="212"/>
      <c r="S1209" s="212"/>
      <c r="T1209" s="213"/>
      <c r="AT1209" s="214" t="s">
        <v>198</v>
      </c>
      <c r="AU1209" s="214" t="s">
        <v>83</v>
      </c>
      <c r="AV1209" s="14" t="s">
        <v>83</v>
      </c>
      <c r="AW1209" s="14" t="s">
        <v>34</v>
      </c>
      <c r="AX1209" s="14" t="s">
        <v>73</v>
      </c>
      <c r="AY1209" s="214" t="s">
        <v>168</v>
      </c>
    </row>
    <row r="1210" spans="1:65" s="15" customFormat="1" ht="11.25">
      <c r="B1210" s="215"/>
      <c r="C1210" s="216"/>
      <c r="D1210" s="189" t="s">
        <v>198</v>
      </c>
      <c r="E1210" s="217" t="s">
        <v>19</v>
      </c>
      <c r="F1210" s="218" t="s">
        <v>208</v>
      </c>
      <c r="G1210" s="216"/>
      <c r="H1210" s="219">
        <v>782.65</v>
      </c>
      <c r="I1210" s="220"/>
      <c r="J1210" s="216"/>
      <c r="K1210" s="216"/>
      <c r="L1210" s="221"/>
      <c r="M1210" s="222"/>
      <c r="N1210" s="223"/>
      <c r="O1210" s="223"/>
      <c r="P1210" s="223"/>
      <c r="Q1210" s="223"/>
      <c r="R1210" s="223"/>
      <c r="S1210" s="223"/>
      <c r="T1210" s="224"/>
      <c r="AT1210" s="225" t="s">
        <v>198</v>
      </c>
      <c r="AU1210" s="225" t="s">
        <v>83</v>
      </c>
      <c r="AV1210" s="15" t="s">
        <v>174</v>
      </c>
      <c r="AW1210" s="15" t="s">
        <v>34</v>
      </c>
      <c r="AX1210" s="15" t="s">
        <v>81</v>
      </c>
      <c r="AY1210" s="225" t="s">
        <v>168</v>
      </c>
    </row>
    <row r="1211" spans="1:65" s="2" customFormat="1" ht="33" customHeight="1">
      <c r="A1211" s="36"/>
      <c r="B1211" s="37"/>
      <c r="C1211" s="176" t="s">
        <v>1482</v>
      </c>
      <c r="D1211" s="176" t="s">
        <v>170</v>
      </c>
      <c r="E1211" s="177" t="s">
        <v>1483</v>
      </c>
      <c r="F1211" s="178" t="s">
        <v>1484</v>
      </c>
      <c r="G1211" s="179" t="s">
        <v>225</v>
      </c>
      <c r="H1211" s="180">
        <v>167.61500000000001</v>
      </c>
      <c r="I1211" s="181"/>
      <c r="J1211" s="182">
        <f>ROUND(I1211*H1211,2)</f>
        <v>0</v>
      </c>
      <c r="K1211" s="178" t="s">
        <v>19</v>
      </c>
      <c r="L1211" s="41"/>
      <c r="M1211" s="183" t="s">
        <v>19</v>
      </c>
      <c r="N1211" s="184" t="s">
        <v>44</v>
      </c>
      <c r="O1211" s="66"/>
      <c r="P1211" s="185">
        <f>O1211*H1211</f>
        <v>0</v>
      </c>
      <c r="Q1211" s="185">
        <v>0</v>
      </c>
      <c r="R1211" s="185">
        <f>Q1211*H1211</f>
        <v>0</v>
      </c>
      <c r="S1211" s="185">
        <v>0</v>
      </c>
      <c r="T1211" s="186">
        <f>S1211*H1211</f>
        <v>0</v>
      </c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R1211" s="187" t="s">
        <v>267</v>
      </c>
      <c r="AT1211" s="187" t="s">
        <v>170</v>
      </c>
      <c r="AU1211" s="187" t="s">
        <v>83</v>
      </c>
      <c r="AY1211" s="19" t="s">
        <v>168</v>
      </c>
      <c r="BE1211" s="188">
        <f>IF(N1211="základní",J1211,0)</f>
        <v>0</v>
      </c>
      <c r="BF1211" s="188">
        <f>IF(N1211="snížená",J1211,0)</f>
        <v>0</v>
      </c>
      <c r="BG1211" s="188">
        <f>IF(N1211="zákl. přenesená",J1211,0)</f>
        <v>0</v>
      </c>
      <c r="BH1211" s="188">
        <f>IF(N1211="sníž. přenesená",J1211,0)</f>
        <v>0</v>
      </c>
      <c r="BI1211" s="188">
        <f>IF(N1211="nulová",J1211,0)</f>
        <v>0</v>
      </c>
      <c r="BJ1211" s="19" t="s">
        <v>81</v>
      </c>
      <c r="BK1211" s="188">
        <f>ROUND(I1211*H1211,2)</f>
        <v>0</v>
      </c>
      <c r="BL1211" s="19" t="s">
        <v>267</v>
      </c>
      <c r="BM1211" s="187" t="s">
        <v>1485</v>
      </c>
    </row>
    <row r="1212" spans="1:65" s="2" customFormat="1" ht="19.5">
      <c r="A1212" s="36"/>
      <c r="B1212" s="37"/>
      <c r="C1212" s="38"/>
      <c r="D1212" s="189" t="s">
        <v>352</v>
      </c>
      <c r="E1212" s="38"/>
      <c r="F1212" s="247" t="s">
        <v>1477</v>
      </c>
      <c r="G1212" s="38"/>
      <c r="H1212" s="38"/>
      <c r="I1212" s="191"/>
      <c r="J1212" s="38"/>
      <c r="K1212" s="38"/>
      <c r="L1212" s="41"/>
      <c r="M1212" s="192"/>
      <c r="N1212" s="193"/>
      <c r="O1212" s="66"/>
      <c r="P1212" s="66"/>
      <c r="Q1212" s="66"/>
      <c r="R1212" s="66"/>
      <c r="S1212" s="66"/>
      <c r="T1212" s="67"/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  <c r="AE1212" s="36"/>
      <c r="AT1212" s="19" t="s">
        <v>352</v>
      </c>
      <c r="AU1212" s="19" t="s">
        <v>83</v>
      </c>
    </row>
    <row r="1213" spans="1:65" s="13" customFormat="1" ht="11.25">
      <c r="B1213" s="194"/>
      <c r="C1213" s="195"/>
      <c r="D1213" s="189" t="s">
        <v>198</v>
      </c>
      <c r="E1213" s="196" t="s">
        <v>19</v>
      </c>
      <c r="F1213" s="197" t="s">
        <v>1486</v>
      </c>
      <c r="G1213" s="195"/>
      <c r="H1213" s="196" t="s">
        <v>19</v>
      </c>
      <c r="I1213" s="198"/>
      <c r="J1213" s="195"/>
      <c r="K1213" s="195"/>
      <c r="L1213" s="199"/>
      <c r="M1213" s="200"/>
      <c r="N1213" s="201"/>
      <c r="O1213" s="201"/>
      <c r="P1213" s="201"/>
      <c r="Q1213" s="201"/>
      <c r="R1213" s="201"/>
      <c r="S1213" s="201"/>
      <c r="T1213" s="202"/>
      <c r="AT1213" s="203" t="s">
        <v>198</v>
      </c>
      <c r="AU1213" s="203" t="s">
        <v>83</v>
      </c>
      <c r="AV1213" s="13" t="s">
        <v>81</v>
      </c>
      <c r="AW1213" s="13" t="s">
        <v>34</v>
      </c>
      <c r="AX1213" s="13" t="s">
        <v>73</v>
      </c>
      <c r="AY1213" s="203" t="s">
        <v>168</v>
      </c>
    </row>
    <row r="1214" spans="1:65" s="14" customFormat="1" ht="11.25">
      <c r="B1214" s="204"/>
      <c r="C1214" s="205"/>
      <c r="D1214" s="189" t="s">
        <v>198</v>
      </c>
      <c r="E1214" s="206" t="s">
        <v>19</v>
      </c>
      <c r="F1214" s="207" t="s">
        <v>1487</v>
      </c>
      <c r="G1214" s="205"/>
      <c r="H1214" s="208">
        <v>47.655000000000001</v>
      </c>
      <c r="I1214" s="209"/>
      <c r="J1214" s="205"/>
      <c r="K1214" s="205"/>
      <c r="L1214" s="210"/>
      <c r="M1214" s="211"/>
      <c r="N1214" s="212"/>
      <c r="O1214" s="212"/>
      <c r="P1214" s="212"/>
      <c r="Q1214" s="212"/>
      <c r="R1214" s="212"/>
      <c r="S1214" s="212"/>
      <c r="T1214" s="213"/>
      <c r="AT1214" s="214" t="s">
        <v>198</v>
      </c>
      <c r="AU1214" s="214" t="s">
        <v>83</v>
      </c>
      <c r="AV1214" s="14" t="s">
        <v>83</v>
      </c>
      <c r="AW1214" s="14" t="s">
        <v>34</v>
      </c>
      <c r="AX1214" s="14" t="s">
        <v>73</v>
      </c>
      <c r="AY1214" s="214" t="s">
        <v>168</v>
      </c>
    </row>
    <row r="1215" spans="1:65" s="14" customFormat="1" ht="11.25">
      <c r="B1215" s="204"/>
      <c r="C1215" s="205"/>
      <c r="D1215" s="189" t="s">
        <v>198</v>
      </c>
      <c r="E1215" s="206" t="s">
        <v>19</v>
      </c>
      <c r="F1215" s="207" t="s">
        <v>1488</v>
      </c>
      <c r="G1215" s="205"/>
      <c r="H1215" s="208">
        <v>8.8800000000000008</v>
      </c>
      <c r="I1215" s="209"/>
      <c r="J1215" s="205"/>
      <c r="K1215" s="205"/>
      <c r="L1215" s="210"/>
      <c r="M1215" s="211"/>
      <c r="N1215" s="212"/>
      <c r="O1215" s="212"/>
      <c r="P1215" s="212"/>
      <c r="Q1215" s="212"/>
      <c r="R1215" s="212"/>
      <c r="S1215" s="212"/>
      <c r="T1215" s="213"/>
      <c r="AT1215" s="214" t="s">
        <v>198</v>
      </c>
      <c r="AU1215" s="214" t="s">
        <v>83</v>
      </c>
      <c r="AV1215" s="14" t="s">
        <v>83</v>
      </c>
      <c r="AW1215" s="14" t="s">
        <v>34</v>
      </c>
      <c r="AX1215" s="14" t="s">
        <v>73</v>
      </c>
      <c r="AY1215" s="214" t="s">
        <v>168</v>
      </c>
    </row>
    <row r="1216" spans="1:65" s="14" customFormat="1" ht="11.25">
      <c r="B1216" s="204"/>
      <c r="C1216" s="205"/>
      <c r="D1216" s="189" t="s">
        <v>198</v>
      </c>
      <c r="E1216" s="206" t="s">
        <v>19</v>
      </c>
      <c r="F1216" s="207" t="s">
        <v>1489</v>
      </c>
      <c r="G1216" s="205"/>
      <c r="H1216" s="208">
        <v>88.7</v>
      </c>
      <c r="I1216" s="209"/>
      <c r="J1216" s="205"/>
      <c r="K1216" s="205"/>
      <c r="L1216" s="210"/>
      <c r="M1216" s="211"/>
      <c r="N1216" s="212"/>
      <c r="O1216" s="212"/>
      <c r="P1216" s="212"/>
      <c r="Q1216" s="212"/>
      <c r="R1216" s="212"/>
      <c r="S1216" s="212"/>
      <c r="T1216" s="213"/>
      <c r="AT1216" s="214" t="s">
        <v>198</v>
      </c>
      <c r="AU1216" s="214" t="s">
        <v>83</v>
      </c>
      <c r="AV1216" s="14" t="s">
        <v>83</v>
      </c>
      <c r="AW1216" s="14" t="s">
        <v>34</v>
      </c>
      <c r="AX1216" s="14" t="s">
        <v>73</v>
      </c>
      <c r="AY1216" s="214" t="s">
        <v>168</v>
      </c>
    </row>
    <row r="1217" spans="1:65" s="13" customFormat="1" ht="11.25">
      <c r="B1217" s="194"/>
      <c r="C1217" s="195"/>
      <c r="D1217" s="189" t="s">
        <v>198</v>
      </c>
      <c r="E1217" s="196" t="s">
        <v>19</v>
      </c>
      <c r="F1217" s="197" t="s">
        <v>1490</v>
      </c>
      <c r="G1217" s="195"/>
      <c r="H1217" s="196" t="s">
        <v>19</v>
      </c>
      <c r="I1217" s="198"/>
      <c r="J1217" s="195"/>
      <c r="K1217" s="195"/>
      <c r="L1217" s="199"/>
      <c r="M1217" s="200"/>
      <c r="N1217" s="201"/>
      <c r="O1217" s="201"/>
      <c r="P1217" s="201"/>
      <c r="Q1217" s="201"/>
      <c r="R1217" s="201"/>
      <c r="S1217" s="201"/>
      <c r="T1217" s="202"/>
      <c r="AT1217" s="203" t="s">
        <v>198</v>
      </c>
      <c r="AU1217" s="203" t="s">
        <v>83</v>
      </c>
      <c r="AV1217" s="13" t="s">
        <v>81</v>
      </c>
      <c r="AW1217" s="13" t="s">
        <v>34</v>
      </c>
      <c r="AX1217" s="13" t="s">
        <v>73</v>
      </c>
      <c r="AY1217" s="203" t="s">
        <v>168</v>
      </c>
    </row>
    <row r="1218" spans="1:65" s="14" customFormat="1" ht="11.25">
      <c r="B1218" s="204"/>
      <c r="C1218" s="205"/>
      <c r="D1218" s="189" t="s">
        <v>198</v>
      </c>
      <c r="E1218" s="206" t="s">
        <v>19</v>
      </c>
      <c r="F1218" s="207" t="s">
        <v>1491</v>
      </c>
      <c r="G1218" s="205"/>
      <c r="H1218" s="208">
        <v>3.8</v>
      </c>
      <c r="I1218" s="209"/>
      <c r="J1218" s="205"/>
      <c r="K1218" s="205"/>
      <c r="L1218" s="210"/>
      <c r="M1218" s="211"/>
      <c r="N1218" s="212"/>
      <c r="O1218" s="212"/>
      <c r="P1218" s="212"/>
      <c r="Q1218" s="212"/>
      <c r="R1218" s="212"/>
      <c r="S1218" s="212"/>
      <c r="T1218" s="213"/>
      <c r="AT1218" s="214" t="s">
        <v>198</v>
      </c>
      <c r="AU1218" s="214" t="s">
        <v>83</v>
      </c>
      <c r="AV1218" s="14" t="s">
        <v>83</v>
      </c>
      <c r="AW1218" s="14" t="s">
        <v>34</v>
      </c>
      <c r="AX1218" s="14" t="s">
        <v>73</v>
      </c>
      <c r="AY1218" s="214" t="s">
        <v>168</v>
      </c>
    </row>
    <row r="1219" spans="1:65" s="13" customFormat="1" ht="11.25">
      <c r="B1219" s="194"/>
      <c r="C1219" s="195"/>
      <c r="D1219" s="189" t="s">
        <v>198</v>
      </c>
      <c r="E1219" s="196" t="s">
        <v>19</v>
      </c>
      <c r="F1219" s="197" t="s">
        <v>1492</v>
      </c>
      <c r="G1219" s="195"/>
      <c r="H1219" s="196" t="s">
        <v>19</v>
      </c>
      <c r="I1219" s="198"/>
      <c r="J1219" s="195"/>
      <c r="K1219" s="195"/>
      <c r="L1219" s="199"/>
      <c r="M1219" s="200"/>
      <c r="N1219" s="201"/>
      <c r="O1219" s="201"/>
      <c r="P1219" s="201"/>
      <c r="Q1219" s="201"/>
      <c r="R1219" s="201"/>
      <c r="S1219" s="201"/>
      <c r="T1219" s="202"/>
      <c r="AT1219" s="203" t="s">
        <v>198</v>
      </c>
      <c r="AU1219" s="203" t="s">
        <v>83</v>
      </c>
      <c r="AV1219" s="13" t="s">
        <v>81</v>
      </c>
      <c r="AW1219" s="13" t="s">
        <v>34</v>
      </c>
      <c r="AX1219" s="13" t="s">
        <v>73</v>
      </c>
      <c r="AY1219" s="203" t="s">
        <v>168</v>
      </c>
    </row>
    <row r="1220" spans="1:65" s="14" customFormat="1" ht="11.25">
      <c r="B1220" s="204"/>
      <c r="C1220" s="205"/>
      <c r="D1220" s="189" t="s">
        <v>198</v>
      </c>
      <c r="E1220" s="206" t="s">
        <v>19</v>
      </c>
      <c r="F1220" s="207" t="s">
        <v>1493</v>
      </c>
      <c r="G1220" s="205"/>
      <c r="H1220" s="208">
        <v>14.5</v>
      </c>
      <c r="I1220" s="209"/>
      <c r="J1220" s="205"/>
      <c r="K1220" s="205"/>
      <c r="L1220" s="210"/>
      <c r="M1220" s="211"/>
      <c r="N1220" s="212"/>
      <c r="O1220" s="212"/>
      <c r="P1220" s="212"/>
      <c r="Q1220" s="212"/>
      <c r="R1220" s="212"/>
      <c r="S1220" s="212"/>
      <c r="T1220" s="213"/>
      <c r="AT1220" s="214" t="s">
        <v>198</v>
      </c>
      <c r="AU1220" s="214" t="s">
        <v>83</v>
      </c>
      <c r="AV1220" s="14" t="s">
        <v>83</v>
      </c>
      <c r="AW1220" s="14" t="s">
        <v>34</v>
      </c>
      <c r="AX1220" s="14" t="s">
        <v>73</v>
      </c>
      <c r="AY1220" s="214" t="s">
        <v>168</v>
      </c>
    </row>
    <row r="1221" spans="1:65" s="13" customFormat="1" ht="11.25">
      <c r="B1221" s="194"/>
      <c r="C1221" s="195"/>
      <c r="D1221" s="189" t="s">
        <v>198</v>
      </c>
      <c r="E1221" s="196" t="s">
        <v>19</v>
      </c>
      <c r="F1221" s="197" t="s">
        <v>1494</v>
      </c>
      <c r="G1221" s="195"/>
      <c r="H1221" s="196" t="s">
        <v>19</v>
      </c>
      <c r="I1221" s="198"/>
      <c r="J1221" s="195"/>
      <c r="K1221" s="195"/>
      <c r="L1221" s="199"/>
      <c r="M1221" s="200"/>
      <c r="N1221" s="201"/>
      <c r="O1221" s="201"/>
      <c r="P1221" s="201"/>
      <c r="Q1221" s="201"/>
      <c r="R1221" s="201"/>
      <c r="S1221" s="201"/>
      <c r="T1221" s="202"/>
      <c r="AT1221" s="203" t="s">
        <v>198</v>
      </c>
      <c r="AU1221" s="203" t="s">
        <v>83</v>
      </c>
      <c r="AV1221" s="13" t="s">
        <v>81</v>
      </c>
      <c r="AW1221" s="13" t="s">
        <v>34</v>
      </c>
      <c r="AX1221" s="13" t="s">
        <v>73</v>
      </c>
      <c r="AY1221" s="203" t="s">
        <v>168</v>
      </c>
    </row>
    <row r="1222" spans="1:65" s="14" customFormat="1" ht="11.25">
      <c r="B1222" s="204"/>
      <c r="C1222" s="205"/>
      <c r="D1222" s="189" t="s">
        <v>198</v>
      </c>
      <c r="E1222" s="206" t="s">
        <v>19</v>
      </c>
      <c r="F1222" s="207" t="s">
        <v>1495</v>
      </c>
      <c r="G1222" s="205"/>
      <c r="H1222" s="208">
        <v>4.08</v>
      </c>
      <c r="I1222" s="209"/>
      <c r="J1222" s="205"/>
      <c r="K1222" s="205"/>
      <c r="L1222" s="210"/>
      <c r="M1222" s="211"/>
      <c r="N1222" s="212"/>
      <c r="O1222" s="212"/>
      <c r="P1222" s="212"/>
      <c r="Q1222" s="212"/>
      <c r="R1222" s="212"/>
      <c r="S1222" s="212"/>
      <c r="T1222" s="213"/>
      <c r="AT1222" s="214" t="s">
        <v>198</v>
      </c>
      <c r="AU1222" s="214" t="s">
        <v>83</v>
      </c>
      <c r="AV1222" s="14" t="s">
        <v>83</v>
      </c>
      <c r="AW1222" s="14" t="s">
        <v>34</v>
      </c>
      <c r="AX1222" s="14" t="s">
        <v>73</v>
      </c>
      <c r="AY1222" s="214" t="s">
        <v>168</v>
      </c>
    </row>
    <row r="1223" spans="1:65" s="15" customFormat="1" ht="11.25">
      <c r="B1223" s="215"/>
      <c r="C1223" s="216"/>
      <c r="D1223" s="189" t="s">
        <v>198</v>
      </c>
      <c r="E1223" s="217" t="s">
        <v>19</v>
      </c>
      <c r="F1223" s="218" t="s">
        <v>208</v>
      </c>
      <c r="G1223" s="216"/>
      <c r="H1223" s="219">
        <v>167.61500000000001</v>
      </c>
      <c r="I1223" s="220"/>
      <c r="J1223" s="216"/>
      <c r="K1223" s="216"/>
      <c r="L1223" s="221"/>
      <c r="M1223" s="222"/>
      <c r="N1223" s="223"/>
      <c r="O1223" s="223"/>
      <c r="P1223" s="223"/>
      <c r="Q1223" s="223"/>
      <c r="R1223" s="223"/>
      <c r="S1223" s="223"/>
      <c r="T1223" s="224"/>
      <c r="AT1223" s="225" t="s">
        <v>198</v>
      </c>
      <c r="AU1223" s="225" t="s">
        <v>83</v>
      </c>
      <c r="AV1223" s="15" t="s">
        <v>174</v>
      </c>
      <c r="AW1223" s="15" t="s">
        <v>34</v>
      </c>
      <c r="AX1223" s="15" t="s">
        <v>81</v>
      </c>
      <c r="AY1223" s="225" t="s">
        <v>168</v>
      </c>
    </row>
    <row r="1224" spans="1:65" s="2" customFormat="1" ht="24.2" customHeight="1">
      <c r="A1224" s="36"/>
      <c r="B1224" s="37"/>
      <c r="C1224" s="226" t="s">
        <v>1496</v>
      </c>
      <c r="D1224" s="226" t="s">
        <v>304</v>
      </c>
      <c r="E1224" s="227" t="s">
        <v>1497</v>
      </c>
      <c r="F1224" s="228" t="s">
        <v>1498</v>
      </c>
      <c r="G1224" s="229" t="s">
        <v>225</v>
      </c>
      <c r="H1224" s="230">
        <v>1101.1859999999999</v>
      </c>
      <c r="I1224" s="231"/>
      <c r="J1224" s="232">
        <f>ROUND(I1224*H1224,2)</f>
        <v>0</v>
      </c>
      <c r="K1224" s="228" t="s">
        <v>19</v>
      </c>
      <c r="L1224" s="233"/>
      <c r="M1224" s="234" t="s">
        <v>19</v>
      </c>
      <c r="N1224" s="235" t="s">
        <v>44</v>
      </c>
      <c r="O1224" s="66"/>
      <c r="P1224" s="185">
        <f>O1224*H1224</f>
        <v>0</v>
      </c>
      <c r="Q1224" s="185">
        <v>2.5000000000000001E-3</v>
      </c>
      <c r="R1224" s="185">
        <f>Q1224*H1224</f>
        <v>2.7529649999999997</v>
      </c>
      <c r="S1224" s="185">
        <v>0</v>
      </c>
      <c r="T1224" s="186">
        <f>S1224*H1224</f>
        <v>0</v>
      </c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R1224" s="187" t="s">
        <v>368</v>
      </c>
      <c r="AT1224" s="187" t="s">
        <v>304</v>
      </c>
      <c r="AU1224" s="187" t="s">
        <v>83</v>
      </c>
      <c r="AY1224" s="19" t="s">
        <v>168</v>
      </c>
      <c r="BE1224" s="188">
        <f>IF(N1224="základní",J1224,0)</f>
        <v>0</v>
      </c>
      <c r="BF1224" s="188">
        <f>IF(N1224="snížená",J1224,0)</f>
        <v>0</v>
      </c>
      <c r="BG1224" s="188">
        <f>IF(N1224="zákl. přenesená",J1224,0)</f>
        <v>0</v>
      </c>
      <c r="BH1224" s="188">
        <f>IF(N1224="sníž. přenesená",J1224,0)</f>
        <v>0</v>
      </c>
      <c r="BI1224" s="188">
        <f>IF(N1224="nulová",J1224,0)</f>
        <v>0</v>
      </c>
      <c r="BJ1224" s="19" t="s">
        <v>81</v>
      </c>
      <c r="BK1224" s="188">
        <f>ROUND(I1224*H1224,2)</f>
        <v>0</v>
      </c>
      <c r="BL1224" s="19" t="s">
        <v>267</v>
      </c>
      <c r="BM1224" s="187" t="s">
        <v>1499</v>
      </c>
    </row>
    <row r="1225" spans="1:65" s="14" customFormat="1" ht="11.25">
      <c r="B1225" s="204"/>
      <c r="C1225" s="205"/>
      <c r="D1225" s="189" t="s">
        <v>198</v>
      </c>
      <c r="E1225" s="206" t="s">
        <v>19</v>
      </c>
      <c r="F1225" s="207" t="s">
        <v>1500</v>
      </c>
      <c r="G1225" s="205"/>
      <c r="H1225" s="208">
        <v>1101.1859999999999</v>
      </c>
      <c r="I1225" s="209"/>
      <c r="J1225" s="205"/>
      <c r="K1225" s="205"/>
      <c r="L1225" s="210"/>
      <c r="M1225" s="211"/>
      <c r="N1225" s="212"/>
      <c r="O1225" s="212"/>
      <c r="P1225" s="212"/>
      <c r="Q1225" s="212"/>
      <c r="R1225" s="212"/>
      <c r="S1225" s="212"/>
      <c r="T1225" s="213"/>
      <c r="AT1225" s="214" t="s">
        <v>198</v>
      </c>
      <c r="AU1225" s="214" t="s">
        <v>83</v>
      </c>
      <c r="AV1225" s="14" t="s">
        <v>83</v>
      </c>
      <c r="AW1225" s="14" t="s">
        <v>34</v>
      </c>
      <c r="AX1225" s="14" t="s">
        <v>81</v>
      </c>
      <c r="AY1225" s="214" t="s">
        <v>168</v>
      </c>
    </row>
    <row r="1226" spans="1:65" s="2" customFormat="1" ht="16.5" customHeight="1">
      <c r="A1226" s="36"/>
      <c r="B1226" s="37"/>
      <c r="C1226" s="176" t="s">
        <v>1501</v>
      </c>
      <c r="D1226" s="176" t="s">
        <v>170</v>
      </c>
      <c r="E1226" s="177" t="s">
        <v>1502</v>
      </c>
      <c r="F1226" s="178" t="s">
        <v>1503</v>
      </c>
      <c r="G1226" s="179" t="s">
        <v>225</v>
      </c>
      <c r="H1226" s="180">
        <v>782.65</v>
      </c>
      <c r="I1226" s="181"/>
      <c r="J1226" s="182">
        <f>ROUND(I1226*H1226,2)</f>
        <v>0</v>
      </c>
      <c r="K1226" s="178" t="s">
        <v>180</v>
      </c>
      <c r="L1226" s="41"/>
      <c r="M1226" s="183" t="s">
        <v>19</v>
      </c>
      <c r="N1226" s="184" t="s">
        <v>44</v>
      </c>
      <c r="O1226" s="66"/>
      <c r="P1226" s="185">
        <f>O1226*H1226</f>
        <v>0</v>
      </c>
      <c r="Q1226" s="185">
        <v>0</v>
      </c>
      <c r="R1226" s="185">
        <f>Q1226*H1226</f>
        <v>0</v>
      </c>
      <c r="S1226" s="185">
        <v>0</v>
      </c>
      <c r="T1226" s="186">
        <f>S1226*H1226</f>
        <v>0</v>
      </c>
      <c r="U1226" s="36"/>
      <c r="V1226" s="36"/>
      <c r="W1226" s="36"/>
      <c r="X1226" s="36"/>
      <c r="Y1226" s="36"/>
      <c r="Z1226" s="36"/>
      <c r="AA1226" s="36"/>
      <c r="AB1226" s="36"/>
      <c r="AC1226" s="36"/>
      <c r="AD1226" s="36"/>
      <c r="AE1226" s="36"/>
      <c r="AR1226" s="187" t="s">
        <v>267</v>
      </c>
      <c r="AT1226" s="187" t="s">
        <v>170</v>
      </c>
      <c r="AU1226" s="187" t="s">
        <v>83</v>
      </c>
      <c r="AY1226" s="19" t="s">
        <v>168</v>
      </c>
      <c r="BE1226" s="188">
        <f>IF(N1226="základní",J1226,0)</f>
        <v>0</v>
      </c>
      <c r="BF1226" s="188">
        <f>IF(N1226="snížená",J1226,0)</f>
        <v>0</v>
      </c>
      <c r="BG1226" s="188">
        <f>IF(N1226="zákl. přenesená",J1226,0)</f>
        <v>0</v>
      </c>
      <c r="BH1226" s="188">
        <f>IF(N1226="sníž. přenesená",J1226,0)</f>
        <v>0</v>
      </c>
      <c r="BI1226" s="188">
        <f>IF(N1226="nulová",J1226,0)</f>
        <v>0</v>
      </c>
      <c r="BJ1226" s="19" t="s">
        <v>81</v>
      </c>
      <c r="BK1226" s="188">
        <f>ROUND(I1226*H1226,2)</f>
        <v>0</v>
      </c>
      <c r="BL1226" s="19" t="s">
        <v>267</v>
      </c>
      <c r="BM1226" s="187" t="s">
        <v>1504</v>
      </c>
    </row>
    <row r="1227" spans="1:65" s="2" customFormat="1" ht="11.25">
      <c r="A1227" s="36"/>
      <c r="B1227" s="37"/>
      <c r="C1227" s="38"/>
      <c r="D1227" s="189" t="s">
        <v>176</v>
      </c>
      <c r="E1227" s="38"/>
      <c r="F1227" s="190" t="s">
        <v>1505</v>
      </c>
      <c r="G1227" s="38"/>
      <c r="H1227" s="38"/>
      <c r="I1227" s="191"/>
      <c r="J1227" s="38"/>
      <c r="K1227" s="38"/>
      <c r="L1227" s="41"/>
      <c r="M1227" s="192"/>
      <c r="N1227" s="193"/>
      <c r="O1227" s="66"/>
      <c r="P1227" s="66"/>
      <c r="Q1227" s="66"/>
      <c r="R1227" s="66"/>
      <c r="S1227" s="66"/>
      <c r="T1227" s="67"/>
      <c r="U1227" s="36"/>
      <c r="V1227" s="36"/>
      <c r="W1227" s="36"/>
      <c r="X1227" s="36"/>
      <c r="Y1227" s="36"/>
      <c r="Z1227" s="36"/>
      <c r="AA1227" s="36"/>
      <c r="AB1227" s="36"/>
      <c r="AC1227" s="36"/>
      <c r="AD1227" s="36"/>
      <c r="AE1227" s="36"/>
      <c r="AT1227" s="19" t="s">
        <v>176</v>
      </c>
      <c r="AU1227" s="19" t="s">
        <v>83</v>
      </c>
    </row>
    <row r="1228" spans="1:65" s="14" customFormat="1" ht="11.25">
      <c r="B1228" s="204"/>
      <c r="C1228" s="205"/>
      <c r="D1228" s="189" t="s">
        <v>198</v>
      </c>
      <c r="E1228" s="206" t="s">
        <v>19</v>
      </c>
      <c r="F1228" s="207" t="s">
        <v>1506</v>
      </c>
      <c r="G1228" s="205"/>
      <c r="H1228" s="208">
        <v>782.65</v>
      </c>
      <c r="I1228" s="209"/>
      <c r="J1228" s="205"/>
      <c r="K1228" s="205"/>
      <c r="L1228" s="210"/>
      <c r="M1228" s="211"/>
      <c r="N1228" s="212"/>
      <c r="O1228" s="212"/>
      <c r="P1228" s="212"/>
      <c r="Q1228" s="212"/>
      <c r="R1228" s="212"/>
      <c r="S1228" s="212"/>
      <c r="T1228" s="213"/>
      <c r="AT1228" s="214" t="s">
        <v>198</v>
      </c>
      <c r="AU1228" s="214" t="s">
        <v>83</v>
      </c>
      <c r="AV1228" s="14" t="s">
        <v>83</v>
      </c>
      <c r="AW1228" s="14" t="s">
        <v>34</v>
      </c>
      <c r="AX1228" s="14" t="s">
        <v>81</v>
      </c>
      <c r="AY1228" s="214" t="s">
        <v>168</v>
      </c>
    </row>
    <row r="1229" spans="1:65" s="2" customFormat="1" ht="16.5" customHeight="1">
      <c r="A1229" s="36"/>
      <c r="B1229" s="37"/>
      <c r="C1229" s="176" t="s">
        <v>1507</v>
      </c>
      <c r="D1229" s="176" t="s">
        <v>170</v>
      </c>
      <c r="E1229" s="177" t="s">
        <v>1508</v>
      </c>
      <c r="F1229" s="178" t="s">
        <v>1509</v>
      </c>
      <c r="G1229" s="179" t="s">
        <v>225</v>
      </c>
      <c r="H1229" s="180">
        <v>167.61500000000001</v>
      </c>
      <c r="I1229" s="181"/>
      <c r="J1229" s="182">
        <f>ROUND(I1229*H1229,2)</f>
        <v>0</v>
      </c>
      <c r="K1229" s="178" t="s">
        <v>19</v>
      </c>
      <c r="L1229" s="41"/>
      <c r="M1229" s="183" t="s">
        <v>19</v>
      </c>
      <c r="N1229" s="184" t="s">
        <v>44</v>
      </c>
      <c r="O1229" s="66"/>
      <c r="P1229" s="185">
        <f>O1229*H1229</f>
        <v>0</v>
      </c>
      <c r="Q1229" s="185">
        <v>0</v>
      </c>
      <c r="R1229" s="185">
        <f>Q1229*H1229</f>
        <v>0</v>
      </c>
      <c r="S1229" s="185">
        <v>0</v>
      </c>
      <c r="T1229" s="186">
        <f>S1229*H1229</f>
        <v>0</v>
      </c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R1229" s="187" t="s">
        <v>267</v>
      </c>
      <c r="AT1229" s="187" t="s">
        <v>170</v>
      </c>
      <c r="AU1229" s="187" t="s">
        <v>83</v>
      </c>
      <c r="AY1229" s="19" t="s">
        <v>168</v>
      </c>
      <c r="BE1229" s="188">
        <f>IF(N1229="základní",J1229,0)</f>
        <v>0</v>
      </c>
      <c r="BF1229" s="188">
        <f>IF(N1229="snížená",J1229,0)</f>
        <v>0</v>
      </c>
      <c r="BG1229" s="188">
        <f>IF(N1229="zákl. přenesená",J1229,0)</f>
        <v>0</v>
      </c>
      <c r="BH1229" s="188">
        <f>IF(N1229="sníž. přenesená",J1229,0)</f>
        <v>0</v>
      </c>
      <c r="BI1229" s="188">
        <f>IF(N1229="nulová",J1229,0)</f>
        <v>0</v>
      </c>
      <c r="BJ1229" s="19" t="s">
        <v>81</v>
      </c>
      <c r="BK1229" s="188">
        <f>ROUND(I1229*H1229,2)</f>
        <v>0</v>
      </c>
      <c r="BL1229" s="19" t="s">
        <v>267</v>
      </c>
      <c r="BM1229" s="187" t="s">
        <v>1510</v>
      </c>
    </row>
    <row r="1230" spans="1:65" s="2" customFormat="1" ht="19.5">
      <c r="A1230" s="36"/>
      <c r="B1230" s="37"/>
      <c r="C1230" s="38"/>
      <c r="D1230" s="189" t="s">
        <v>176</v>
      </c>
      <c r="E1230" s="38"/>
      <c r="F1230" s="190" t="s">
        <v>1511</v>
      </c>
      <c r="G1230" s="38"/>
      <c r="H1230" s="38"/>
      <c r="I1230" s="191"/>
      <c r="J1230" s="38"/>
      <c r="K1230" s="38"/>
      <c r="L1230" s="41"/>
      <c r="M1230" s="192"/>
      <c r="N1230" s="193"/>
      <c r="O1230" s="66"/>
      <c r="P1230" s="66"/>
      <c r="Q1230" s="66"/>
      <c r="R1230" s="66"/>
      <c r="S1230" s="66"/>
      <c r="T1230" s="67"/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  <c r="AE1230" s="36"/>
      <c r="AT1230" s="19" t="s">
        <v>176</v>
      </c>
      <c r="AU1230" s="19" t="s">
        <v>83</v>
      </c>
    </row>
    <row r="1231" spans="1:65" s="14" customFormat="1" ht="11.25">
      <c r="B1231" s="204"/>
      <c r="C1231" s="205"/>
      <c r="D1231" s="189" t="s">
        <v>198</v>
      </c>
      <c r="E1231" s="206" t="s">
        <v>19</v>
      </c>
      <c r="F1231" s="207" t="s">
        <v>1512</v>
      </c>
      <c r="G1231" s="205"/>
      <c r="H1231" s="208">
        <v>167.61500000000001</v>
      </c>
      <c r="I1231" s="209"/>
      <c r="J1231" s="205"/>
      <c r="K1231" s="205"/>
      <c r="L1231" s="210"/>
      <c r="M1231" s="211"/>
      <c r="N1231" s="212"/>
      <c r="O1231" s="212"/>
      <c r="P1231" s="212"/>
      <c r="Q1231" s="212"/>
      <c r="R1231" s="212"/>
      <c r="S1231" s="212"/>
      <c r="T1231" s="213"/>
      <c r="AT1231" s="214" t="s">
        <v>198</v>
      </c>
      <c r="AU1231" s="214" t="s">
        <v>83</v>
      </c>
      <c r="AV1231" s="14" t="s">
        <v>83</v>
      </c>
      <c r="AW1231" s="14" t="s">
        <v>34</v>
      </c>
      <c r="AX1231" s="14" t="s">
        <v>81</v>
      </c>
      <c r="AY1231" s="214" t="s">
        <v>168</v>
      </c>
    </row>
    <row r="1232" spans="1:65" s="2" customFormat="1" ht="16.5" customHeight="1">
      <c r="A1232" s="36"/>
      <c r="B1232" s="37"/>
      <c r="C1232" s="226" t="s">
        <v>1513</v>
      </c>
      <c r="D1232" s="226" t="s">
        <v>304</v>
      </c>
      <c r="E1232" s="227" t="s">
        <v>1514</v>
      </c>
      <c r="F1232" s="228" t="s">
        <v>1515</v>
      </c>
      <c r="G1232" s="229" t="s">
        <v>179</v>
      </c>
      <c r="H1232" s="230">
        <v>1101.1859999999999</v>
      </c>
      <c r="I1232" s="231"/>
      <c r="J1232" s="232">
        <f>ROUND(I1232*H1232,2)</f>
        <v>0</v>
      </c>
      <c r="K1232" s="228" t="s">
        <v>19</v>
      </c>
      <c r="L1232" s="233"/>
      <c r="M1232" s="234" t="s">
        <v>19</v>
      </c>
      <c r="N1232" s="235" t="s">
        <v>44</v>
      </c>
      <c r="O1232" s="66"/>
      <c r="P1232" s="185">
        <f>O1232*H1232</f>
        <v>0</v>
      </c>
      <c r="Q1232" s="185">
        <v>4.0000000000000002E-4</v>
      </c>
      <c r="R1232" s="185">
        <f>Q1232*H1232</f>
        <v>0.44047439999999999</v>
      </c>
      <c r="S1232" s="185">
        <v>0</v>
      </c>
      <c r="T1232" s="186">
        <f>S1232*H1232</f>
        <v>0</v>
      </c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R1232" s="187" t="s">
        <v>368</v>
      </c>
      <c r="AT1232" s="187" t="s">
        <v>304</v>
      </c>
      <c r="AU1232" s="187" t="s">
        <v>83</v>
      </c>
      <c r="AY1232" s="19" t="s">
        <v>168</v>
      </c>
      <c r="BE1232" s="188">
        <f>IF(N1232="základní",J1232,0)</f>
        <v>0</v>
      </c>
      <c r="BF1232" s="188">
        <f>IF(N1232="snížená",J1232,0)</f>
        <v>0</v>
      </c>
      <c r="BG1232" s="188">
        <f>IF(N1232="zákl. přenesená",J1232,0)</f>
        <v>0</v>
      </c>
      <c r="BH1232" s="188">
        <f>IF(N1232="sníž. přenesená",J1232,0)</f>
        <v>0</v>
      </c>
      <c r="BI1232" s="188">
        <f>IF(N1232="nulová",J1232,0)</f>
        <v>0</v>
      </c>
      <c r="BJ1232" s="19" t="s">
        <v>81</v>
      </c>
      <c r="BK1232" s="188">
        <f>ROUND(I1232*H1232,2)</f>
        <v>0</v>
      </c>
      <c r="BL1232" s="19" t="s">
        <v>267</v>
      </c>
      <c r="BM1232" s="187" t="s">
        <v>1516</v>
      </c>
    </row>
    <row r="1233" spans="1:65" s="2" customFormat="1" ht="11.25">
      <c r="A1233" s="36"/>
      <c r="B1233" s="37"/>
      <c r="C1233" s="38"/>
      <c r="D1233" s="189" t="s">
        <v>176</v>
      </c>
      <c r="E1233" s="38"/>
      <c r="F1233" s="190" t="s">
        <v>1517</v>
      </c>
      <c r="G1233" s="38"/>
      <c r="H1233" s="38"/>
      <c r="I1233" s="191"/>
      <c r="J1233" s="38"/>
      <c r="K1233" s="38"/>
      <c r="L1233" s="41"/>
      <c r="M1233" s="192"/>
      <c r="N1233" s="193"/>
      <c r="O1233" s="66"/>
      <c r="P1233" s="66"/>
      <c r="Q1233" s="66"/>
      <c r="R1233" s="66"/>
      <c r="S1233" s="66"/>
      <c r="T1233" s="67"/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T1233" s="19" t="s">
        <v>176</v>
      </c>
      <c r="AU1233" s="19" t="s">
        <v>83</v>
      </c>
    </row>
    <row r="1234" spans="1:65" s="14" customFormat="1" ht="11.25">
      <c r="B1234" s="204"/>
      <c r="C1234" s="205"/>
      <c r="D1234" s="189" t="s">
        <v>198</v>
      </c>
      <c r="E1234" s="206" t="s">
        <v>19</v>
      </c>
      <c r="F1234" s="207" t="s">
        <v>1500</v>
      </c>
      <c r="G1234" s="205"/>
      <c r="H1234" s="208">
        <v>1101.1859999999999</v>
      </c>
      <c r="I1234" s="209"/>
      <c r="J1234" s="205"/>
      <c r="K1234" s="205"/>
      <c r="L1234" s="210"/>
      <c r="M1234" s="211"/>
      <c r="N1234" s="212"/>
      <c r="O1234" s="212"/>
      <c r="P1234" s="212"/>
      <c r="Q1234" s="212"/>
      <c r="R1234" s="212"/>
      <c r="S1234" s="212"/>
      <c r="T1234" s="213"/>
      <c r="AT1234" s="214" t="s">
        <v>198</v>
      </c>
      <c r="AU1234" s="214" t="s">
        <v>83</v>
      </c>
      <c r="AV1234" s="14" t="s">
        <v>83</v>
      </c>
      <c r="AW1234" s="14" t="s">
        <v>34</v>
      </c>
      <c r="AX1234" s="14" t="s">
        <v>81</v>
      </c>
      <c r="AY1234" s="214" t="s">
        <v>168</v>
      </c>
    </row>
    <row r="1235" spans="1:65" s="2" customFormat="1" ht="16.5" customHeight="1">
      <c r="A1235" s="36"/>
      <c r="B1235" s="37"/>
      <c r="C1235" s="176" t="s">
        <v>1518</v>
      </c>
      <c r="D1235" s="176" t="s">
        <v>170</v>
      </c>
      <c r="E1235" s="177" t="s">
        <v>1519</v>
      </c>
      <c r="F1235" s="178" t="s">
        <v>1520</v>
      </c>
      <c r="G1235" s="179" t="s">
        <v>225</v>
      </c>
      <c r="H1235" s="180">
        <v>83.120999999999995</v>
      </c>
      <c r="I1235" s="181"/>
      <c r="J1235" s="182">
        <f>ROUND(I1235*H1235,2)</f>
        <v>0</v>
      </c>
      <c r="K1235" s="178" t="s">
        <v>180</v>
      </c>
      <c r="L1235" s="41"/>
      <c r="M1235" s="183" t="s">
        <v>19</v>
      </c>
      <c r="N1235" s="184" t="s">
        <v>44</v>
      </c>
      <c r="O1235" s="66"/>
      <c r="P1235" s="185">
        <f>O1235*H1235</f>
        <v>0</v>
      </c>
      <c r="Q1235" s="185">
        <v>0</v>
      </c>
      <c r="R1235" s="185">
        <f>Q1235*H1235</f>
        <v>0</v>
      </c>
      <c r="S1235" s="185">
        <v>0</v>
      </c>
      <c r="T1235" s="186">
        <f>S1235*H1235</f>
        <v>0</v>
      </c>
      <c r="U1235" s="36"/>
      <c r="V1235" s="36"/>
      <c r="W1235" s="36"/>
      <c r="X1235" s="36"/>
      <c r="Y1235" s="36"/>
      <c r="Z1235" s="36"/>
      <c r="AA1235" s="36"/>
      <c r="AB1235" s="36"/>
      <c r="AC1235" s="36"/>
      <c r="AD1235" s="36"/>
      <c r="AE1235" s="36"/>
      <c r="AR1235" s="187" t="s">
        <v>267</v>
      </c>
      <c r="AT1235" s="187" t="s">
        <v>170</v>
      </c>
      <c r="AU1235" s="187" t="s">
        <v>83</v>
      </c>
      <c r="AY1235" s="19" t="s">
        <v>168</v>
      </c>
      <c r="BE1235" s="188">
        <f>IF(N1235="základní",J1235,0)</f>
        <v>0</v>
      </c>
      <c r="BF1235" s="188">
        <f>IF(N1235="snížená",J1235,0)</f>
        <v>0</v>
      </c>
      <c r="BG1235" s="188">
        <f>IF(N1235="zákl. přenesená",J1235,0)</f>
        <v>0</v>
      </c>
      <c r="BH1235" s="188">
        <f>IF(N1235="sníž. přenesená",J1235,0)</f>
        <v>0</v>
      </c>
      <c r="BI1235" s="188">
        <f>IF(N1235="nulová",J1235,0)</f>
        <v>0</v>
      </c>
      <c r="BJ1235" s="19" t="s">
        <v>81</v>
      </c>
      <c r="BK1235" s="188">
        <f>ROUND(I1235*H1235,2)</f>
        <v>0</v>
      </c>
      <c r="BL1235" s="19" t="s">
        <v>267</v>
      </c>
      <c r="BM1235" s="187" t="s">
        <v>1521</v>
      </c>
    </row>
    <row r="1236" spans="1:65" s="2" customFormat="1" ht="11.25">
      <c r="A1236" s="36"/>
      <c r="B1236" s="37"/>
      <c r="C1236" s="38"/>
      <c r="D1236" s="189" t="s">
        <v>176</v>
      </c>
      <c r="E1236" s="38"/>
      <c r="F1236" s="190" t="s">
        <v>1522</v>
      </c>
      <c r="G1236" s="38"/>
      <c r="H1236" s="38"/>
      <c r="I1236" s="191"/>
      <c r="J1236" s="38"/>
      <c r="K1236" s="38"/>
      <c r="L1236" s="41"/>
      <c r="M1236" s="192"/>
      <c r="N1236" s="193"/>
      <c r="O1236" s="66"/>
      <c r="P1236" s="66"/>
      <c r="Q1236" s="66"/>
      <c r="R1236" s="66"/>
      <c r="S1236" s="66"/>
      <c r="T1236" s="67"/>
      <c r="U1236" s="36"/>
      <c r="V1236" s="36"/>
      <c r="W1236" s="36"/>
      <c r="X1236" s="36"/>
      <c r="Y1236" s="36"/>
      <c r="Z1236" s="36"/>
      <c r="AA1236" s="36"/>
      <c r="AB1236" s="36"/>
      <c r="AC1236" s="36"/>
      <c r="AD1236" s="36"/>
      <c r="AE1236" s="36"/>
      <c r="AT1236" s="19" t="s">
        <v>176</v>
      </c>
      <c r="AU1236" s="19" t="s">
        <v>83</v>
      </c>
    </row>
    <row r="1237" spans="1:65" s="13" customFormat="1" ht="11.25">
      <c r="B1237" s="194"/>
      <c r="C1237" s="195"/>
      <c r="D1237" s="189" t="s">
        <v>198</v>
      </c>
      <c r="E1237" s="196" t="s">
        <v>19</v>
      </c>
      <c r="F1237" s="197" t="s">
        <v>1492</v>
      </c>
      <c r="G1237" s="195"/>
      <c r="H1237" s="196" t="s">
        <v>19</v>
      </c>
      <c r="I1237" s="198"/>
      <c r="J1237" s="195"/>
      <c r="K1237" s="195"/>
      <c r="L1237" s="199"/>
      <c r="M1237" s="200"/>
      <c r="N1237" s="201"/>
      <c r="O1237" s="201"/>
      <c r="P1237" s="201"/>
      <c r="Q1237" s="201"/>
      <c r="R1237" s="201"/>
      <c r="S1237" s="201"/>
      <c r="T1237" s="202"/>
      <c r="AT1237" s="203" t="s">
        <v>198</v>
      </c>
      <c r="AU1237" s="203" t="s">
        <v>83</v>
      </c>
      <c r="AV1237" s="13" t="s">
        <v>81</v>
      </c>
      <c r="AW1237" s="13" t="s">
        <v>34</v>
      </c>
      <c r="AX1237" s="13" t="s">
        <v>73</v>
      </c>
      <c r="AY1237" s="203" t="s">
        <v>168</v>
      </c>
    </row>
    <row r="1238" spans="1:65" s="14" customFormat="1" ht="11.25">
      <c r="B1238" s="204"/>
      <c r="C1238" s="205"/>
      <c r="D1238" s="189" t="s">
        <v>198</v>
      </c>
      <c r="E1238" s="206" t="s">
        <v>19</v>
      </c>
      <c r="F1238" s="207" t="s">
        <v>1523</v>
      </c>
      <c r="G1238" s="205"/>
      <c r="H1238" s="208">
        <v>53.881</v>
      </c>
      <c r="I1238" s="209"/>
      <c r="J1238" s="205"/>
      <c r="K1238" s="205"/>
      <c r="L1238" s="210"/>
      <c r="M1238" s="211"/>
      <c r="N1238" s="212"/>
      <c r="O1238" s="212"/>
      <c r="P1238" s="212"/>
      <c r="Q1238" s="212"/>
      <c r="R1238" s="212"/>
      <c r="S1238" s="212"/>
      <c r="T1238" s="213"/>
      <c r="AT1238" s="214" t="s">
        <v>198</v>
      </c>
      <c r="AU1238" s="214" t="s">
        <v>83</v>
      </c>
      <c r="AV1238" s="14" t="s">
        <v>83</v>
      </c>
      <c r="AW1238" s="14" t="s">
        <v>34</v>
      </c>
      <c r="AX1238" s="14" t="s">
        <v>73</v>
      </c>
      <c r="AY1238" s="214" t="s">
        <v>168</v>
      </c>
    </row>
    <row r="1239" spans="1:65" s="13" customFormat="1" ht="11.25">
      <c r="B1239" s="194"/>
      <c r="C1239" s="195"/>
      <c r="D1239" s="189" t="s">
        <v>198</v>
      </c>
      <c r="E1239" s="196" t="s">
        <v>19</v>
      </c>
      <c r="F1239" s="197" t="s">
        <v>1494</v>
      </c>
      <c r="G1239" s="195"/>
      <c r="H1239" s="196" t="s">
        <v>19</v>
      </c>
      <c r="I1239" s="198"/>
      <c r="J1239" s="195"/>
      <c r="K1239" s="195"/>
      <c r="L1239" s="199"/>
      <c r="M1239" s="200"/>
      <c r="N1239" s="201"/>
      <c r="O1239" s="201"/>
      <c r="P1239" s="201"/>
      <c r="Q1239" s="201"/>
      <c r="R1239" s="201"/>
      <c r="S1239" s="201"/>
      <c r="T1239" s="202"/>
      <c r="AT1239" s="203" t="s">
        <v>198</v>
      </c>
      <c r="AU1239" s="203" t="s">
        <v>83</v>
      </c>
      <c r="AV1239" s="13" t="s">
        <v>81</v>
      </c>
      <c r="AW1239" s="13" t="s">
        <v>34</v>
      </c>
      <c r="AX1239" s="13" t="s">
        <v>73</v>
      </c>
      <c r="AY1239" s="203" t="s">
        <v>168</v>
      </c>
    </row>
    <row r="1240" spans="1:65" s="14" customFormat="1" ht="11.25">
      <c r="B1240" s="204"/>
      <c r="C1240" s="205"/>
      <c r="D1240" s="189" t="s">
        <v>198</v>
      </c>
      <c r="E1240" s="206" t="s">
        <v>19</v>
      </c>
      <c r="F1240" s="207" t="s">
        <v>1524</v>
      </c>
      <c r="G1240" s="205"/>
      <c r="H1240" s="208">
        <v>29.24</v>
      </c>
      <c r="I1240" s="209"/>
      <c r="J1240" s="205"/>
      <c r="K1240" s="205"/>
      <c r="L1240" s="210"/>
      <c r="M1240" s="211"/>
      <c r="N1240" s="212"/>
      <c r="O1240" s="212"/>
      <c r="P1240" s="212"/>
      <c r="Q1240" s="212"/>
      <c r="R1240" s="212"/>
      <c r="S1240" s="212"/>
      <c r="T1240" s="213"/>
      <c r="AT1240" s="214" t="s">
        <v>198</v>
      </c>
      <c r="AU1240" s="214" t="s">
        <v>83</v>
      </c>
      <c r="AV1240" s="14" t="s">
        <v>83</v>
      </c>
      <c r="AW1240" s="14" t="s">
        <v>34</v>
      </c>
      <c r="AX1240" s="14" t="s">
        <v>73</v>
      </c>
      <c r="AY1240" s="214" t="s">
        <v>168</v>
      </c>
    </row>
    <row r="1241" spans="1:65" s="15" customFormat="1" ht="11.25">
      <c r="B1241" s="215"/>
      <c r="C1241" s="216"/>
      <c r="D1241" s="189" t="s">
        <v>198</v>
      </c>
      <c r="E1241" s="217" t="s">
        <v>19</v>
      </c>
      <c r="F1241" s="218" t="s">
        <v>208</v>
      </c>
      <c r="G1241" s="216"/>
      <c r="H1241" s="219">
        <v>83.120999999999995</v>
      </c>
      <c r="I1241" s="220"/>
      <c r="J1241" s="216"/>
      <c r="K1241" s="216"/>
      <c r="L1241" s="221"/>
      <c r="M1241" s="222"/>
      <c r="N1241" s="223"/>
      <c r="O1241" s="223"/>
      <c r="P1241" s="223"/>
      <c r="Q1241" s="223"/>
      <c r="R1241" s="223"/>
      <c r="S1241" s="223"/>
      <c r="T1241" s="224"/>
      <c r="AT1241" s="225" t="s">
        <v>198</v>
      </c>
      <c r="AU1241" s="225" t="s">
        <v>83</v>
      </c>
      <c r="AV1241" s="15" t="s">
        <v>174</v>
      </c>
      <c r="AW1241" s="15" t="s">
        <v>34</v>
      </c>
      <c r="AX1241" s="15" t="s">
        <v>81</v>
      </c>
      <c r="AY1241" s="225" t="s">
        <v>168</v>
      </c>
    </row>
    <row r="1242" spans="1:65" s="2" customFormat="1" ht="16.5" customHeight="1">
      <c r="A1242" s="36"/>
      <c r="B1242" s="37"/>
      <c r="C1242" s="176" t="s">
        <v>1525</v>
      </c>
      <c r="D1242" s="176" t="s">
        <v>170</v>
      </c>
      <c r="E1242" s="177" t="s">
        <v>1526</v>
      </c>
      <c r="F1242" s="178" t="s">
        <v>1527</v>
      </c>
      <c r="G1242" s="179" t="s">
        <v>225</v>
      </c>
      <c r="H1242" s="180">
        <v>24.38</v>
      </c>
      <c r="I1242" s="181"/>
      <c r="J1242" s="182">
        <f>ROUND(I1242*H1242,2)</f>
        <v>0</v>
      </c>
      <c r="K1242" s="178" t="s">
        <v>180</v>
      </c>
      <c r="L1242" s="41"/>
      <c r="M1242" s="183" t="s">
        <v>19</v>
      </c>
      <c r="N1242" s="184" t="s">
        <v>44</v>
      </c>
      <c r="O1242" s="66"/>
      <c r="P1242" s="185">
        <f>O1242*H1242</f>
        <v>0</v>
      </c>
      <c r="Q1242" s="185">
        <v>0</v>
      </c>
      <c r="R1242" s="185">
        <f>Q1242*H1242</f>
        <v>0</v>
      </c>
      <c r="S1242" s="185">
        <v>0</v>
      </c>
      <c r="T1242" s="186">
        <f>S1242*H1242</f>
        <v>0</v>
      </c>
      <c r="U1242" s="36"/>
      <c r="V1242" s="36"/>
      <c r="W1242" s="36"/>
      <c r="X1242" s="36"/>
      <c r="Y1242" s="36"/>
      <c r="Z1242" s="36"/>
      <c r="AA1242" s="36"/>
      <c r="AB1242" s="36"/>
      <c r="AC1242" s="36"/>
      <c r="AD1242" s="36"/>
      <c r="AE1242" s="36"/>
      <c r="AR1242" s="187" t="s">
        <v>267</v>
      </c>
      <c r="AT1242" s="187" t="s">
        <v>170</v>
      </c>
      <c r="AU1242" s="187" t="s">
        <v>83</v>
      </c>
      <c r="AY1242" s="19" t="s">
        <v>168</v>
      </c>
      <c r="BE1242" s="188">
        <f>IF(N1242="základní",J1242,0)</f>
        <v>0</v>
      </c>
      <c r="BF1242" s="188">
        <f>IF(N1242="snížená",J1242,0)</f>
        <v>0</v>
      </c>
      <c r="BG1242" s="188">
        <f>IF(N1242="zákl. přenesená",J1242,0)</f>
        <v>0</v>
      </c>
      <c r="BH1242" s="188">
        <f>IF(N1242="sníž. přenesená",J1242,0)</f>
        <v>0</v>
      </c>
      <c r="BI1242" s="188">
        <f>IF(N1242="nulová",J1242,0)</f>
        <v>0</v>
      </c>
      <c r="BJ1242" s="19" t="s">
        <v>81</v>
      </c>
      <c r="BK1242" s="188">
        <f>ROUND(I1242*H1242,2)</f>
        <v>0</v>
      </c>
      <c r="BL1242" s="19" t="s">
        <v>267</v>
      </c>
      <c r="BM1242" s="187" t="s">
        <v>1528</v>
      </c>
    </row>
    <row r="1243" spans="1:65" s="2" customFormat="1" ht="19.5">
      <c r="A1243" s="36"/>
      <c r="B1243" s="37"/>
      <c r="C1243" s="38"/>
      <c r="D1243" s="189" t="s">
        <v>176</v>
      </c>
      <c r="E1243" s="38"/>
      <c r="F1243" s="190" t="s">
        <v>1529</v>
      </c>
      <c r="G1243" s="38"/>
      <c r="H1243" s="38"/>
      <c r="I1243" s="191"/>
      <c r="J1243" s="38"/>
      <c r="K1243" s="38"/>
      <c r="L1243" s="41"/>
      <c r="M1243" s="192"/>
      <c r="N1243" s="193"/>
      <c r="O1243" s="66"/>
      <c r="P1243" s="66"/>
      <c r="Q1243" s="66"/>
      <c r="R1243" s="66"/>
      <c r="S1243" s="66"/>
      <c r="T1243" s="67"/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T1243" s="19" t="s">
        <v>176</v>
      </c>
      <c r="AU1243" s="19" t="s">
        <v>83</v>
      </c>
    </row>
    <row r="1244" spans="1:65" s="13" customFormat="1" ht="11.25">
      <c r="B1244" s="194"/>
      <c r="C1244" s="195"/>
      <c r="D1244" s="189" t="s">
        <v>198</v>
      </c>
      <c r="E1244" s="196" t="s">
        <v>19</v>
      </c>
      <c r="F1244" s="197" t="s">
        <v>1492</v>
      </c>
      <c r="G1244" s="195"/>
      <c r="H1244" s="196" t="s">
        <v>19</v>
      </c>
      <c r="I1244" s="198"/>
      <c r="J1244" s="195"/>
      <c r="K1244" s="195"/>
      <c r="L1244" s="199"/>
      <c r="M1244" s="200"/>
      <c r="N1244" s="201"/>
      <c r="O1244" s="201"/>
      <c r="P1244" s="201"/>
      <c r="Q1244" s="201"/>
      <c r="R1244" s="201"/>
      <c r="S1244" s="201"/>
      <c r="T1244" s="202"/>
      <c r="AT1244" s="203" t="s">
        <v>198</v>
      </c>
      <c r="AU1244" s="203" t="s">
        <v>83</v>
      </c>
      <c r="AV1244" s="13" t="s">
        <v>81</v>
      </c>
      <c r="AW1244" s="13" t="s">
        <v>34</v>
      </c>
      <c r="AX1244" s="13" t="s">
        <v>73</v>
      </c>
      <c r="AY1244" s="203" t="s">
        <v>168</v>
      </c>
    </row>
    <row r="1245" spans="1:65" s="14" customFormat="1" ht="11.25">
      <c r="B1245" s="204"/>
      <c r="C1245" s="205"/>
      <c r="D1245" s="189" t="s">
        <v>198</v>
      </c>
      <c r="E1245" s="206" t="s">
        <v>19</v>
      </c>
      <c r="F1245" s="207" t="s">
        <v>1530</v>
      </c>
      <c r="G1245" s="205"/>
      <c r="H1245" s="208">
        <v>20.3</v>
      </c>
      <c r="I1245" s="209"/>
      <c r="J1245" s="205"/>
      <c r="K1245" s="205"/>
      <c r="L1245" s="210"/>
      <c r="M1245" s="211"/>
      <c r="N1245" s="212"/>
      <c r="O1245" s="212"/>
      <c r="P1245" s="212"/>
      <c r="Q1245" s="212"/>
      <c r="R1245" s="212"/>
      <c r="S1245" s="212"/>
      <c r="T1245" s="213"/>
      <c r="AT1245" s="214" t="s">
        <v>198</v>
      </c>
      <c r="AU1245" s="214" t="s">
        <v>83</v>
      </c>
      <c r="AV1245" s="14" t="s">
        <v>83</v>
      </c>
      <c r="AW1245" s="14" t="s">
        <v>34</v>
      </c>
      <c r="AX1245" s="14" t="s">
        <v>73</v>
      </c>
      <c r="AY1245" s="214" t="s">
        <v>168</v>
      </c>
    </row>
    <row r="1246" spans="1:65" s="13" customFormat="1" ht="11.25">
      <c r="B1246" s="194"/>
      <c r="C1246" s="195"/>
      <c r="D1246" s="189" t="s">
        <v>198</v>
      </c>
      <c r="E1246" s="196" t="s">
        <v>19</v>
      </c>
      <c r="F1246" s="197" t="s">
        <v>1494</v>
      </c>
      <c r="G1246" s="195"/>
      <c r="H1246" s="196" t="s">
        <v>19</v>
      </c>
      <c r="I1246" s="198"/>
      <c r="J1246" s="195"/>
      <c r="K1246" s="195"/>
      <c r="L1246" s="199"/>
      <c r="M1246" s="200"/>
      <c r="N1246" s="201"/>
      <c r="O1246" s="201"/>
      <c r="P1246" s="201"/>
      <c r="Q1246" s="201"/>
      <c r="R1246" s="201"/>
      <c r="S1246" s="201"/>
      <c r="T1246" s="202"/>
      <c r="AT1246" s="203" t="s">
        <v>198</v>
      </c>
      <c r="AU1246" s="203" t="s">
        <v>83</v>
      </c>
      <c r="AV1246" s="13" t="s">
        <v>81</v>
      </c>
      <c r="AW1246" s="13" t="s">
        <v>34</v>
      </c>
      <c r="AX1246" s="13" t="s">
        <v>73</v>
      </c>
      <c r="AY1246" s="203" t="s">
        <v>168</v>
      </c>
    </row>
    <row r="1247" spans="1:65" s="14" customFormat="1" ht="11.25">
      <c r="B1247" s="204"/>
      <c r="C1247" s="205"/>
      <c r="D1247" s="189" t="s">
        <v>198</v>
      </c>
      <c r="E1247" s="206" t="s">
        <v>19</v>
      </c>
      <c r="F1247" s="207" t="s">
        <v>1495</v>
      </c>
      <c r="G1247" s="205"/>
      <c r="H1247" s="208">
        <v>4.08</v>
      </c>
      <c r="I1247" s="209"/>
      <c r="J1247" s="205"/>
      <c r="K1247" s="205"/>
      <c r="L1247" s="210"/>
      <c r="M1247" s="211"/>
      <c r="N1247" s="212"/>
      <c r="O1247" s="212"/>
      <c r="P1247" s="212"/>
      <c r="Q1247" s="212"/>
      <c r="R1247" s="212"/>
      <c r="S1247" s="212"/>
      <c r="T1247" s="213"/>
      <c r="AT1247" s="214" t="s">
        <v>198</v>
      </c>
      <c r="AU1247" s="214" t="s">
        <v>83</v>
      </c>
      <c r="AV1247" s="14" t="s">
        <v>83</v>
      </c>
      <c r="AW1247" s="14" t="s">
        <v>34</v>
      </c>
      <c r="AX1247" s="14" t="s">
        <v>73</v>
      </c>
      <c r="AY1247" s="214" t="s">
        <v>168</v>
      </c>
    </row>
    <row r="1248" spans="1:65" s="15" customFormat="1" ht="11.25">
      <c r="B1248" s="215"/>
      <c r="C1248" s="216"/>
      <c r="D1248" s="189" t="s">
        <v>198</v>
      </c>
      <c r="E1248" s="217" t="s">
        <v>19</v>
      </c>
      <c r="F1248" s="218" t="s">
        <v>208</v>
      </c>
      <c r="G1248" s="216"/>
      <c r="H1248" s="219">
        <v>24.38</v>
      </c>
      <c r="I1248" s="220"/>
      <c r="J1248" s="216"/>
      <c r="K1248" s="216"/>
      <c r="L1248" s="221"/>
      <c r="M1248" s="222"/>
      <c r="N1248" s="223"/>
      <c r="O1248" s="223"/>
      <c r="P1248" s="223"/>
      <c r="Q1248" s="223"/>
      <c r="R1248" s="223"/>
      <c r="S1248" s="223"/>
      <c r="T1248" s="224"/>
      <c r="AT1248" s="225" t="s">
        <v>198</v>
      </c>
      <c r="AU1248" s="225" t="s">
        <v>83</v>
      </c>
      <c r="AV1248" s="15" t="s">
        <v>174</v>
      </c>
      <c r="AW1248" s="15" t="s">
        <v>34</v>
      </c>
      <c r="AX1248" s="15" t="s">
        <v>81</v>
      </c>
      <c r="AY1248" s="225" t="s">
        <v>168</v>
      </c>
    </row>
    <row r="1249" spans="1:65" s="2" customFormat="1" ht="16.5" customHeight="1">
      <c r="A1249" s="36"/>
      <c r="B1249" s="37"/>
      <c r="C1249" s="226" t="s">
        <v>1531</v>
      </c>
      <c r="D1249" s="226" t="s">
        <v>304</v>
      </c>
      <c r="E1249" s="227" t="s">
        <v>1432</v>
      </c>
      <c r="F1249" s="228" t="s">
        <v>1433</v>
      </c>
      <c r="G1249" s="229" t="s">
        <v>248</v>
      </c>
      <c r="H1249" s="230">
        <v>3.3000000000000002E-2</v>
      </c>
      <c r="I1249" s="231"/>
      <c r="J1249" s="232">
        <f>ROUND(I1249*H1249,2)</f>
        <v>0</v>
      </c>
      <c r="K1249" s="228" t="s">
        <v>180</v>
      </c>
      <c r="L1249" s="233"/>
      <c r="M1249" s="234" t="s">
        <v>19</v>
      </c>
      <c r="N1249" s="235" t="s">
        <v>44</v>
      </c>
      <c r="O1249" s="66"/>
      <c r="P1249" s="185">
        <f>O1249*H1249</f>
        <v>0</v>
      </c>
      <c r="Q1249" s="185">
        <v>1</v>
      </c>
      <c r="R1249" s="185">
        <f>Q1249*H1249</f>
        <v>3.3000000000000002E-2</v>
      </c>
      <c r="S1249" s="185">
        <v>0</v>
      </c>
      <c r="T1249" s="186">
        <f>S1249*H1249</f>
        <v>0</v>
      </c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  <c r="AE1249" s="36"/>
      <c r="AR1249" s="187" t="s">
        <v>368</v>
      </c>
      <c r="AT1249" s="187" t="s">
        <v>304</v>
      </c>
      <c r="AU1249" s="187" t="s">
        <v>83</v>
      </c>
      <c r="AY1249" s="19" t="s">
        <v>168</v>
      </c>
      <c r="BE1249" s="188">
        <f>IF(N1249="základní",J1249,0)</f>
        <v>0</v>
      </c>
      <c r="BF1249" s="188">
        <f>IF(N1249="snížená",J1249,0)</f>
        <v>0</v>
      </c>
      <c r="BG1249" s="188">
        <f>IF(N1249="zákl. přenesená",J1249,0)</f>
        <v>0</v>
      </c>
      <c r="BH1249" s="188">
        <f>IF(N1249="sníž. přenesená",J1249,0)</f>
        <v>0</v>
      </c>
      <c r="BI1249" s="188">
        <f>IF(N1249="nulová",J1249,0)</f>
        <v>0</v>
      </c>
      <c r="BJ1249" s="19" t="s">
        <v>81</v>
      </c>
      <c r="BK1249" s="188">
        <f>ROUND(I1249*H1249,2)</f>
        <v>0</v>
      </c>
      <c r="BL1249" s="19" t="s">
        <v>267</v>
      </c>
      <c r="BM1249" s="187" t="s">
        <v>1532</v>
      </c>
    </row>
    <row r="1250" spans="1:65" s="2" customFormat="1" ht="11.25">
      <c r="A1250" s="36"/>
      <c r="B1250" s="37"/>
      <c r="C1250" s="38"/>
      <c r="D1250" s="189" t="s">
        <v>176</v>
      </c>
      <c r="E1250" s="38"/>
      <c r="F1250" s="190" t="s">
        <v>1433</v>
      </c>
      <c r="G1250" s="38"/>
      <c r="H1250" s="38"/>
      <c r="I1250" s="191"/>
      <c r="J1250" s="38"/>
      <c r="K1250" s="38"/>
      <c r="L1250" s="41"/>
      <c r="M1250" s="192"/>
      <c r="N1250" s="193"/>
      <c r="O1250" s="66"/>
      <c r="P1250" s="66"/>
      <c r="Q1250" s="66"/>
      <c r="R1250" s="66"/>
      <c r="S1250" s="66"/>
      <c r="T1250" s="67"/>
      <c r="U1250" s="36"/>
      <c r="V1250" s="36"/>
      <c r="W1250" s="36"/>
      <c r="X1250" s="36"/>
      <c r="Y1250" s="36"/>
      <c r="Z1250" s="36"/>
      <c r="AA1250" s="36"/>
      <c r="AB1250" s="36"/>
      <c r="AC1250" s="36"/>
      <c r="AD1250" s="36"/>
      <c r="AE1250" s="36"/>
      <c r="AT1250" s="19" t="s">
        <v>176</v>
      </c>
      <c r="AU1250" s="19" t="s">
        <v>83</v>
      </c>
    </row>
    <row r="1251" spans="1:65" s="2" customFormat="1" ht="19.5">
      <c r="A1251" s="36"/>
      <c r="B1251" s="37"/>
      <c r="C1251" s="38"/>
      <c r="D1251" s="189" t="s">
        <v>352</v>
      </c>
      <c r="E1251" s="38"/>
      <c r="F1251" s="247" t="s">
        <v>1435</v>
      </c>
      <c r="G1251" s="38"/>
      <c r="H1251" s="38"/>
      <c r="I1251" s="191"/>
      <c r="J1251" s="38"/>
      <c r="K1251" s="38"/>
      <c r="L1251" s="41"/>
      <c r="M1251" s="192"/>
      <c r="N1251" s="193"/>
      <c r="O1251" s="66"/>
      <c r="P1251" s="66"/>
      <c r="Q1251" s="66"/>
      <c r="R1251" s="66"/>
      <c r="S1251" s="66"/>
      <c r="T1251" s="67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T1251" s="19" t="s">
        <v>352</v>
      </c>
      <c r="AU1251" s="19" t="s">
        <v>83</v>
      </c>
    </row>
    <row r="1252" spans="1:65" s="14" customFormat="1" ht="11.25">
      <c r="B1252" s="204"/>
      <c r="C1252" s="205"/>
      <c r="D1252" s="189" t="s">
        <v>198</v>
      </c>
      <c r="E1252" s="206" t="s">
        <v>19</v>
      </c>
      <c r="F1252" s="207" t="s">
        <v>1533</v>
      </c>
      <c r="G1252" s="205"/>
      <c r="H1252" s="208">
        <v>3.3000000000000002E-2</v>
      </c>
      <c r="I1252" s="209"/>
      <c r="J1252" s="205"/>
      <c r="K1252" s="205"/>
      <c r="L1252" s="210"/>
      <c r="M1252" s="211"/>
      <c r="N1252" s="212"/>
      <c r="O1252" s="212"/>
      <c r="P1252" s="212"/>
      <c r="Q1252" s="212"/>
      <c r="R1252" s="212"/>
      <c r="S1252" s="212"/>
      <c r="T1252" s="213"/>
      <c r="AT1252" s="214" t="s">
        <v>198</v>
      </c>
      <c r="AU1252" s="214" t="s">
        <v>83</v>
      </c>
      <c r="AV1252" s="14" t="s">
        <v>83</v>
      </c>
      <c r="AW1252" s="14" t="s">
        <v>34</v>
      </c>
      <c r="AX1252" s="14" t="s">
        <v>81</v>
      </c>
      <c r="AY1252" s="214" t="s">
        <v>168</v>
      </c>
    </row>
    <row r="1253" spans="1:65" s="2" customFormat="1" ht="16.5" customHeight="1">
      <c r="A1253" s="36"/>
      <c r="B1253" s="37"/>
      <c r="C1253" s="176" t="s">
        <v>1534</v>
      </c>
      <c r="D1253" s="176" t="s">
        <v>170</v>
      </c>
      <c r="E1253" s="177" t="s">
        <v>1535</v>
      </c>
      <c r="F1253" s="178" t="s">
        <v>1536</v>
      </c>
      <c r="G1253" s="179" t="s">
        <v>225</v>
      </c>
      <c r="H1253" s="180">
        <v>83.120999999999995</v>
      </c>
      <c r="I1253" s="181"/>
      <c r="J1253" s="182">
        <f>ROUND(I1253*H1253,2)</f>
        <v>0</v>
      </c>
      <c r="K1253" s="178" t="s">
        <v>180</v>
      </c>
      <c r="L1253" s="41"/>
      <c r="M1253" s="183" t="s">
        <v>19</v>
      </c>
      <c r="N1253" s="184" t="s">
        <v>44</v>
      </c>
      <c r="O1253" s="66"/>
      <c r="P1253" s="185">
        <f>O1253*H1253</f>
        <v>0</v>
      </c>
      <c r="Q1253" s="185">
        <v>8.8000000000000003E-4</v>
      </c>
      <c r="R1253" s="185">
        <f>Q1253*H1253</f>
        <v>7.314648E-2</v>
      </c>
      <c r="S1253" s="185">
        <v>0</v>
      </c>
      <c r="T1253" s="186">
        <f>S1253*H1253</f>
        <v>0</v>
      </c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R1253" s="187" t="s">
        <v>267</v>
      </c>
      <c r="AT1253" s="187" t="s">
        <v>170</v>
      </c>
      <c r="AU1253" s="187" t="s">
        <v>83</v>
      </c>
      <c r="AY1253" s="19" t="s">
        <v>168</v>
      </c>
      <c r="BE1253" s="188">
        <f>IF(N1253="základní",J1253,0)</f>
        <v>0</v>
      </c>
      <c r="BF1253" s="188">
        <f>IF(N1253="snížená",J1253,0)</f>
        <v>0</v>
      </c>
      <c r="BG1253" s="188">
        <f>IF(N1253="zákl. přenesená",J1253,0)</f>
        <v>0</v>
      </c>
      <c r="BH1253" s="188">
        <f>IF(N1253="sníž. přenesená",J1253,0)</f>
        <v>0</v>
      </c>
      <c r="BI1253" s="188">
        <f>IF(N1253="nulová",J1253,0)</f>
        <v>0</v>
      </c>
      <c r="BJ1253" s="19" t="s">
        <v>81</v>
      </c>
      <c r="BK1253" s="188">
        <f>ROUND(I1253*H1253,2)</f>
        <v>0</v>
      </c>
      <c r="BL1253" s="19" t="s">
        <v>267</v>
      </c>
      <c r="BM1253" s="187" t="s">
        <v>1537</v>
      </c>
    </row>
    <row r="1254" spans="1:65" s="2" customFormat="1" ht="11.25">
      <c r="A1254" s="36"/>
      <c r="B1254" s="37"/>
      <c r="C1254" s="38"/>
      <c r="D1254" s="189" t="s">
        <v>176</v>
      </c>
      <c r="E1254" s="38"/>
      <c r="F1254" s="190" t="s">
        <v>1538</v>
      </c>
      <c r="G1254" s="38"/>
      <c r="H1254" s="38"/>
      <c r="I1254" s="191"/>
      <c r="J1254" s="38"/>
      <c r="K1254" s="38"/>
      <c r="L1254" s="41"/>
      <c r="M1254" s="192"/>
      <c r="N1254" s="193"/>
      <c r="O1254" s="66"/>
      <c r="P1254" s="66"/>
      <c r="Q1254" s="66"/>
      <c r="R1254" s="66"/>
      <c r="S1254" s="66"/>
      <c r="T1254" s="67"/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  <c r="AE1254" s="36"/>
      <c r="AT1254" s="19" t="s">
        <v>176</v>
      </c>
      <c r="AU1254" s="19" t="s">
        <v>83</v>
      </c>
    </row>
    <row r="1255" spans="1:65" s="2" customFormat="1" ht="16.5" customHeight="1">
      <c r="A1255" s="36"/>
      <c r="B1255" s="37"/>
      <c r="C1255" s="176" t="s">
        <v>1539</v>
      </c>
      <c r="D1255" s="176" t="s">
        <v>170</v>
      </c>
      <c r="E1255" s="177" t="s">
        <v>1540</v>
      </c>
      <c r="F1255" s="178" t="s">
        <v>1541</v>
      </c>
      <c r="G1255" s="179" t="s">
        <v>225</v>
      </c>
      <c r="H1255" s="180">
        <v>24.38</v>
      </c>
      <c r="I1255" s="181"/>
      <c r="J1255" s="182">
        <f>ROUND(I1255*H1255,2)</f>
        <v>0</v>
      </c>
      <c r="K1255" s="178" t="s">
        <v>180</v>
      </c>
      <c r="L1255" s="41"/>
      <c r="M1255" s="183" t="s">
        <v>19</v>
      </c>
      <c r="N1255" s="184" t="s">
        <v>44</v>
      </c>
      <c r="O1255" s="66"/>
      <c r="P1255" s="185">
        <f>O1255*H1255</f>
        <v>0</v>
      </c>
      <c r="Q1255" s="185">
        <v>9.3999999999999997E-4</v>
      </c>
      <c r="R1255" s="185">
        <f>Q1255*H1255</f>
        <v>2.2917199999999999E-2</v>
      </c>
      <c r="S1255" s="185">
        <v>0</v>
      </c>
      <c r="T1255" s="186">
        <f>S1255*H1255</f>
        <v>0</v>
      </c>
      <c r="U1255" s="36"/>
      <c r="V1255" s="36"/>
      <c r="W1255" s="36"/>
      <c r="X1255" s="36"/>
      <c r="Y1255" s="36"/>
      <c r="Z1255" s="36"/>
      <c r="AA1255" s="36"/>
      <c r="AB1255" s="36"/>
      <c r="AC1255" s="36"/>
      <c r="AD1255" s="36"/>
      <c r="AE1255" s="36"/>
      <c r="AR1255" s="187" t="s">
        <v>267</v>
      </c>
      <c r="AT1255" s="187" t="s">
        <v>170</v>
      </c>
      <c r="AU1255" s="187" t="s">
        <v>83</v>
      </c>
      <c r="AY1255" s="19" t="s">
        <v>168</v>
      </c>
      <c r="BE1255" s="188">
        <f>IF(N1255="základní",J1255,0)</f>
        <v>0</v>
      </c>
      <c r="BF1255" s="188">
        <f>IF(N1255="snížená",J1255,0)</f>
        <v>0</v>
      </c>
      <c r="BG1255" s="188">
        <f>IF(N1255="zákl. přenesená",J1255,0)</f>
        <v>0</v>
      </c>
      <c r="BH1255" s="188">
        <f>IF(N1255="sníž. přenesená",J1255,0)</f>
        <v>0</v>
      </c>
      <c r="BI1255" s="188">
        <f>IF(N1255="nulová",J1255,0)</f>
        <v>0</v>
      </c>
      <c r="BJ1255" s="19" t="s">
        <v>81</v>
      </c>
      <c r="BK1255" s="188">
        <f>ROUND(I1255*H1255,2)</f>
        <v>0</v>
      </c>
      <c r="BL1255" s="19" t="s">
        <v>267</v>
      </c>
      <c r="BM1255" s="187" t="s">
        <v>1542</v>
      </c>
    </row>
    <row r="1256" spans="1:65" s="2" customFormat="1" ht="19.5">
      <c r="A1256" s="36"/>
      <c r="B1256" s="37"/>
      <c r="C1256" s="38"/>
      <c r="D1256" s="189" t="s">
        <v>176</v>
      </c>
      <c r="E1256" s="38"/>
      <c r="F1256" s="190" t="s">
        <v>1543</v>
      </c>
      <c r="G1256" s="38"/>
      <c r="H1256" s="38"/>
      <c r="I1256" s="191"/>
      <c r="J1256" s="38"/>
      <c r="K1256" s="38"/>
      <c r="L1256" s="41"/>
      <c r="M1256" s="192"/>
      <c r="N1256" s="193"/>
      <c r="O1256" s="66"/>
      <c r="P1256" s="66"/>
      <c r="Q1256" s="66"/>
      <c r="R1256" s="66"/>
      <c r="S1256" s="66"/>
      <c r="T1256" s="67"/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T1256" s="19" t="s">
        <v>176</v>
      </c>
      <c r="AU1256" s="19" t="s">
        <v>83</v>
      </c>
    </row>
    <row r="1257" spans="1:65" s="2" customFormat="1" ht="16.5" customHeight="1">
      <c r="A1257" s="36"/>
      <c r="B1257" s="37"/>
      <c r="C1257" s="226" t="s">
        <v>1544</v>
      </c>
      <c r="D1257" s="226" t="s">
        <v>304</v>
      </c>
      <c r="E1257" s="227" t="s">
        <v>1545</v>
      </c>
      <c r="F1257" s="228" t="s">
        <v>1546</v>
      </c>
      <c r="G1257" s="229" t="s">
        <v>225</v>
      </c>
      <c r="H1257" s="230">
        <v>143.572</v>
      </c>
      <c r="I1257" s="231"/>
      <c r="J1257" s="232">
        <f>ROUND(I1257*H1257,2)</f>
        <v>0</v>
      </c>
      <c r="K1257" s="228" t="s">
        <v>19</v>
      </c>
      <c r="L1257" s="233"/>
      <c r="M1257" s="234" t="s">
        <v>19</v>
      </c>
      <c r="N1257" s="235" t="s">
        <v>44</v>
      </c>
      <c r="O1257" s="66"/>
      <c r="P1257" s="185">
        <f>O1257*H1257</f>
        <v>0</v>
      </c>
      <c r="Q1257" s="185">
        <v>3.8800000000000002E-3</v>
      </c>
      <c r="R1257" s="185">
        <f>Q1257*H1257</f>
        <v>0.55705936</v>
      </c>
      <c r="S1257" s="185">
        <v>0</v>
      </c>
      <c r="T1257" s="186">
        <f>S1257*H1257</f>
        <v>0</v>
      </c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R1257" s="187" t="s">
        <v>368</v>
      </c>
      <c r="AT1257" s="187" t="s">
        <v>304</v>
      </c>
      <c r="AU1257" s="187" t="s">
        <v>83</v>
      </c>
      <c r="AY1257" s="19" t="s">
        <v>168</v>
      </c>
      <c r="BE1257" s="188">
        <f>IF(N1257="základní",J1257,0)</f>
        <v>0</v>
      </c>
      <c r="BF1257" s="188">
        <f>IF(N1257="snížená",J1257,0)</f>
        <v>0</v>
      </c>
      <c r="BG1257" s="188">
        <f>IF(N1257="zákl. přenesená",J1257,0)</f>
        <v>0</v>
      </c>
      <c r="BH1257" s="188">
        <f>IF(N1257="sníž. přenesená",J1257,0)</f>
        <v>0</v>
      </c>
      <c r="BI1257" s="188">
        <f>IF(N1257="nulová",J1257,0)</f>
        <v>0</v>
      </c>
      <c r="BJ1257" s="19" t="s">
        <v>81</v>
      </c>
      <c r="BK1257" s="188">
        <f>ROUND(I1257*H1257,2)</f>
        <v>0</v>
      </c>
      <c r="BL1257" s="19" t="s">
        <v>267</v>
      </c>
      <c r="BM1257" s="187" t="s">
        <v>1547</v>
      </c>
    </row>
    <row r="1258" spans="1:65" s="2" customFormat="1" ht="11.25">
      <c r="A1258" s="36"/>
      <c r="B1258" s="37"/>
      <c r="C1258" s="38"/>
      <c r="D1258" s="189" t="s">
        <v>176</v>
      </c>
      <c r="E1258" s="38"/>
      <c r="F1258" s="190" t="s">
        <v>1546</v>
      </c>
      <c r="G1258" s="38"/>
      <c r="H1258" s="38"/>
      <c r="I1258" s="191"/>
      <c r="J1258" s="38"/>
      <c r="K1258" s="38"/>
      <c r="L1258" s="41"/>
      <c r="M1258" s="192"/>
      <c r="N1258" s="193"/>
      <c r="O1258" s="66"/>
      <c r="P1258" s="66"/>
      <c r="Q1258" s="66"/>
      <c r="R1258" s="66"/>
      <c r="S1258" s="66"/>
      <c r="T1258" s="67"/>
      <c r="U1258" s="36"/>
      <c r="V1258" s="36"/>
      <c r="W1258" s="36"/>
      <c r="X1258" s="36"/>
      <c r="Y1258" s="36"/>
      <c r="Z1258" s="36"/>
      <c r="AA1258" s="36"/>
      <c r="AB1258" s="36"/>
      <c r="AC1258" s="36"/>
      <c r="AD1258" s="36"/>
      <c r="AE1258" s="36"/>
      <c r="AT1258" s="19" t="s">
        <v>176</v>
      </c>
      <c r="AU1258" s="19" t="s">
        <v>83</v>
      </c>
    </row>
    <row r="1259" spans="1:65" s="14" customFormat="1" ht="11.25">
      <c r="B1259" s="204"/>
      <c r="C1259" s="205"/>
      <c r="D1259" s="189" t="s">
        <v>198</v>
      </c>
      <c r="E1259" s="206" t="s">
        <v>19</v>
      </c>
      <c r="F1259" s="207" t="s">
        <v>1548</v>
      </c>
      <c r="G1259" s="205"/>
      <c r="H1259" s="208">
        <v>124.845</v>
      </c>
      <c r="I1259" s="209"/>
      <c r="J1259" s="205"/>
      <c r="K1259" s="205"/>
      <c r="L1259" s="210"/>
      <c r="M1259" s="211"/>
      <c r="N1259" s="212"/>
      <c r="O1259" s="212"/>
      <c r="P1259" s="212"/>
      <c r="Q1259" s="212"/>
      <c r="R1259" s="212"/>
      <c r="S1259" s="212"/>
      <c r="T1259" s="213"/>
      <c r="AT1259" s="214" t="s">
        <v>198</v>
      </c>
      <c r="AU1259" s="214" t="s">
        <v>83</v>
      </c>
      <c r="AV1259" s="14" t="s">
        <v>83</v>
      </c>
      <c r="AW1259" s="14" t="s">
        <v>34</v>
      </c>
      <c r="AX1259" s="14" t="s">
        <v>81</v>
      </c>
      <c r="AY1259" s="214" t="s">
        <v>168</v>
      </c>
    </row>
    <row r="1260" spans="1:65" s="14" customFormat="1" ht="11.25">
      <c r="B1260" s="204"/>
      <c r="C1260" s="205"/>
      <c r="D1260" s="189" t="s">
        <v>198</v>
      </c>
      <c r="E1260" s="205"/>
      <c r="F1260" s="207" t="s">
        <v>1549</v>
      </c>
      <c r="G1260" s="205"/>
      <c r="H1260" s="208">
        <v>143.572</v>
      </c>
      <c r="I1260" s="209"/>
      <c r="J1260" s="205"/>
      <c r="K1260" s="205"/>
      <c r="L1260" s="210"/>
      <c r="M1260" s="211"/>
      <c r="N1260" s="212"/>
      <c r="O1260" s="212"/>
      <c r="P1260" s="212"/>
      <c r="Q1260" s="212"/>
      <c r="R1260" s="212"/>
      <c r="S1260" s="212"/>
      <c r="T1260" s="213"/>
      <c r="AT1260" s="214" t="s">
        <v>198</v>
      </c>
      <c r="AU1260" s="214" t="s">
        <v>83</v>
      </c>
      <c r="AV1260" s="14" t="s">
        <v>83</v>
      </c>
      <c r="AW1260" s="14" t="s">
        <v>4</v>
      </c>
      <c r="AX1260" s="14" t="s">
        <v>81</v>
      </c>
      <c r="AY1260" s="214" t="s">
        <v>168</v>
      </c>
    </row>
    <row r="1261" spans="1:65" s="2" customFormat="1" ht="21.75" customHeight="1">
      <c r="A1261" s="36"/>
      <c r="B1261" s="37"/>
      <c r="C1261" s="176" t="s">
        <v>1550</v>
      </c>
      <c r="D1261" s="176" t="s">
        <v>170</v>
      </c>
      <c r="E1261" s="177" t="s">
        <v>1551</v>
      </c>
      <c r="F1261" s="178" t="s">
        <v>1552</v>
      </c>
      <c r="G1261" s="179" t="s">
        <v>225</v>
      </c>
      <c r="H1261" s="180">
        <v>75.025999999999996</v>
      </c>
      <c r="I1261" s="181"/>
      <c r="J1261" s="182">
        <f>ROUND(I1261*H1261,2)</f>
        <v>0</v>
      </c>
      <c r="K1261" s="178" t="s">
        <v>180</v>
      </c>
      <c r="L1261" s="41"/>
      <c r="M1261" s="183" t="s">
        <v>19</v>
      </c>
      <c r="N1261" s="184" t="s">
        <v>44</v>
      </c>
      <c r="O1261" s="66"/>
      <c r="P1261" s="185">
        <f>O1261*H1261</f>
        <v>0</v>
      </c>
      <c r="Q1261" s="185">
        <v>1.0800000000000001E-2</v>
      </c>
      <c r="R1261" s="185">
        <f>Q1261*H1261</f>
        <v>0.81028080000000002</v>
      </c>
      <c r="S1261" s="185">
        <v>0</v>
      </c>
      <c r="T1261" s="186">
        <f>S1261*H1261</f>
        <v>0</v>
      </c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  <c r="AR1261" s="187" t="s">
        <v>267</v>
      </c>
      <c r="AT1261" s="187" t="s">
        <v>170</v>
      </c>
      <c r="AU1261" s="187" t="s">
        <v>83</v>
      </c>
      <c r="AY1261" s="19" t="s">
        <v>168</v>
      </c>
      <c r="BE1261" s="188">
        <f>IF(N1261="základní",J1261,0)</f>
        <v>0</v>
      </c>
      <c r="BF1261" s="188">
        <f>IF(N1261="snížená",J1261,0)</f>
        <v>0</v>
      </c>
      <c r="BG1261" s="188">
        <f>IF(N1261="zákl. přenesená",J1261,0)</f>
        <v>0</v>
      </c>
      <c r="BH1261" s="188">
        <f>IF(N1261="sníž. přenesená",J1261,0)</f>
        <v>0</v>
      </c>
      <c r="BI1261" s="188">
        <f>IF(N1261="nulová",J1261,0)</f>
        <v>0</v>
      </c>
      <c r="BJ1261" s="19" t="s">
        <v>81</v>
      </c>
      <c r="BK1261" s="188">
        <f>ROUND(I1261*H1261,2)</f>
        <v>0</v>
      </c>
      <c r="BL1261" s="19" t="s">
        <v>267</v>
      </c>
      <c r="BM1261" s="187" t="s">
        <v>1553</v>
      </c>
    </row>
    <row r="1262" spans="1:65" s="2" customFormat="1" ht="11.25">
      <c r="A1262" s="36"/>
      <c r="B1262" s="37"/>
      <c r="C1262" s="38"/>
      <c r="D1262" s="189" t="s">
        <v>176</v>
      </c>
      <c r="E1262" s="38"/>
      <c r="F1262" s="190" t="s">
        <v>1554</v>
      </c>
      <c r="G1262" s="38"/>
      <c r="H1262" s="38"/>
      <c r="I1262" s="191"/>
      <c r="J1262" s="38"/>
      <c r="K1262" s="38"/>
      <c r="L1262" s="41"/>
      <c r="M1262" s="192"/>
      <c r="N1262" s="193"/>
      <c r="O1262" s="66"/>
      <c r="P1262" s="66"/>
      <c r="Q1262" s="66"/>
      <c r="R1262" s="66"/>
      <c r="S1262" s="66"/>
      <c r="T1262" s="67"/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  <c r="AE1262" s="36"/>
      <c r="AT1262" s="19" t="s">
        <v>176</v>
      </c>
      <c r="AU1262" s="19" t="s">
        <v>83</v>
      </c>
    </row>
    <row r="1263" spans="1:65" s="14" customFormat="1" ht="11.25">
      <c r="B1263" s="204"/>
      <c r="C1263" s="205"/>
      <c r="D1263" s="189" t="s">
        <v>198</v>
      </c>
      <c r="E1263" s="206" t="s">
        <v>19</v>
      </c>
      <c r="F1263" s="207" t="s">
        <v>1555</v>
      </c>
      <c r="G1263" s="205"/>
      <c r="H1263" s="208">
        <v>49.725000000000001</v>
      </c>
      <c r="I1263" s="209"/>
      <c r="J1263" s="205"/>
      <c r="K1263" s="205"/>
      <c r="L1263" s="210"/>
      <c r="M1263" s="211"/>
      <c r="N1263" s="212"/>
      <c r="O1263" s="212"/>
      <c r="P1263" s="212"/>
      <c r="Q1263" s="212"/>
      <c r="R1263" s="212"/>
      <c r="S1263" s="212"/>
      <c r="T1263" s="213"/>
      <c r="AT1263" s="214" t="s">
        <v>198</v>
      </c>
      <c r="AU1263" s="214" t="s">
        <v>83</v>
      </c>
      <c r="AV1263" s="14" t="s">
        <v>83</v>
      </c>
      <c r="AW1263" s="14" t="s">
        <v>34</v>
      </c>
      <c r="AX1263" s="14" t="s">
        <v>73</v>
      </c>
      <c r="AY1263" s="214" t="s">
        <v>168</v>
      </c>
    </row>
    <row r="1264" spans="1:65" s="14" customFormat="1" ht="11.25">
      <c r="B1264" s="204"/>
      <c r="C1264" s="205"/>
      <c r="D1264" s="189" t="s">
        <v>198</v>
      </c>
      <c r="E1264" s="206" t="s">
        <v>19</v>
      </c>
      <c r="F1264" s="207" t="s">
        <v>1556</v>
      </c>
      <c r="G1264" s="205"/>
      <c r="H1264" s="208">
        <v>14.85</v>
      </c>
      <c r="I1264" s="209"/>
      <c r="J1264" s="205"/>
      <c r="K1264" s="205"/>
      <c r="L1264" s="210"/>
      <c r="M1264" s="211"/>
      <c r="N1264" s="212"/>
      <c r="O1264" s="212"/>
      <c r="P1264" s="212"/>
      <c r="Q1264" s="212"/>
      <c r="R1264" s="212"/>
      <c r="S1264" s="212"/>
      <c r="T1264" s="213"/>
      <c r="AT1264" s="214" t="s">
        <v>198</v>
      </c>
      <c r="AU1264" s="214" t="s">
        <v>83</v>
      </c>
      <c r="AV1264" s="14" t="s">
        <v>83</v>
      </c>
      <c r="AW1264" s="14" t="s">
        <v>34</v>
      </c>
      <c r="AX1264" s="14" t="s">
        <v>73</v>
      </c>
      <c r="AY1264" s="214" t="s">
        <v>168</v>
      </c>
    </row>
    <row r="1265" spans="1:65" s="14" customFormat="1" ht="11.25">
      <c r="B1265" s="204"/>
      <c r="C1265" s="205"/>
      <c r="D1265" s="189" t="s">
        <v>198</v>
      </c>
      <c r="E1265" s="206" t="s">
        <v>19</v>
      </c>
      <c r="F1265" s="207" t="s">
        <v>1557</v>
      </c>
      <c r="G1265" s="205"/>
      <c r="H1265" s="208">
        <v>6.93</v>
      </c>
      <c r="I1265" s="209"/>
      <c r="J1265" s="205"/>
      <c r="K1265" s="205"/>
      <c r="L1265" s="210"/>
      <c r="M1265" s="211"/>
      <c r="N1265" s="212"/>
      <c r="O1265" s="212"/>
      <c r="P1265" s="212"/>
      <c r="Q1265" s="212"/>
      <c r="R1265" s="212"/>
      <c r="S1265" s="212"/>
      <c r="T1265" s="213"/>
      <c r="AT1265" s="214" t="s">
        <v>198</v>
      </c>
      <c r="AU1265" s="214" t="s">
        <v>83</v>
      </c>
      <c r="AV1265" s="14" t="s">
        <v>83</v>
      </c>
      <c r="AW1265" s="14" t="s">
        <v>34</v>
      </c>
      <c r="AX1265" s="14" t="s">
        <v>73</v>
      </c>
      <c r="AY1265" s="214" t="s">
        <v>168</v>
      </c>
    </row>
    <row r="1266" spans="1:65" s="14" customFormat="1" ht="11.25">
      <c r="B1266" s="204"/>
      <c r="C1266" s="205"/>
      <c r="D1266" s="189" t="s">
        <v>198</v>
      </c>
      <c r="E1266" s="206" t="s">
        <v>19</v>
      </c>
      <c r="F1266" s="207" t="s">
        <v>1558</v>
      </c>
      <c r="G1266" s="205"/>
      <c r="H1266" s="208">
        <v>1.64</v>
      </c>
      <c r="I1266" s="209"/>
      <c r="J1266" s="205"/>
      <c r="K1266" s="205"/>
      <c r="L1266" s="210"/>
      <c r="M1266" s="211"/>
      <c r="N1266" s="212"/>
      <c r="O1266" s="212"/>
      <c r="P1266" s="212"/>
      <c r="Q1266" s="212"/>
      <c r="R1266" s="212"/>
      <c r="S1266" s="212"/>
      <c r="T1266" s="213"/>
      <c r="AT1266" s="214" t="s">
        <v>198</v>
      </c>
      <c r="AU1266" s="214" t="s">
        <v>83</v>
      </c>
      <c r="AV1266" s="14" t="s">
        <v>83</v>
      </c>
      <c r="AW1266" s="14" t="s">
        <v>34</v>
      </c>
      <c r="AX1266" s="14" t="s">
        <v>73</v>
      </c>
      <c r="AY1266" s="214" t="s">
        <v>168</v>
      </c>
    </row>
    <row r="1267" spans="1:65" s="14" customFormat="1" ht="11.25">
      <c r="B1267" s="204"/>
      <c r="C1267" s="205"/>
      <c r="D1267" s="189" t="s">
        <v>198</v>
      </c>
      <c r="E1267" s="206" t="s">
        <v>19</v>
      </c>
      <c r="F1267" s="207" t="s">
        <v>1559</v>
      </c>
      <c r="G1267" s="205"/>
      <c r="H1267" s="208">
        <v>1.881</v>
      </c>
      <c r="I1267" s="209"/>
      <c r="J1267" s="205"/>
      <c r="K1267" s="205"/>
      <c r="L1267" s="210"/>
      <c r="M1267" s="211"/>
      <c r="N1267" s="212"/>
      <c r="O1267" s="212"/>
      <c r="P1267" s="212"/>
      <c r="Q1267" s="212"/>
      <c r="R1267" s="212"/>
      <c r="S1267" s="212"/>
      <c r="T1267" s="213"/>
      <c r="AT1267" s="214" t="s">
        <v>198</v>
      </c>
      <c r="AU1267" s="214" t="s">
        <v>83</v>
      </c>
      <c r="AV1267" s="14" t="s">
        <v>83</v>
      </c>
      <c r="AW1267" s="14" t="s">
        <v>34</v>
      </c>
      <c r="AX1267" s="14" t="s">
        <v>73</v>
      </c>
      <c r="AY1267" s="214" t="s">
        <v>168</v>
      </c>
    </row>
    <row r="1268" spans="1:65" s="15" customFormat="1" ht="11.25">
      <c r="B1268" s="215"/>
      <c r="C1268" s="216"/>
      <c r="D1268" s="189" t="s">
        <v>198</v>
      </c>
      <c r="E1268" s="217" t="s">
        <v>19</v>
      </c>
      <c r="F1268" s="218" t="s">
        <v>208</v>
      </c>
      <c r="G1268" s="216"/>
      <c r="H1268" s="219">
        <v>75.025999999999996</v>
      </c>
      <c r="I1268" s="220"/>
      <c r="J1268" s="216"/>
      <c r="K1268" s="216"/>
      <c r="L1268" s="221"/>
      <c r="M1268" s="222"/>
      <c r="N1268" s="223"/>
      <c r="O1268" s="223"/>
      <c r="P1268" s="223"/>
      <c r="Q1268" s="223"/>
      <c r="R1268" s="223"/>
      <c r="S1268" s="223"/>
      <c r="T1268" s="224"/>
      <c r="AT1268" s="225" t="s">
        <v>198</v>
      </c>
      <c r="AU1268" s="225" t="s">
        <v>83</v>
      </c>
      <c r="AV1268" s="15" t="s">
        <v>174</v>
      </c>
      <c r="AW1268" s="15" t="s">
        <v>34</v>
      </c>
      <c r="AX1268" s="15" t="s">
        <v>81</v>
      </c>
      <c r="AY1268" s="225" t="s">
        <v>168</v>
      </c>
    </row>
    <row r="1269" spans="1:65" s="2" customFormat="1" ht="21.75" customHeight="1">
      <c r="A1269" s="36"/>
      <c r="B1269" s="37"/>
      <c r="C1269" s="176" t="s">
        <v>1560</v>
      </c>
      <c r="D1269" s="176" t="s">
        <v>170</v>
      </c>
      <c r="E1269" s="177" t="s">
        <v>1561</v>
      </c>
      <c r="F1269" s="178" t="s">
        <v>1562</v>
      </c>
      <c r="G1269" s="179" t="s">
        <v>179</v>
      </c>
      <c r="H1269" s="180">
        <v>255.4</v>
      </c>
      <c r="I1269" s="181"/>
      <c r="J1269" s="182">
        <f>ROUND(I1269*H1269,2)</f>
        <v>0</v>
      </c>
      <c r="K1269" s="178" t="s">
        <v>180</v>
      </c>
      <c r="L1269" s="41"/>
      <c r="M1269" s="183" t="s">
        <v>19</v>
      </c>
      <c r="N1269" s="184" t="s">
        <v>44</v>
      </c>
      <c r="O1269" s="66"/>
      <c r="P1269" s="185">
        <f>O1269*H1269</f>
        <v>0</v>
      </c>
      <c r="Q1269" s="185">
        <v>5.9999999999999995E-4</v>
      </c>
      <c r="R1269" s="185">
        <f>Q1269*H1269</f>
        <v>0.15323999999999999</v>
      </c>
      <c r="S1269" s="185">
        <v>0</v>
      </c>
      <c r="T1269" s="186">
        <f>S1269*H1269</f>
        <v>0</v>
      </c>
      <c r="U1269" s="36"/>
      <c r="V1269" s="36"/>
      <c r="W1269" s="36"/>
      <c r="X1269" s="36"/>
      <c r="Y1269" s="36"/>
      <c r="Z1269" s="36"/>
      <c r="AA1269" s="36"/>
      <c r="AB1269" s="36"/>
      <c r="AC1269" s="36"/>
      <c r="AD1269" s="36"/>
      <c r="AE1269" s="36"/>
      <c r="AR1269" s="187" t="s">
        <v>267</v>
      </c>
      <c r="AT1269" s="187" t="s">
        <v>170</v>
      </c>
      <c r="AU1269" s="187" t="s">
        <v>83</v>
      </c>
      <c r="AY1269" s="19" t="s">
        <v>168</v>
      </c>
      <c r="BE1269" s="188">
        <f>IF(N1269="základní",J1269,0)</f>
        <v>0</v>
      </c>
      <c r="BF1269" s="188">
        <f>IF(N1269="snížená",J1269,0)</f>
        <v>0</v>
      </c>
      <c r="BG1269" s="188">
        <f>IF(N1269="zákl. přenesená",J1269,0)</f>
        <v>0</v>
      </c>
      <c r="BH1269" s="188">
        <f>IF(N1269="sníž. přenesená",J1269,0)</f>
        <v>0</v>
      </c>
      <c r="BI1269" s="188">
        <f>IF(N1269="nulová",J1269,0)</f>
        <v>0</v>
      </c>
      <c r="BJ1269" s="19" t="s">
        <v>81</v>
      </c>
      <c r="BK1269" s="188">
        <f>ROUND(I1269*H1269,2)</f>
        <v>0</v>
      </c>
      <c r="BL1269" s="19" t="s">
        <v>267</v>
      </c>
      <c r="BM1269" s="187" t="s">
        <v>1563</v>
      </c>
    </row>
    <row r="1270" spans="1:65" s="2" customFormat="1" ht="11.25">
      <c r="A1270" s="36"/>
      <c r="B1270" s="37"/>
      <c r="C1270" s="38"/>
      <c r="D1270" s="189" t="s">
        <v>176</v>
      </c>
      <c r="E1270" s="38"/>
      <c r="F1270" s="190" t="s">
        <v>1564</v>
      </c>
      <c r="G1270" s="38"/>
      <c r="H1270" s="38"/>
      <c r="I1270" s="191"/>
      <c r="J1270" s="38"/>
      <c r="K1270" s="38"/>
      <c r="L1270" s="41"/>
      <c r="M1270" s="192"/>
      <c r="N1270" s="193"/>
      <c r="O1270" s="66"/>
      <c r="P1270" s="66"/>
      <c r="Q1270" s="66"/>
      <c r="R1270" s="66"/>
      <c r="S1270" s="66"/>
      <c r="T1270" s="67"/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  <c r="AT1270" s="19" t="s">
        <v>176</v>
      </c>
      <c r="AU1270" s="19" t="s">
        <v>83</v>
      </c>
    </row>
    <row r="1271" spans="1:65" s="14" customFormat="1" ht="11.25">
      <c r="B1271" s="204"/>
      <c r="C1271" s="205"/>
      <c r="D1271" s="189" t="s">
        <v>198</v>
      </c>
      <c r="E1271" s="206" t="s">
        <v>19</v>
      </c>
      <c r="F1271" s="207" t="s">
        <v>1565</v>
      </c>
      <c r="G1271" s="205"/>
      <c r="H1271" s="208">
        <v>70</v>
      </c>
      <c r="I1271" s="209"/>
      <c r="J1271" s="205"/>
      <c r="K1271" s="205"/>
      <c r="L1271" s="210"/>
      <c r="M1271" s="211"/>
      <c r="N1271" s="212"/>
      <c r="O1271" s="212"/>
      <c r="P1271" s="212"/>
      <c r="Q1271" s="212"/>
      <c r="R1271" s="212"/>
      <c r="S1271" s="212"/>
      <c r="T1271" s="213"/>
      <c r="AT1271" s="214" t="s">
        <v>198</v>
      </c>
      <c r="AU1271" s="214" t="s">
        <v>83</v>
      </c>
      <c r="AV1271" s="14" t="s">
        <v>83</v>
      </c>
      <c r="AW1271" s="14" t="s">
        <v>34</v>
      </c>
      <c r="AX1271" s="14" t="s">
        <v>73</v>
      </c>
      <c r="AY1271" s="214" t="s">
        <v>168</v>
      </c>
    </row>
    <row r="1272" spans="1:65" s="14" customFormat="1" ht="11.25">
      <c r="B1272" s="204"/>
      <c r="C1272" s="205"/>
      <c r="D1272" s="189" t="s">
        <v>198</v>
      </c>
      <c r="E1272" s="206" t="s">
        <v>19</v>
      </c>
      <c r="F1272" s="207" t="s">
        <v>1566</v>
      </c>
      <c r="G1272" s="205"/>
      <c r="H1272" s="208">
        <v>167.7</v>
      </c>
      <c r="I1272" s="209"/>
      <c r="J1272" s="205"/>
      <c r="K1272" s="205"/>
      <c r="L1272" s="210"/>
      <c r="M1272" s="211"/>
      <c r="N1272" s="212"/>
      <c r="O1272" s="212"/>
      <c r="P1272" s="212"/>
      <c r="Q1272" s="212"/>
      <c r="R1272" s="212"/>
      <c r="S1272" s="212"/>
      <c r="T1272" s="213"/>
      <c r="AT1272" s="214" t="s">
        <v>198</v>
      </c>
      <c r="AU1272" s="214" t="s">
        <v>83</v>
      </c>
      <c r="AV1272" s="14" t="s">
        <v>83</v>
      </c>
      <c r="AW1272" s="14" t="s">
        <v>34</v>
      </c>
      <c r="AX1272" s="14" t="s">
        <v>73</v>
      </c>
      <c r="AY1272" s="214" t="s">
        <v>168</v>
      </c>
    </row>
    <row r="1273" spans="1:65" s="14" customFormat="1" ht="11.25">
      <c r="B1273" s="204"/>
      <c r="C1273" s="205"/>
      <c r="D1273" s="189" t="s">
        <v>198</v>
      </c>
      <c r="E1273" s="206" t="s">
        <v>19</v>
      </c>
      <c r="F1273" s="207" t="s">
        <v>1567</v>
      </c>
      <c r="G1273" s="205"/>
      <c r="H1273" s="208">
        <v>4.4000000000000004</v>
      </c>
      <c r="I1273" s="209"/>
      <c r="J1273" s="205"/>
      <c r="K1273" s="205"/>
      <c r="L1273" s="210"/>
      <c r="M1273" s="211"/>
      <c r="N1273" s="212"/>
      <c r="O1273" s="212"/>
      <c r="P1273" s="212"/>
      <c r="Q1273" s="212"/>
      <c r="R1273" s="212"/>
      <c r="S1273" s="212"/>
      <c r="T1273" s="213"/>
      <c r="AT1273" s="214" t="s">
        <v>198</v>
      </c>
      <c r="AU1273" s="214" t="s">
        <v>83</v>
      </c>
      <c r="AV1273" s="14" t="s">
        <v>83</v>
      </c>
      <c r="AW1273" s="14" t="s">
        <v>34</v>
      </c>
      <c r="AX1273" s="14" t="s">
        <v>73</v>
      </c>
      <c r="AY1273" s="214" t="s">
        <v>168</v>
      </c>
    </row>
    <row r="1274" spans="1:65" s="14" customFormat="1" ht="11.25">
      <c r="B1274" s="204"/>
      <c r="C1274" s="205"/>
      <c r="D1274" s="189" t="s">
        <v>198</v>
      </c>
      <c r="E1274" s="206" t="s">
        <v>19</v>
      </c>
      <c r="F1274" s="207" t="s">
        <v>1568</v>
      </c>
      <c r="G1274" s="205"/>
      <c r="H1274" s="208">
        <v>13.3</v>
      </c>
      <c r="I1274" s="209"/>
      <c r="J1274" s="205"/>
      <c r="K1274" s="205"/>
      <c r="L1274" s="210"/>
      <c r="M1274" s="211"/>
      <c r="N1274" s="212"/>
      <c r="O1274" s="212"/>
      <c r="P1274" s="212"/>
      <c r="Q1274" s="212"/>
      <c r="R1274" s="212"/>
      <c r="S1274" s="212"/>
      <c r="T1274" s="213"/>
      <c r="AT1274" s="214" t="s">
        <v>198</v>
      </c>
      <c r="AU1274" s="214" t="s">
        <v>83</v>
      </c>
      <c r="AV1274" s="14" t="s">
        <v>83</v>
      </c>
      <c r="AW1274" s="14" t="s">
        <v>34</v>
      </c>
      <c r="AX1274" s="14" t="s">
        <v>73</v>
      </c>
      <c r="AY1274" s="214" t="s">
        <v>168</v>
      </c>
    </row>
    <row r="1275" spans="1:65" s="15" customFormat="1" ht="11.25">
      <c r="B1275" s="215"/>
      <c r="C1275" s="216"/>
      <c r="D1275" s="189" t="s">
        <v>198</v>
      </c>
      <c r="E1275" s="217" t="s">
        <v>19</v>
      </c>
      <c r="F1275" s="218" t="s">
        <v>208</v>
      </c>
      <c r="G1275" s="216"/>
      <c r="H1275" s="219">
        <v>255.4</v>
      </c>
      <c r="I1275" s="220"/>
      <c r="J1275" s="216"/>
      <c r="K1275" s="216"/>
      <c r="L1275" s="221"/>
      <c r="M1275" s="222"/>
      <c r="N1275" s="223"/>
      <c r="O1275" s="223"/>
      <c r="P1275" s="223"/>
      <c r="Q1275" s="223"/>
      <c r="R1275" s="223"/>
      <c r="S1275" s="223"/>
      <c r="T1275" s="224"/>
      <c r="AT1275" s="225" t="s">
        <v>198</v>
      </c>
      <c r="AU1275" s="225" t="s">
        <v>83</v>
      </c>
      <c r="AV1275" s="15" t="s">
        <v>174</v>
      </c>
      <c r="AW1275" s="15" t="s">
        <v>34</v>
      </c>
      <c r="AX1275" s="15" t="s">
        <v>81</v>
      </c>
      <c r="AY1275" s="225" t="s">
        <v>168</v>
      </c>
    </row>
    <row r="1276" spans="1:65" s="2" customFormat="1" ht="21.75" customHeight="1">
      <c r="A1276" s="36"/>
      <c r="B1276" s="37"/>
      <c r="C1276" s="176" t="s">
        <v>1569</v>
      </c>
      <c r="D1276" s="176" t="s">
        <v>170</v>
      </c>
      <c r="E1276" s="177" t="s">
        <v>1570</v>
      </c>
      <c r="F1276" s="178" t="s">
        <v>1571</v>
      </c>
      <c r="G1276" s="179" t="s">
        <v>179</v>
      </c>
      <c r="H1276" s="180">
        <v>24.4</v>
      </c>
      <c r="I1276" s="181"/>
      <c r="J1276" s="182">
        <f>ROUND(I1276*H1276,2)</f>
        <v>0</v>
      </c>
      <c r="K1276" s="178" t="s">
        <v>180</v>
      </c>
      <c r="L1276" s="41"/>
      <c r="M1276" s="183" t="s">
        <v>19</v>
      </c>
      <c r="N1276" s="184" t="s">
        <v>44</v>
      </c>
      <c r="O1276" s="66"/>
      <c r="P1276" s="185">
        <f>O1276*H1276</f>
        <v>0</v>
      </c>
      <c r="Q1276" s="185">
        <v>4.2999999999999999E-4</v>
      </c>
      <c r="R1276" s="185">
        <f>Q1276*H1276</f>
        <v>1.0492E-2</v>
      </c>
      <c r="S1276" s="185">
        <v>0</v>
      </c>
      <c r="T1276" s="186">
        <f>S1276*H1276</f>
        <v>0</v>
      </c>
      <c r="U1276" s="36"/>
      <c r="V1276" s="36"/>
      <c r="W1276" s="36"/>
      <c r="X1276" s="36"/>
      <c r="Y1276" s="36"/>
      <c r="Z1276" s="36"/>
      <c r="AA1276" s="36"/>
      <c r="AB1276" s="36"/>
      <c r="AC1276" s="36"/>
      <c r="AD1276" s="36"/>
      <c r="AE1276" s="36"/>
      <c r="AR1276" s="187" t="s">
        <v>267</v>
      </c>
      <c r="AT1276" s="187" t="s">
        <v>170</v>
      </c>
      <c r="AU1276" s="187" t="s">
        <v>83</v>
      </c>
      <c r="AY1276" s="19" t="s">
        <v>168</v>
      </c>
      <c r="BE1276" s="188">
        <f>IF(N1276="základní",J1276,0)</f>
        <v>0</v>
      </c>
      <c r="BF1276" s="188">
        <f>IF(N1276="snížená",J1276,0)</f>
        <v>0</v>
      </c>
      <c r="BG1276" s="188">
        <f>IF(N1276="zákl. přenesená",J1276,0)</f>
        <v>0</v>
      </c>
      <c r="BH1276" s="188">
        <f>IF(N1276="sníž. přenesená",J1276,0)</f>
        <v>0</v>
      </c>
      <c r="BI1276" s="188">
        <f>IF(N1276="nulová",J1276,0)</f>
        <v>0</v>
      </c>
      <c r="BJ1276" s="19" t="s">
        <v>81</v>
      </c>
      <c r="BK1276" s="188">
        <f>ROUND(I1276*H1276,2)</f>
        <v>0</v>
      </c>
      <c r="BL1276" s="19" t="s">
        <v>267</v>
      </c>
      <c r="BM1276" s="187" t="s">
        <v>1572</v>
      </c>
    </row>
    <row r="1277" spans="1:65" s="2" customFormat="1" ht="11.25">
      <c r="A1277" s="36"/>
      <c r="B1277" s="37"/>
      <c r="C1277" s="38"/>
      <c r="D1277" s="189" t="s">
        <v>176</v>
      </c>
      <c r="E1277" s="38"/>
      <c r="F1277" s="190" t="s">
        <v>1573</v>
      </c>
      <c r="G1277" s="38"/>
      <c r="H1277" s="38"/>
      <c r="I1277" s="191"/>
      <c r="J1277" s="38"/>
      <c r="K1277" s="38"/>
      <c r="L1277" s="41"/>
      <c r="M1277" s="192"/>
      <c r="N1277" s="193"/>
      <c r="O1277" s="66"/>
      <c r="P1277" s="66"/>
      <c r="Q1277" s="66"/>
      <c r="R1277" s="66"/>
      <c r="S1277" s="66"/>
      <c r="T1277" s="67"/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  <c r="AE1277" s="36"/>
      <c r="AT1277" s="19" t="s">
        <v>176</v>
      </c>
      <c r="AU1277" s="19" t="s">
        <v>83</v>
      </c>
    </row>
    <row r="1278" spans="1:65" s="14" customFormat="1" ht="11.25">
      <c r="B1278" s="204"/>
      <c r="C1278" s="205"/>
      <c r="D1278" s="189" t="s">
        <v>198</v>
      </c>
      <c r="E1278" s="206" t="s">
        <v>19</v>
      </c>
      <c r="F1278" s="207" t="s">
        <v>1574</v>
      </c>
      <c r="G1278" s="205"/>
      <c r="H1278" s="208">
        <v>22.2</v>
      </c>
      <c r="I1278" s="209"/>
      <c r="J1278" s="205"/>
      <c r="K1278" s="205"/>
      <c r="L1278" s="210"/>
      <c r="M1278" s="211"/>
      <c r="N1278" s="212"/>
      <c r="O1278" s="212"/>
      <c r="P1278" s="212"/>
      <c r="Q1278" s="212"/>
      <c r="R1278" s="212"/>
      <c r="S1278" s="212"/>
      <c r="T1278" s="213"/>
      <c r="AT1278" s="214" t="s">
        <v>198</v>
      </c>
      <c r="AU1278" s="214" t="s">
        <v>83</v>
      </c>
      <c r="AV1278" s="14" t="s">
        <v>83</v>
      </c>
      <c r="AW1278" s="14" t="s">
        <v>34</v>
      </c>
      <c r="AX1278" s="14" t="s">
        <v>73</v>
      </c>
      <c r="AY1278" s="214" t="s">
        <v>168</v>
      </c>
    </row>
    <row r="1279" spans="1:65" s="14" customFormat="1" ht="11.25">
      <c r="B1279" s="204"/>
      <c r="C1279" s="205"/>
      <c r="D1279" s="189" t="s">
        <v>198</v>
      </c>
      <c r="E1279" s="206" t="s">
        <v>19</v>
      </c>
      <c r="F1279" s="207" t="s">
        <v>1575</v>
      </c>
      <c r="G1279" s="205"/>
      <c r="H1279" s="208">
        <v>2.2000000000000002</v>
      </c>
      <c r="I1279" s="209"/>
      <c r="J1279" s="205"/>
      <c r="K1279" s="205"/>
      <c r="L1279" s="210"/>
      <c r="M1279" s="211"/>
      <c r="N1279" s="212"/>
      <c r="O1279" s="212"/>
      <c r="P1279" s="212"/>
      <c r="Q1279" s="212"/>
      <c r="R1279" s="212"/>
      <c r="S1279" s="212"/>
      <c r="T1279" s="213"/>
      <c r="AT1279" s="214" t="s">
        <v>198</v>
      </c>
      <c r="AU1279" s="214" t="s">
        <v>83</v>
      </c>
      <c r="AV1279" s="14" t="s">
        <v>83</v>
      </c>
      <c r="AW1279" s="14" t="s">
        <v>34</v>
      </c>
      <c r="AX1279" s="14" t="s">
        <v>73</v>
      </c>
      <c r="AY1279" s="214" t="s">
        <v>168</v>
      </c>
    </row>
    <row r="1280" spans="1:65" s="15" customFormat="1" ht="11.25">
      <c r="B1280" s="215"/>
      <c r="C1280" s="216"/>
      <c r="D1280" s="189" t="s">
        <v>198</v>
      </c>
      <c r="E1280" s="217" t="s">
        <v>19</v>
      </c>
      <c r="F1280" s="218" t="s">
        <v>208</v>
      </c>
      <c r="G1280" s="216"/>
      <c r="H1280" s="219">
        <v>24.4</v>
      </c>
      <c r="I1280" s="220"/>
      <c r="J1280" s="216"/>
      <c r="K1280" s="216"/>
      <c r="L1280" s="221"/>
      <c r="M1280" s="222"/>
      <c r="N1280" s="223"/>
      <c r="O1280" s="223"/>
      <c r="P1280" s="223"/>
      <c r="Q1280" s="223"/>
      <c r="R1280" s="223"/>
      <c r="S1280" s="223"/>
      <c r="T1280" s="224"/>
      <c r="AT1280" s="225" t="s">
        <v>198</v>
      </c>
      <c r="AU1280" s="225" t="s">
        <v>83</v>
      </c>
      <c r="AV1280" s="15" t="s">
        <v>174</v>
      </c>
      <c r="AW1280" s="15" t="s">
        <v>34</v>
      </c>
      <c r="AX1280" s="15" t="s">
        <v>81</v>
      </c>
      <c r="AY1280" s="225" t="s">
        <v>168</v>
      </c>
    </row>
    <row r="1281" spans="1:65" s="2" customFormat="1" ht="21.75" customHeight="1">
      <c r="A1281" s="36"/>
      <c r="B1281" s="37"/>
      <c r="C1281" s="176" t="s">
        <v>1576</v>
      </c>
      <c r="D1281" s="176" t="s">
        <v>170</v>
      </c>
      <c r="E1281" s="177" t="s">
        <v>1577</v>
      </c>
      <c r="F1281" s="178" t="s">
        <v>1578</v>
      </c>
      <c r="G1281" s="179" t="s">
        <v>274</v>
      </c>
      <c r="H1281" s="180">
        <v>6</v>
      </c>
      <c r="I1281" s="181"/>
      <c r="J1281" s="182">
        <f>ROUND(I1281*H1281,2)</f>
        <v>0</v>
      </c>
      <c r="K1281" s="178" t="s">
        <v>19</v>
      </c>
      <c r="L1281" s="41"/>
      <c r="M1281" s="183" t="s">
        <v>19</v>
      </c>
      <c r="N1281" s="184" t="s">
        <v>44</v>
      </c>
      <c r="O1281" s="66"/>
      <c r="P1281" s="185">
        <f>O1281*H1281</f>
        <v>0</v>
      </c>
      <c r="Q1281" s="185">
        <v>3.0000000000000001E-3</v>
      </c>
      <c r="R1281" s="185">
        <f>Q1281*H1281</f>
        <v>1.8000000000000002E-2</v>
      </c>
      <c r="S1281" s="185">
        <v>0</v>
      </c>
      <c r="T1281" s="186">
        <f>S1281*H1281</f>
        <v>0</v>
      </c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R1281" s="187" t="s">
        <v>267</v>
      </c>
      <c r="AT1281" s="187" t="s">
        <v>170</v>
      </c>
      <c r="AU1281" s="187" t="s">
        <v>83</v>
      </c>
      <c r="AY1281" s="19" t="s">
        <v>168</v>
      </c>
      <c r="BE1281" s="188">
        <f>IF(N1281="základní",J1281,0)</f>
        <v>0</v>
      </c>
      <c r="BF1281" s="188">
        <f>IF(N1281="snížená",J1281,0)</f>
        <v>0</v>
      </c>
      <c r="BG1281" s="188">
        <f>IF(N1281="zákl. přenesená",J1281,0)</f>
        <v>0</v>
      </c>
      <c r="BH1281" s="188">
        <f>IF(N1281="sníž. přenesená",J1281,0)</f>
        <v>0</v>
      </c>
      <c r="BI1281" s="188">
        <f>IF(N1281="nulová",J1281,0)</f>
        <v>0</v>
      </c>
      <c r="BJ1281" s="19" t="s">
        <v>81</v>
      </c>
      <c r="BK1281" s="188">
        <f>ROUND(I1281*H1281,2)</f>
        <v>0</v>
      </c>
      <c r="BL1281" s="19" t="s">
        <v>267</v>
      </c>
      <c r="BM1281" s="187" t="s">
        <v>1579</v>
      </c>
    </row>
    <row r="1282" spans="1:65" s="2" customFormat="1" ht="21.75" customHeight="1">
      <c r="A1282" s="36"/>
      <c r="B1282" s="37"/>
      <c r="C1282" s="176" t="s">
        <v>1580</v>
      </c>
      <c r="D1282" s="176" t="s">
        <v>170</v>
      </c>
      <c r="E1282" s="177" t="s">
        <v>1581</v>
      </c>
      <c r="F1282" s="178" t="s">
        <v>1582</v>
      </c>
      <c r="G1282" s="179" t="s">
        <v>274</v>
      </c>
      <c r="H1282" s="180">
        <v>2</v>
      </c>
      <c r="I1282" s="181"/>
      <c r="J1282" s="182">
        <f>ROUND(I1282*H1282,2)</f>
        <v>0</v>
      </c>
      <c r="K1282" s="178" t="s">
        <v>19</v>
      </c>
      <c r="L1282" s="41"/>
      <c r="M1282" s="183" t="s">
        <v>19</v>
      </c>
      <c r="N1282" s="184" t="s">
        <v>44</v>
      </c>
      <c r="O1282" s="66"/>
      <c r="P1282" s="185">
        <f>O1282*H1282</f>
        <v>0</v>
      </c>
      <c r="Q1282" s="185">
        <v>3.0000000000000001E-3</v>
      </c>
      <c r="R1282" s="185">
        <f>Q1282*H1282</f>
        <v>6.0000000000000001E-3</v>
      </c>
      <c r="S1282" s="185">
        <v>0</v>
      </c>
      <c r="T1282" s="186">
        <f>S1282*H1282</f>
        <v>0</v>
      </c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R1282" s="187" t="s">
        <v>267</v>
      </c>
      <c r="AT1282" s="187" t="s">
        <v>170</v>
      </c>
      <c r="AU1282" s="187" t="s">
        <v>83</v>
      </c>
      <c r="AY1282" s="19" t="s">
        <v>168</v>
      </c>
      <c r="BE1282" s="188">
        <f>IF(N1282="základní",J1282,0)</f>
        <v>0</v>
      </c>
      <c r="BF1282" s="188">
        <f>IF(N1282="snížená",J1282,0)</f>
        <v>0</v>
      </c>
      <c r="BG1282" s="188">
        <f>IF(N1282="zákl. přenesená",J1282,0)</f>
        <v>0</v>
      </c>
      <c r="BH1282" s="188">
        <f>IF(N1282="sníž. přenesená",J1282,0)</f>
        <v>0</v>
      </c>
      <c r="BI1282" s="188">
        <f>IF(N1282="nulová",J1282,0)</f>
        <v>0</v>
      </c>
      <c r="BJ1282" s="19" t="s">
        <v>81</v>
      </c>
      <c r="BK1282" s="188">
        <f>ROUND(I1282*H1282,2)</f>
        <v>0</v>
      </c>
      <c r="BL1282" s="19" t="s">
        <v>267</v>
      </c>
      <c r="BM1282" s="187" t="s">
        <v>1583</v>
      </c>
    </row>
    <row r="1283" spans="1:65" s="14" customFormat="1" ht="11.25">
      <c r="B1283" s="204"/>
      <c r="C1283" s="205"/>
      <c r="D1283" s="189" t="s">
        <v>198</v>
      </c>
      <c r="E1283" s="206" t="s">
        <v>19</v>
      </c>
      <c r="F1283" s="207" t="s">
        <v>1584</v>
      </c>
      <c r="G1283" s="205"/>
      <c r="H1283" s="208">
        <v>2</v>
      </c>
      <c r="I1283" s="209"/>
      <c r="J1283" s="205"/>
      <c r="K1283" s="205"/>
      <c r="L1283" s="210"/>
      <c r="M1283" s="211"/>
      <c r="N1283" s="212"/>
      <c r="O1283" s="212"/>
      <c r="P1283" s="212"/>
      <c r="Q1283" s="212"/>
      <c r="R1283" s="212"/>
      <c r="S1283" s="212"/>
      <c r="T1283" s="213"/>
      <c r="AT1283" s="214" t="s">
        <v>198</v>
      </c>
      <c r="AU1283" s="214" t="s">
        <v>83</v>
      </c>
      <c r="AV1283" s="14" t="s">
        <v>83</v>
      </c>
      <c r="AW1283" s="14" t="s">
        <v>34</v>
      </c>
      <c r="AX1283" s="14" t="s">
        <v>81</v>
      </c>
      <c r="AY1283" s="214" t="s">
        <v>168</v>
      </c>
    </row>
    <row r="1284" spans="1:65" s="2" customFormat="1" ht="24.2" customHeight="1">
      <c r="A1284" s="36"/>
      <c r="B1284" s="37"/>
      <c r="C1284" s="176" t="s">
        <v>1585</v>
      </c>
      <c r="D1284" s="176" t="s">
        <v>170</v>
      </c>
      <c r="E1284" s="177" t="s">
        <v>1586</v>
      </c>
      <c r="F1284" s="178" t="s">
        <v>1587</v>
      </c>
      <c r="G1284" s="179" t="s">
        <v>225</v>
      </c>
      <c r="H1284" s="180">
        <v>230</v>
      </c>
      <c r="I1284" s="181"/>
      <c r="J1284" s="182">
        <f>ROUND(I1284*H1284,2)</f>
        <v>0</v>
      </c>
      <c r="K1284" s="178" t="s">
        <v>19</v>
      </c>
      <c r="L1284" s="41"/>
      <c r="M1284" s="183" t="s">
        <v>19</v>
      </c>
      <c r="N1284" s="184" t="s">
        <v>44</v>
      </c>
      <c r="O1284" s="66"/>
      <c r="P1284" s="185">
        <f>O1284*H1284</f>
        <v>0</v>
      </c>
      <c r="Q1284" s="185">
        <v>0</v>
      </c>
      <c r="R1284" s="185">
        <f>Q1284*H1284</f>
        <v>0</v>
      </c>
      <c r="S1284" s="185">
        <v>0</v>
      </c>
      <c r="T1284" s="186">
        <f>S1284*H1284</f>
        <v>0</v>
      </c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R1284" s="187" t="s">
        <v>267</v>
      </c>
      <c r="AT1284" s="187" t="s">
        <v>170</v>
      </c>
      <c r="AU1284" s="187" t="s">
        <v>83</v>
      </c>
      <c r="AY1284" s="19" t="s">
        <v>168</v>
      </c>
      <c r="BE1284" s="188">
        <f>IF(N1284="základní",J1284,0)</f>
        <v>0</v>
      </c>
      <c r="BF1284" s="188">
        <f>IF(N1284="snížená",J1284,0)</f>
        <v>0</v>
      </c>
      <c r="BG1284" s="188">
        <f>IF(N1284="zákl. přenesená",J1284,0)</f>
        <v>0</v>
      </c>
      <c r="BH1284" s="188">
        <f>IF(N1284="sníž. přenesená",J1284,0)</f>
        <v>0</v>
      </c>
      <c r="BI1284" s="188">
        <f>IF(N1284="nulová",J1284,0)</f>
        <v>0</v>
      </c>
      <c r="BJ1284" s="19" t="s">
        <v>81</v>
      </c>
      <c r="BK1284" s="188">
        <f>ROUND(I1284*H1284,2)</f>
        <v>0</v>
      </c>
      <c r="BL1284" s="19" t="s">
        <v>267</v>
      </c>
      <c r="BM1284" s="187" t="s">
        <v>1588</v>
      </c>
    </row>
    <row r="1285" spans="1:65" s="14" customFormat="1" ht="11.25">
      <c r="B1285" s="204"/>
      <c r="C1285" s="205"/>
      <c r="D1285" s="189" t="s">
        <v>198</v>
      </c>
      <c r="E1285" s="206" t="s">
        <v>19</v>
      </c>
      <c r="F1285" s="207" t="s">
        <v>1589</v>
      </c>
      <c r="G1285" s="205"/>
      <c r="H1285" s="208">
        <v>150</v>
      </c>
      <c r="I1285" s="209"/>
      <c r="J1285" s="205"/>
      <c r="K1285" s="205"/>
      <c r="L1285" s="210"/>
      <c r="M1285" s="211"/>
      <c r="N1285" s="212"/>
      <c r="O1285" s="212"/>
      <c r="P1285" s="212"/>
      <c r="Q1285" s="212"/>
      <c r="R1285" s="212"/>
      <c r="S1285" s="212"/>
      <c r="T1285" s="213"/>
      <c r="AT1285" s="214" t="s">
        <v>198</v>
      </c>
      <c r="AU1285" s="214" t="s">
        <v>83</v>
      </c>
      <c r="AV1285" s="14" t="s">
        <v>83</v>
      </c>
      <c r="AW1285" s="14" t="s">
        <v>34</v>
      </c>
      <c r="AX1285" s="14" t="s">
        <v>73</v>
      </c>
      <c r="AY1285" s="214" t="s">
        <v>168</v>
      </c>
    </row>
    <row r="1286" spans="1:65" s="14" customFormat="1" ht="11.25">
      <c r="B1286" s="204"/>
      <c r="C1286" s="205"/>
      <c r="D1286" s="189" t="s">
        <v>198</v>
      </c>
      <c r="E1286" s="206" t="s">
        <v>19</v>
      </c>
      <c r="F1286" s="207" t="s">
        <v>1590</v>
      </c>
      <c r="G1286" s="205"/>
      <c r="H1286" s="208">
        <v>5</v>
      </c>
      <c r="I1286" s="209"/>
      <c r="J1286" s="205"/>
      <c r="K1286" s="205"/>
      <c r="L1286" s="210"/>
      <c r="M1286" s="211"/>
      <c r="N1286" s="212"/>
      <c r="O1286" s="212"/>
      <c r="P1286" s="212"/>
      <c r="Q1286" s="212"/>
      <c r="R1286" s="212"/>
      <c r="S1286" s="212"/>
      <c r="T1286" s="213"/>
      <c r="AT1286" s="214" t="s">
        <v>198</v>
      </c>
      <c r="AU1286" s="214" t="s">
        <v>83</v>
      </c>
      <c r="AV1286" s="14" t="s">
        <v>83</v>
      </c>
      <c r="AW1286" s="14" t="s">
        <v>34</v>
      </c>
      <c r="AX1286" s="14" t="s">
        <v>73</v>
      </c>
      <c r="AY1286" s="214" t="s">
        <v>168</v>
      </c>
    </row>
    <row r="1287" spans="1:65" s="14" customFormat="1" ht="11.25">
      <c r="B1287" s="204"/>
      <c r="C1287" s="205"/>
      <c r="D1287" s="189" t="s">
        <v>198</v>
      </c>
      <c r="E1287" s="206" t="s">
        <v>19</v>
      </c>
      <c r="F1287" s="207" t="s">
        <v>1591</v>
      </c>
      <c r="G1287" s="205"/>
      <c r="H1287" s="208">
        <v>45</v>
      </c>
      <c r="I1287" s="209"/>
      <c r="J1287" s="205"/>
      <c r="K1287" s="205"/>
      <c r="L1287" s="210"/>
      <c r="M1287" s="211"/>
      <c r="N1287" s="212"/>
      <c r="O1287" s="212"/>
      <c r="P1287" s="212"/>
      <c r="Q1287" s="212"/>
      <c r="R1287" s="212"/>
      <c r="S1287" s="212"/>
      <c r="T1287" s="213"/>
      <c r="AT1287" s="214" t="s">
        <v>198</v>
      </c>
      <c r="AU1287" s="214" t="s">
        <v>83</v>
      </c>
      <c r="AV1287" s="14" t="s">
        <v>83</v>
      </c>
      <c r="AW1287" s="14" t="s">
        <v>34</v>
      </c>
      <c r="AX1287" s="14" t="s">
        <v>73</v>
      </c>
      <c r="AY1287" s="214" t="s">
        <v>168</v>
      </c>
    </row>
    <row r="1288" spans="1:65" s="14" customFormat="1" ht="11.25">
      <c r="B1288" s="204"/>
      <c r="C1288" s="205"/>
      <c r="D1288" s="189" t="s">
        <v>198</v>
      </c>
      <c r="E1288" s="206" t="s">
        <v>19</v>
      </c>
      <c r="F1288" s="207" t="s">
        <v>1592</v>
      </c>
      <c r="G1288" s="205"/>
      <c r="H1288" s="208">
        <v>30</v>
      </c>
      <c r="I1288" s="209"/>
      <c r="J1288" s="205"/>
      <c r="K1288" s="205"/>
      <c r="L1288" s="210"/>
      <c r="M1288" s="211"/>
      <c r="N1288" s="212"/>
      <c r="O1288" s="212"/>
      <c r="P1288" s="212"/>
      <c r="Q1288" s="212"/>
      <c r="R1288" s="212"/>
      <c r="S1288" s="212"/>
      <c r="T1288" s="213"/>
      <c r="AT1288" s="214" t="s">
        <v>198</v>
      </c>
      <c r="AU1288" s="214" t="s">
        <v>83</v>
      </c>
      <c r="AV1288" s="14" t="s">
        <v>83</v>
      </c>
      <c r="AW1288" s="14" t="s">
        <v>34</v>
      </c>
      <c r="AX1288" s="14" t="s">
        <v>73</v>
      </c>
      <c r="AY1288" s="214" t="s">
        <v>168</v>
      </c>
    </row>
    <row r="1289" spans="1:65" s="15" customFormat="1" ht="11.25">
      <c r="B1289" s="215"/>
      <c r="C1289" s="216"/>
      <c r="D1289" s="189" t="s">
        <v>198</v>
      </c>
      <c r="E1289" s="217" t="s">
        <v>19</v>
      </c>
      <c r="F1289" s="218" t="s">
        <v>208</v>
      </c>
      <c r="G1289" s="216"/>
      <c r="H1289" s="219">
        <v>230</v>
      </c>
      <c r="I1289" s="220"/>
      <c r="J1289" s="216"/>
      <c r="K1289" s="216"/>
      <c r="L1289" s="221"/>
      <c r="M1289" s="222"/>
      <c r="N1289" s="223"/>
      <c r="O1289" s="223"/>
      <c r="P1289" s="223"/>
      <c r="Q1289" s="223"/>
      <c r="R1289" s="223"/>
      <c r="S1289" s="223"/>
      <c r="T1289" s="224"/>
      <c r="AT1289" s="225" t="s">
        <v>198</v>
      </c>
      <c r="AU1289" s="225" t="s">
        <v>83</v>
      </c>
      <c r="AV1289" s="15" t="s">
        <v>174</v>
      </c>
      <c r="AW1289" s="15" t="s">
        <v>34</v>
      </c>
      <c r="AX1289" s="15" t="s">
        <v>81</v>
      </c>
      <c r="AY1289" s="225" t="s">
        <v>168</v>
      </c>
    </row>
    <row r="1290" spans="1:65" s="2" customFormat="1" ht="16.5" customHeight="1">
      <c r="A1290" s="36"/>
      <c r="B1290" s="37"/>
      <c r="C1290" s="176" t="s">
        <v>1593</v>
      </c>
      <c r="D1290" s="176" t="s">
        <v>170</v>
      </c>
      <c r="E1290" s="177" t="s">
        <v>1594</v>
      </c>
      <c r="F1290" s="178" t="s">
        <v>1595</v>
      </c>
      <c r="G1290" s="179" t="s">
        <v>248</v>
      </c>
      <c r="H1290" s="180">
        <v>4.8780000000000001</v>
      </c>
      <c r="I1290" s="181"/>
      <c r="J1290" s="182">
        <f>ROUND(I1290*H1290,2)</f>
        <v>0</v>
      </c>
      <c r="K1290" s="178" t="s">
        <v>180</v>
      </c>
      <c r="L1290" s="41"/>
      <c r="M1290" s="183" t="s">
        <v>19</v>
      </c>
      <c r="N1290" s="184" t="s">
        <v>44</v>
      </c>
      <c r="O1290" s="66"/>
      <c r="P1290" s="185">
        <f>O1290*H1290</f>
        <v>0</v>
      </c>
      <c r="Q1290" s="185">
        <v>0</v>
      </c>
      <c r="R1290" s="185">
        <f>Q1290*H1290</f>
        <v>0</v>
      </c>
      <c r="S1290" s="185">
        <v>0</v>
      </c>
      <c r="T1290" s="186">
        <f>S1290*H1290</f>
        <v>0</v>
      </c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R1290" s="187" t="s">
        <v>267</v>
      </c>
      <c r="AT1290" s="187" t="s">
        <v>170</v>
      </c>
      <c r="AU1290" s="187" t="s">
        <v>83</v>
      </c>
      <c r="AY1290" s="19" t="s">
        <v>168</v>
      </c>
      <c r="BE1290" s="188">
        <f>IF(N1290="základní",J1290,0)</f>
        <v>0</v>
      </c>
      <c r="BF1290" s="188">
        <f>IF(N1290="snížená",J1290,0)</f>
        <v>0</v>
      </c>
      <c r="BG1290" s="188">
        <f>IF(N1290="zákl. přenesená",J1290,0)</f>
        <v>0</v>
      </c>
      <c r="BH1290" s="188">
        <f>IF(N1290="sníž. přenesená",J1290,0)</f>
        <v>0</v>
      </c>
      <c r="BI1290" s="188">
        <f>IF(N1290="nulová",J1290,0)</f>
        <v>0</v>
      </c>
      <c r="BJ1290" s="19" t="s">
        <v>81</v>
      </c>
      <c r="BK1290" s="188">
        <f>ROUND(I1290*H1290,2)</f>
        <v>0</v>
      </c>
      <c r="BL1290" s="19" t="s">
        <v>267</v>
      </c>
      <c r="BM1290" s="187" t="s">
        <v>1596</v>
      </c>
    </row>
    <row r="1291" spans="1:65" s="2" customFormat="1" ht="19.5">
      <c r="A1291" s="36"/>
      <c r="B1291" s="37"/>
      <c r="C1291" s="38"/>
      <c r="D1291" s="189" t="s">
        <v>176</v>
      </c>
      <c r="E1291" s="38"/>
      <c r="F1291" s="190" t="s">
        <v>1597</v>
      </c>
      <c r="G1291" s="38"/>
      <c r="H1291" s="38"/>
      <c r="I1291" s="191"/>
      <c r="J1291" s="38"/>
      <c r="K1291" s="38"/>
      <c r="L1291" s="41"/>
      <c r="M1291" s="192"/>
      <c r="N1291" s="193"/>
      <c r="O1291" s="66"/>
      <c r="P1291" s="66"/>
      <c r="Q1291" s="66"/>
      <c r="R1291" s="66"/>
      <c r="S1291" s="66"/>
      <c r="T1291" s="67"/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T1291" s="19" t="s">
        <v>176</v>
      </c>
      <c r="AU1291" s="19" t="s">
        <v>83</v>
      </c>
    </row>
    <row r="1292" spans="1:65" s="12" customFormat="1" ht="22.9" customHeight="1">
      <c r="B1292" s="160"/>
      <c r="C1292" s="161"/>
      <c r="D1292" s="162" t="s">
        <v>72</v>
      </c>
      <c r="E1292" s="174" t="s">
        <v>1598</v>
      </c>
      <c r="F1292" s="174" t="s">
        <v>1599</v>
      </c>
      <c r="G1292" s="161"/>
      <c r="H1292" s="161"/>
      <c r="I1292" s="164"/>
      <c r="J1292" s="175">
        <f>BK1292</f>
        <v>0</v>
      </c>
      <c r="K1292" s="161"/>
      <c r="L1292" s="166"/>
      <c r="M1292" s="167"/>
      <c r="N1292" s="168"/>
      <c r="O1292" s="168"/>
      <c r="P1292" s="169">
        <f>SUM(P1293:P1348)</f>
        <v>0</v>
      </c>
      <c r="Q1292" s="168"/>
      <c r="R1292" s="169">
        <f>SUM(R1293:R1348)</f>
        <v>14.825456860000001</v>
      </c>
      <c r="S1292" s="168"/>
      <c r="T1292" s="170">
        <f>SUM(T1293:T1348)</f>
        <v>0</v>
      </c>
      <c r="AR1292" s="171" t="s">
        <v>83</v>
      </c>
      <c r="AT1292" s="172" t="s">
        <v>72</v>
      </c>
      <c r="AU1292" s="172" t="s">
        <v>81</v>
      </c>
      <c r="AY1292" s="171" t="s">
        <v>168</v>
      </c>
      <c r="BK1292" s="173">
        <f>SUM(BK1293:BK1348)</f>
        <v>0</v>
      </c>
    </row>
    <row r="1293" spans="1:65" s="2" customFormat="1" ht="16.5" customHeight="1">
      <c r="A1293" s="36"/>
      <c r="B1293" s="37"/>
      <c r="C1293" s="176" t="s">
        <v>1600</v>
      </c>
      <c r="D1293" s="176" t="s">
        <v>170</v>
      </c>
      <c r="E1293" s="177" t="s">
        <v>1601</v>
      </c>
      <c r="F1293" s="178" t="s">
        <v>1602</v>
      </c>
      <c r="G1293" s="179" t="s">
        <v>225</v>
      </c>
      <c r="H1293" s="180">
        <v>16.02</v>
      </c>
      <c r="I1293" s="181"/>
      <c r="J1293" s="182">
        <f>ROUND(I1293*H1293,2)</f>
        <v>0</v>
      </c>
      <c r="K1293" s="178" t="s">
        <v>180</v>
      </c>
      <c r="L1293" s="41"/>
      <c r="M1293" s="183" t="s">
        <v>19</v>
      </c>
      <c r="N1293" s="184" t="s">
        <v>44</v>
      </c>
      <c r="O1293" s="66"/>
      <c r="P1293" s="185">
        <f>O1293*H1293</f>
        <v>0</v>
      </c>
      <c r="Q1293" s="185">
        <v>0</v>
      </c>
      <c r="R1293" s="185">
        <f>Q1293*H1293</f>
        <v>0</v>
      </c>
      <c r="S1293" s="185">
        <v>0</v>
      </c>
      <c r="T1293" s="186">
        <f>S1293*H1293</f>
        <v>0</v>
      </c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R1293" s="187" t="s">
        <v>267</v>
      </c>
      <c r="AT1293" s="187" t="s">
        <v>170</v>
      </c>
      <c r="AU1293" s="187" t="s">
        <v>83</v>
      </c>
      <c r="AY1293" s="19" t="s">
        <v>168</v>
      </c>
      <c r="BE1293" s="188">
        <f>IF(N1293="základní",J1293,0)</f>
        <v>0</v>
      </c>
      <c r="BF1293" s="188">
        <f>IF(N1293="snížená",J1293,0)</f>
        <v>0</v>
      </c>
      <c r="BG1293" s="188">
        <f>IF(N1293="zákl. přenesená",J1293,0)</f>
        <v>0</v>
      </c>
      <c r="BH1293" s="188">
        <f>IF(N1293="sníž. přenesená",J1293,0)</f>
        <v>0</v>
      </c>
      <c r="BI1293" s="188">
        <f>IF(N1293="nulová",J1293,0)</f>
        <v>0</v>
      </c>
      <c r="BJ1293" s="19" t="s">
        <v>81</v>
      </c>
      <c r="BK1293" s="188">
        <f>ROUND(I1293*H1293,2)</f>
        <v>0</v>
      </c>
      <c r="BL1293" s="19" t="s">
        <v>267</v>
      </c>
      <c r="BM1293" s="187" t="s">
        <v>1603</v>
      </c>
    </row>
    <row r="1294" spans="1:65" s="2" customFormat="1" ht="11.25">
      <c r="A1294" s="36"/>
      <c r="B1294" s="37"/>
      <c r="C1294" s="38"/>
      <c r="D1294" s="189" t="s">
        <v>176</v>
      </c>
      <c r="E1294" s="38"/>
      <c r="F1294" s="190" t="s">
        <v>1604</v>
      </c>
      <c r="G1294" s="38"/>
      <c r="H1294" s="38"/>
      <c r="I1294" s="191"/>
      <c r="J1294" s="38"/>
      <c r="K1294" s="38"/>
      <c r="L1294" s="41"/>
      <c r="M1294" s="192"/>
      <c r="N1294" s="193"/>
      <c r="O1294" s="66"/>
      <c r="P1294" s="66"/>
      <c r="Q1294" s="66"/>
      <c r="R1294" s="66"/>
      <c r="S1294" s="66"/>
      <c r="T1294" s="67"/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  <c r="AE1294" s="36"/>
      <c r="AT1294" s="19" t="s">
        <v>176</v>
      </c>
      <c r="AU1294" s="19" t="s">
        <v>83</v>
      </c>
    </row>
    <row r="1295" spans="1:65" s="13" customFormat="1" ht="11.25">
      <c r="B1295" s="194"/>
      <c r="C1295" s="195"/>
      <c r="D1295" s="189" t="s">
        <v>198</v>
      </c>
      <c r="E1295" s="196" t="s">
        <v>19</v>
      </c>
      <c r="F1295" s="197" t="s">
        <v>1330</v>
      </c>
      <c r="G1295" s="195"/>
      <c r="H1295" s="196" t="s">
        <v>19</v>
      </c>
      <c r="I1295" s="198"/>
      <c r="J1295" s="195"/>
      <c r="K1295" s="195"/>
      <c r="L1295" s="199"/>
      <c r="M1295" s="200"/>
      <c r="N1295" s="201"/>
      <c r="O1295" s="201"/>
      <c r="P1295" s="201"/>
      <c r="Q1295" s="201"/>
      <c r="R1295" s="201"/>
      <c r="S1295" s="201"/>
      <c r="T1295" s="202"/>
      <c r="AT1295" s="203" t="s">
        <v>198</v>
      </c>
      <c r="AU1295" s="203" t="s">
        <v>83</v>
      </c>
      <c r="AV1295" s="13" t="s">
        <v>81</v>
      </c>
      <c r="AW1295" s="13" t="s">
        <v>34</v>
      </c>
      <c r="AX1295" s="13" t="s">
        <v>73</v>
      </c>
      <c r="AY1295" s="203" t="s">
        <v>168</v>
      </c>
    </row>
    <row r="1296" spans="1:65" s="14" customFormat="1" ht="11.25">
      <c r="B1296" s="204"/>
      <c r="C1296" s="205"/>
      <c r="D1296" s="189" t="s">
        <v>198</v>
      </c>
      <c r="E1296" s="206" t="s">
        <v>19</v>
      </c>
      <c r="F1296" s="207" t="s">
        <v>1331</v>
      </c>
      <c r="G1296" s="205"/>
      <c r="H1296" s="208">
        <v>16.02</v>
      </c>
      <c r="I1296" s="209"/>
      <c r="J1296" s="205"/>
      <c r="K1296" s="205"/>
      <c r="L1296" s="210"/>
      <c r="M1296" s="211"/>
      <c r="N1296" s="212"/>
      <c r="O1296" s="212"/>
      <c r="P1296" s="212"/>
      <c r="Q1296" s="212"/>
      <c r="R1296" s="212"/>
      <c r="S1296" s="212"/>
      <c r="T1296" s="213"/>
      <c r="AT1296" s="214" t="s">
        <v>198</v>
      </c>
      <c r="AU1296" s="214" t="s">
        <v>83</v>
      </c>
      <c r="AV1296" s="14" t="s">
        <v>83</v>
      </c>
      <c r="AW1296" s="14" t="s">
        <v>34</v>
      </c>
      <c r="AX1296" s="14" t="s">
        <v>81</v>
      </c>
      <c r="AY1296" s="214" t="s">
        <v>168</v>
      </c>
    </row>
    <row r="1297" spans="1:65" s="2" customFormat="1" ht="16.5" customHeight="1">
      <c r="A1297" s="36"/>
      <c r="B1297" s="37"/>
      <c r="C1297" s="226" t="s">
        <v>1605</v>
      </c>
      <c r="D1297" s="226" t="s">
        <v>304</v>
      </c>
      <c r="E1297" s="227" t="s">
        <v>1606</v>
      </c>
      <c r="F1297" s="228" t="s">
        <v>1607</v>
      </c>
      <c r="G1297" s="229" t="s">
        <v>225</v>
      </c>
      <c r="H1297" s="230">
        <v>16.34</v>
      </c>
      <c r="I1297" s="231"/>
      <c r="J1297" s="232">
        <f>ROUND(I1297*H1297,2)</f>
        <v>0</v>
      </c>
      <c r="K1297" s="228" t="s">
        <v>19</v>
      </c>
      <c r="L1297" s="233"/>
      <c r="M1297" s="234" t="s">
        <v>19</v>
      </c>
      <c r="N1297" s="235" t="s">
        <v>44</v>
      </c>
      <c r="O1297" s="66"/>
      <c r="P1297" s="185">
        <f>O1297*H1297</f>
        <v>0</v>
      </c>
      <c r="Q1297" s="185">
        <v>5.9999999999999995E-4</v>
      </c>
      <c r="R1297" s="185">
        <f>Q1297*H1297</f>
        <v>9.8039999999999985E-3</v>
      </c>
      <c r="S1297" s="185">
        <v>0</v>
      </c>
      <c r="T1297" s="186">
        <f>S1297*H1297</f>
        <v>0</v>
      </c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R1297" s="187" t="s">
        <v>368</v>
      </c>
      <c r="AT1297" s="187" t="s">
        <v>304</v>
      </c>
      <c r="AU1297" s="187" t="s">
        <v>83</v>
      </c>
      <c r="AY1297" s="19" t="s">
        <v>168</v>
      </c>
      <c r="BE1297" s="188">
        <f>IF(N1297="základní",J1297,0)</f>
        <v>0</v>
      </c>
      <c r="BF1297" s="188">
        <f>IF(N1297="snížená",J1297,0)</f>
        <v>0</v>
      </c>
      <c r="BG1297" s="188">
        <f>IF(N1297="zákl. přenesená",J1297,0)</f>
        <v>0</v>
      </c>
      <c r="BH1297" s="188">
        <f>IF(N1297="sníž. přenesená",J1297,0)</f>
        <v>0</v>
      </c>
      <c r="BI1297" s="188">
        <f>IF(N1297="nulová",J1297,0)</f>
        <v>0</v>
      </c>
      <c r="BJ1297" s="19" t="s">
        <v>81</v>
      </c>
      <c r="BK1297" s="188">
        <f>ROUND(I1297*H1297,2)</f>
        <v>0</v>
      </c>
      <c r="BL1297" s="19" t="s">
        <v>267</v>
      </c>
      <c r="BM1297" s="187" t="s">
        <v>1608</v>
      </c>
    </row>
    <row r="1298" spans="1:65" s="2" customFormat="1" ht="11.25">
      <c r="A1298" s="36"/>
      <c r="B1298" s="37"/>
      <c r="C1298" s="38"/>
      <c r="D1298" s="189" t="s">
        <v>176</v>
      </c>
      <c r="E1298" s="38"/>
      <c r="F1298" s="190" t="s">
        <v>1607</v>
      </c>
      <c r="G1298" s="38"/>
      <c r="H1298" s="38"/>
      <c r="I1298" s="191"/>
      <c r="J1298" s="38"/>
      <c r="K1298" s="38"/>
      <c r="L1298" s="41"/>
      <c r="M1298" s="192"/>
      <c r="N1298" s="193"/>
      <c r="O1298" s="66"/>
      <c r="P1298" s="66"/>
      <c r="Q1298" s="66"/>
      <c r="R1298" s="66"/>
      <c r="S1298" s="66"/>
      <c r="T1298" s="67"/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T1298" s="19" t="s">
        <v>176</v>
      </c>
      <c r="AU1298" s="19" t="s">
        <v>83</v>
      </c>
    </row>
    <row r="1299" spans="1:65" s="14" customFormat="1" ht="11.25">
      <c r="B1299" s="204"/>
      <c r="C1299" s="205"/>
      <c r="D1299" s="189" t="s">
        <v>198</v>
      </c>
      <c r="E1299" s="206" t="s">
        <v>19</v>
      </c>
      <c r="F1299" s="207" t="s">
        <v>1609</v>
      </c>
      <c r="G1299" s="205"/>
      <c r="H1299" s="208">
        <v>16.34</v>
      </c>
      <c r="I1299" s="209"/>
      <c r="J1299" s="205"/>
      <c r="K1299" s="205"/>
      <c r="L1299" s="210"/>
      <c r="M1299" s="211"/>
      <c r="N1299" s="212"/>
      <c r="O1299" s="212"/>
      <c r="P1299" s="212"/>
      <c r="Q1299" s="212"/>
      <c r="R1299" s="212"/>
      <c r="S1299" s="212"/>
      <c r="T1299" s="213"/>
      <c r="AT1299" s="214" t="s">
        <v>198</v>
      </c>
      <c r="AU1299" s="214" t="s">
        <v>83</v>
      </c>
      <c r="AV1299" s="14" t="s">
        <v>83</v>
      </c>
      <c r="AW1299" s="14" t="s">
        <v>34</v>
      </c>
      <c r="AX1299" s="14" t="s">
        <v>81</v>
      </c>
      <c r="AY1299" s="214" t="s">
        <v>168</v>
      </c>
    </row>
    <row r="1300" spans="1:65" s="2" customFormat="1" ht="16.5" customHeight="1">
      <c r="A1300" s="36"/>
      <c r="B1300" s="37"/>
      <c r="C1300" s="176" t="s">
        <v>1610</v>
      </c>
      <c r="D1300" s="176" t="s">
        <v>170</v>
      </c>
      <c r="E1300" s="177" t="s">
        <v>1611</v>
      </c>
      <c r="F1300" s="178" t="s">
        <v>1612</v>
      </c>
      <c r="G1300" s="179" t="s">
        <v>225</v>
      </c>
      <c r="H1300" s="180">
        <v>1472.634</v>
      </c>
      <c r="I1300" s="181"/>
      <c r="J1300" s="182">
        <f>ROUND(I1300*H1300,2)</f>
        <v>0</v>
      </c>
      <c r="K1300" s="178" t="s">
        <v>180</v>
      </c>
      <c r="L1300" s="41"/>
      <c r="M1300" s="183" t="s">
        <v>19</v>
      </c>
      <c r="N1300" s="184" t="s">
        <v>44</v>
      </c>
      <c r="O1300" s="66"/>
      <c r="P1300" s="185">
        <f>O1300*H1300</f>
        <v>0</v>
      </c>
      <c r="Q1300" s="185">
        <v>0</v>
      </c>
      <c r="R1300" s="185">
        <f>Q1300*H1300</f>
        <v>0</v>
      </c>
      <c r="S1300" s="185">
        <v>0</v>
      </c>
      <c r="T1300" s="186">
        <f>S1300*H1300</f>
        <v>0</v>
      </c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R1300" s="187" t="s">
        <v>267</v>
      </c>
      <c r="AT1300" s="187" t="s">
        <v>170</v>
      </c>
      <c r="AU1300" s="187" t="s">
        <v>83</v>
      </c>
      <c r="AY1300" s="19" t="s">
        <v>168</v>
      </c>
      <c r="BE1300" s="188">
        <f>IF(N1300="základní",J1300,0)</f>
        <v>0</v>
      </c>
      <c r="BF1300" s="188">
        <f>IF(N1300="snížená",J1300,0)</f>
        <v>0</v>
      </c>
      <c r="BG1300" s="188">
        <f>IF(N1300="zákl. přenesená",J1300,0)</f>
        <v>0</v>
      </c>
      <c r="BH1300" s="188">
        <f>IF(N1300="sníž. přenesená",J1300,0)</f>
        <v>0</v>
      </c>
      <c r="BI1300" s="188">
        <f>IF(N1300="nulová",J1300,0)</f>
        <v>0</v>
      </c>
      <c r="BJ1300" s="19" t="s">
        <v>81</v>
      </c>
      <c r="BK1300" s="188">
        <f>ROUND(I1300*H1300,2)</f>
        <v>0</v>
      </c>
      <c r="BL1300" s="19" t="s">
        <v>267</v>
      </c>
      <c r="BM1300" s="187" t="s">
        <v>1613</v>
      </c>
    </row>
    <row r="1301" spans="1:65" s="2" customFormat="1" ht="19.5">
      <c r="A1301" s="36"/>
      <c r="B1301" s="37"/>
      <c r="C1301" s="38"/>
      <c r="D1301" s="189" t="s">
        <v>176</v>
      </c>
      <c r="E1301" s="38"/>
      <c r="F1301" s="190" t="s">
        <v>1614</v>
      </c>
      <c r="G1301" s="38"/>
      <c r="H1301" s="38"/>
      <c r="I1301" s="191"/>
      <c r="J1301" s="38"/>
      <c r="K1301" s="38"/>
      <c r="L1301" s="41"/>
      <c r="M1301" s="192"/>
      <c r="N1301" s="193"/>
      <c r="O1301" s="66"/>
      <c r="P1301" s="66"/>
      <c r="Q1301" s="66"/>
      <c r="R1301" s="66"/>
      <c r="S1301" s="66"/>
      <c r="T1301" s="67"/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  <c r="AE1301" s="36"/>
      <c r="AT1301" s="19" t="s">
        <v>176</v>
      </c>
      <c r="AU1301" s="19" t="s">
        <v>83</v>
      </c>
    </row>
    <row r="1302" spans="1:65" s="13" customFormat="1" ht="11.25">
      <c r="B1302" s="194"/>
      <c r="C1302" s="195"/>
      <c r="D1302" s="189" t="s">
        <v>198</v>
      </c>
      <c r="E1302" s="196" t="s">
        <v>19</v>
      </c>
      <c r="F1302" s="197" t="s">
        <v>1486</v>
      </c>
      <c r="G1302" s="195"/>
      <c r="H1302" s="196" t="s">
        <v>19</v>
      </c>
      <c r="I1302" s="198"/>
      <c r="J1302" s="195"/>
      <c r="K1302" s="195"/>
      <c r="L1302" s="199"/>
      <c r="M1302" s="200"/>
      <c r="N1302" s="201"/>
      <c r="O1302" s="201"/>
      <c r="P1302" s="201"/>
      <c r="Q1302" s="201"/>
      <c r="R1302" s="201"/>
      <c r="S1302" s="201"/>
      <c r="T1302" s="202"/>
      <c r="AT1302" s="203" t="s">
        <v>198</v>
      </c>
      <c r="AU1302" s="203" t="s">
        <v>83</v>
      </c>
      <c r="AV1302" s="13" t="s">
        <v>81</v>
      </c>
      <c r="AW1302" s="13" t="s">
        <v>34</v>
      </c>
      <c r="AX1302" s="13" t="s">
        <v>73</v>
      </c>
      <c r="AY1302" s="203" t="s">
        <v>168</v>
      </c>
    </row>
    <row r="1303" spans="1:65" s="14" customFormat="1" ht="11.25">
      <c r="B1303" s="204"/>
      <c r="C1303" s="205"/>
      <c r="D1303" s="189" t="s">
        <v>198</v>
      </c>
      <c r="E1303" s="206" t="s">
        <v>19</v>
      </c>
      <c r="F1303" s="207" t="s">
        <v>1615</v>
      </c>
      <c r="G1303" s="205"/>
      <c r="H1303" s="208">
        <v>1328.08</v>
      </c>
      <c r="I1303" s="209"/>
      <c r="J1303" s="205"/>
      <c r="K1303" s="205"/>
      <c r="L1303" s="210"/>
      <c r="M1303" s="211"/>
      <c r="N1303" s="212"/>
      <c r="O1303" s="212"/>
      <c r="P1303" s="212"/>
      <c r="Q1303" s="212"/>
      <c r="R1303" s="212"/>
      <c r="S1303" s="212"/>
      <c r="T1303" s="213"/>
      <c r="AT1303" s="214" t="s">
        <v>198</v>
      </c>
      <c r="AU1303" s="214" t="s">
        <v>83</v>
      </c>
      <c r="AV1303" s="14" t="s">
        <v>83</v>
      </c>
      <c r="AW1303" s="14" t="s">
        <v>34</v>
      </c>
      <c r="AX1303" s="14" t="s">
        <v>73</v>
      </c>
      <c r="AY1303" s="214" t="s">
        <v>168</v>
      </c>
    </row>
    <row r="1304" spans="1:65" s="13" customFormat="1" ht="11.25">
      <c r="B1304" s="194"/>
      <c r="C1304" s="195"/>
      <c r="D1304" s="189" t="s">
        <v>198</v>
      </c>
      <c r="E1304" s="196" t="s">
        <v>19</v>
      </c>
      <c r="F1304" s="197" t="s">
        <v>1490</v>
      </c>
      <c r="G1304" s="195"/>
      <c r="H1304" s="196" t="s">
        <v>19</v>
      </c>
      <c r="I1304" s="198"/>
      <c r="J1304" s="195"/>
      <c r="K1304" s="195"/>
      <c r="L1304" s="199"/>
      <c r="M1304" s="200"/>
      <c r="N1304" s="201"/>
      <c r="O1304" s="201"/>
      <c r="P1304" s="201"/>
      <c r="Q1304" s="201"/>
      <c r="R1304" s="201"/>
      <c r="S1304" s="201"/>
      <c r="T1304" s="202"/>
      <c r="AT1304" s="203" t="s">
        <v>198</v>
      </c>
      <c r="AU1304" s="203" t="s">
        <v>83</v>
      </c>
      <c r="AV1304" s="13" t="s">
        <v>81</v>
      </c>
      <c r="AW1304" s="13" t="s">
        <v>34</v>
      </c>
      <c r="AX1304" s="13" t="s">
        <v>73</v>
      </c>
      <c r="AY1304" s="203" t="s">
        <v>168</v>
      </c>
    </row>
    <row r="1305" spans="1:65" s="14" customFormat="1" ht="11.25">
      <c r="B1305" s="204"/>
      <c r="C1305" s="205"/>
      <c r="D1305" s="189" t="s">
        <v>198</v>
      </c>
      <c r="E1305" s="206" t="s">
        <v>19</v>
      </c>
      <c r="F1305" s="207" t="s">
        <v>1616</v>
      </c>
      <c r="G1305" s="205"/>
      <c r="H1305" s="208">
        <v>9.6</v>
      </c>
      <c r="I1305" s="209"/>
      <c r="J1305" s="205"/>
      <c r="K1305" s="205"/>
      <c r="L1305" s="210"/>
      <c r="M1305" s="211"/>
      <c r="N1305" s="212"/>
      <c r="O1305" s="212"/>
      <c r="P1305" s="212"/>
      <c r="Q1305" s="212"/>
      <c r="R1305" s="212"/>
      <c r="S1305" s="212"/>
      <c r="T1305" s="213"/>
      <c r="AT1305" s="214" t="s">
        <v>198</v>
      </c>
      <c r="AU1305" s="214" t="s">
        <v>83</v>
      </c>
      <c r="AV1305" s="14" t="s">
        <v>83</v>
      </c>
      <c r="AW1305" s="14" t="s">
        <v>34</v>
      </c>
      <c r="AX1305" s="14" t="s">
        <v>73</v>
      </c>
      <c r="AY1305" s="214" t="s">
        <v>168</v>
      </c>
    </row>
    <row r="1306" spans="1:65" s="13" customFormat="1" ht="11.25">
      <c r="B1306" s="194"/>
      <c r="C1306" s="195"/>
      <c r="D1306" s="189" t="s">
        <v>198</v>
      </c>
      <c r="E1306" s="196" t="s">
        <v>19</v>
      </c>
      <c r="F1306" s="197" t="s">
        <v>1492</v>
      </c>
      <c r="G1306" s="195"/>
      <c r="H1306" s="196" t="s">
        <v>19</v>
      </c>
      <c r="I1306" s="198"/>
      <c r="J1306" s="195"/>
      <c r="K1306" s="195"/>
      <c r="L1306" s="199"/>
      <c r="M1306" s="200"/>
      <c r="N1306" s="201"/>
      <c r="O1306" s="201"/>
      <c r="P1306" s="201"/>
      <c r="Q1306" s="201"/>
      <c r="R1306" s="201"/>
      <c r="S1306" s="201"/>
      <c r="T1306" s="202"/>
      <c r="AT1306" s="203" t="s">
        <v>198</v>
      </c>
      <c r="AU1306" s="203" t="s">
        <v>83</v>
      </c>
      <c r="AV1306" s="13" t="s">
        <v>81</v>
      </c>
      <c r="AW1306" s="13" t="s">
        <v>34</v>
      </c>
      <c r="AX1306" s="13" t="s">
        <v>73</v>
      </c>
      <c r="AY1306" s="203" t="s">
        <v>168</v>
      </c>
    </row>
    <row r="1307" spans="1:65" s="14" customFormat="1" ht="11.25">
      <c r="B1307" s="204"/>
      <c r="C1307" s="205"/>
      <c r="D1307" s="189" t="s">
        <v>198</v>
      </c>
      <c r="E1307" s="206" t="s">
        <v>19</v>
      </c>
      <c r="F1307" s="207" t="s">
        <v>1617</v>
      </c>
      <c r="G1307" s="205"/>
      <c r="H1307" s="208">
        <v>89.524000000000001</v>
      </c>
      <c r="I1307" s="209"/>
      <c r="J1307" s="205"/>
      <c r="K1307" s="205"/>
      <c r="L1307" s="210"/>
      <c r="M1307" s="211"/>
      <c r="N1307" s="212"/>
      <c r="O1307" s="212"/>
      <c r="P1307" s="212"/>
      <c r="Q1307" s="212"/>
      <c r="R1307" s="212"/>
      <c r="S1307" s="212"/>
      <c r="T1307" s="213"/>
      <c r="AT1307" s="214" t="s">
        <v>198</v>
      </c>
      <c r="AU1307" s="214" t="s">
        <v>83</v>
      </c>
      <c r="AV1307" s="14" t="s">
        <v>83</v>
      </c>
      <c r="AW1307" s="14" t="s">
        <v>34</v>
      </c>
      <c r="AX1307" s="14" t="s">
        <v>73</v>
      </c>
      <c r="AY1307" s="214" t="s">
        <v>168</v>
      </c>
    </row>
    <row r="1308" spans="1:65" s="13" customFormat="1" ht="11.25">
      <c r="B1308" s="194"/>
      <c r="C1308" s="195"/>
      <c r="D1308" s="189" t="s">
        <v>198</v>
      </c>
      <c r="E1308" s="196" t="s">
        <v>19</v>
      </c>
      <c r="F1308" s="197" t="s">
        <v>1494</v>
      </c>
      <c r="G1308" s="195"/>
      <c r="H1308" s="196" t="s">
        <v>19</v>
      </c>
      <c r="I1308" s="198"/>
      <c r="J1308" s="195"/>
      <c r="K1308" s="195"/>
      <c r="L1308" s="199"/>
      <c r="M1308" s="200"/>
      <c r="N1308" s="201"/>
      <c r="O1308" s="201"/>
      <c r="P1308" s="201"/>
      <c r="Q1308" s="201"/>
      <c r="R1308" s="201"/>
      <c r="S1308" s="201"/>
      <c r="T1308" s="202"/>
      <c r="AT1308" s="203" t="s">
        <v>198</v>
      </c>
      <c r="AU1308" s="203" t="s">
        <v>83</v>
      </c>
      <c r="AV1308" s="13" t="s">
        <v>81</v>
      </c>
      <c r="AW1308" s="13" t="s">
        <v>34</v>
      </c>
      <c r="AX1308" s="13" t="s">
        <v>73</v>
      </c>
      <c r="AY1308" s="203" t="s">
        <v>168</v>
      </c>
    </row>
    <row r="1309" spans="1:65" s="14" customFormat="1" ht="11.25">
      <c r="B1309" s="204"/>
      <c r="C1309" s="205"/>
      <c r="D1309" s="189" t="s">
        <v>198</v>
      </c>
      <c r="E1309" s="206" t="s">
        <v>19</v>
      </c>
      <c r="F1309" s="207" t="s">
        <v>1618</v>
      </c>
      <c r="G1309" s="205"/>
      <c r="H1309" s="208">
        <v>45.43</v>
      </c>
      <c r="I1309" s="209"/>
      <c r="J1309" s="205"/>
      <c r="K1309" s="205"/>
      <c r="L1309" s="210"/>
      <c r="M1309" s="211"/>
      <c r="N1309" s="212"/>
      <c r="O1309" s="212"/>
      <c r="P1309" s="212"/>
      <c r="Q1309" s="212"/>
      <c r="R1309" s="212"/>
      <c r="S1309" s="212"/>
      <c r="T1309" s="213"/>
      <c r="AT1309" s="214" t="s">
        <v>198</v>
      </c>
      <c r="AU1309" s="214" t="s">
        <v>83</v>
      </c>
      <c r="AV1309" s="14" t="s">
        <v>83</v>
      </c>
      <c r="AW1309" s="14" t="s">
        <v>34</v>
      </c>
      <c r="AX1309" s="14" t="s">
        <v>73</v>
      </c>
      <c r="AY1309" s="214" t="s">
        <v>168</v>
      </c>
    </row>
    <row r="1310" spans="1:65" s="15" customFormat="1" ht="11.25">
      <c r="B1310" s="215"/>
      <c r="C1310" s="216"/>
      <c r="D1310" s="189" t="s">
        <v>198</v>
      </c>
      <c r="E1310" s="217" t="s">
        <v>19</v>
      </c>
      <c r="F1310" s="218" t="s">
        <v>208</v>
      </c>
      <c r="G1310" s="216"/>
      <c r="H1310" s="219">
        <v>1472.634</v>
      </c>
      <c r="I1310" s="220"/>
      <c r="J1310" s="216"/>
      <c r="K1310" s="216"/>
      <c r="L1310" s="221"/>
      <c r="M1310" s="222"/>
      <c r="N1310" s="223"/>
      <c r="O1310" s="223"/>
      <c r="P1310" s="223"/>
      <c r="Q1310" s="223"/>
      <c r="R1310" s="223"/>
      <c r="S1310" s="223"/>
      <c r="T1310" s="224"/>
      <c r="AT1310" s="225" t="s">
        <v>198</v>
      </c>
      <c r="AU1310" s="225" t="s">
        <v>83</v>
      </c>
      <c r="AV1310" s="15" t="s">
        <v>174</v>
      </c>
      <c r="AW1310" s="15" t="s">
        <v>34</v>
      </c>
      <c r="AX1310" s="15" t="s">
        <v>81</v>
      </c>
      <c r="AY1310" s="225" t="s">
        <v>168</v>
      </c>
    </row>
    <row r="1311" spans="1:65" s="2" customFormat="1" ht="16.5" customHeight="1">
      <c r="A1311" s="36"/>
      <c r="B1311" s="37"/>
      <c r="C1311" s="226" t="s">
        <v>1619</v>
      </c>
      <c r="D1311" s="226" t="s">
        <v>304</v>
      </c>
      <c r="E1311" s="227" t="s">
        <v>1620</v>
      </c>
      <c r="F1311" s="228" t="s">
        <v>1621</v>
      </c>
      <c r="G1311" s="229" t="s">
        <v>225</v>
      </c>
      <c r="H1311" s="230">
        <v>1502.087</v>
      </c>
      <c r="I1311" s="231"/>
      <c r="J1311" s="232">
        <f>ROUND(I1311*H1311,2)</f>
        <v>0</v>
      </c>
      <c r="K1311" s="228" t="s">
        <v>19</v>
      </c>
      <c r="L1311" s="233"/>
      <c r="M1311" s="234" t="s">
        <v>19</v>
      </c>
      <c r="N1311" s="235" t="s">
        <v>44</v>
      </c>
      <c r="O1311" s="66"/>
      <c r="P1311" s="185">
        <f>O1311*H1311</f>
        <v>0</v>
      </c>
      <c r="Q1311" s="185">
        <v>6.0000000000000001E-3</v>
      </c>
      <c r="R1311" s="185">
        <f>Q1311*H1311</f>
        <v>9.0125220000000006</v>
      </c>
      <c r="S1311" s="185">
        <v>0</v>
      </c>
      <c r="T1311" s="186">
        <f>S1311*H1311</f>
        <v>0</v>
      </c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R1311" s="187" t="s">
        <v>368</v>
      </c>
      <c r="AT1311" s="187" t="s">
        <v>304</v>
      </c>
      <c r="AU1311" s="187" t="s">
        <v>83</v>
      </c>
      <c r="AY1311" s="19" t="s">
        <v>168</v>
      </c>
      <c r="BE1311" s="188">
        <f>IF(N1311="základní",J1311,0)</f>
        <v>0</v>
      </c>
      <c r="BF1311" s="188">
        <f>IF(N1311="snížená",J1311,0)</f>
        <v>0</v>
      </c>
      <c r="BG1311" s="188">
        <f>IF(N1311="zákl. přenesená",J1311,0)</f>
        <v>0</v>
      </c>
      <c r="BH1311" s="188">
        <f>IF(N1311="sníž. přenesená",J1311,0)</f>
        <v>0</v>
      </c>
      <c r="BI1311" s="188">
        <f>IF(N1311="nulová",J1311,0)</f>
        <v>0</v>
      </c>
      <c r="BJ1311" s="19" t="s">
        <v>81</v>
      </c>
      <c r="BK1311" s="188">
        <f>ROUND(I1311*H1311,2)</f>
        <v>0</v>
      </c>
      <c r="BL1311" s="19" t="s">
        <v>267</v>
      </c>
      <c r="BM1311" s="187" t="s">
        <v>1622</v>
      </c>
    </row>
    <row r="1312" spans="1:65" s="2" customFormat="1" ht="11.25">
      <c r="A1312" s="36"/>
      <c r="B1312" s="37"/>
      <c r="C1312" s="38"/>
      <c r="D1312" s="189" t="s">
        <v>176</v>
      </c>
      <c r="E1312" s="38"/>
      <c r="F1312" s="190" t="s">
        <v>1621</v>
      </c>
      <c r="G1312" s="38"/>
      <c r="H1312" s="38"/>
      <c r="I1312" s="191"/>
      <c r="J1312" s="38"/>
      <c r="K1312" s="38"/>
      <c r="L1312" s="41"/>
      <c r="M1312" s="192"/>
      <c r="N1312" s="193"/>
      <c r="O1312" s="66"/>
      <c r="P1312" s="66"/>
      <c r="Q1312" s="66"/>
      <c r="R1312" s="66"/>
      <c r="S1312" s="66"/>
      <c r="T1312" s="67"/>
      <c r="U1312" s="36"/>
      <c r="V1312" s="36"/>
      <c r="W1312" s="36"/>
      <c r="X1312" s="36"/>
      <c r="Y1312" s="36"/>
      <c r="Z1312" s="36"/>
      <c r="AA1312" s="36"/>
      <c r="AB1312" s="36"/>
      <c r="AC1312" s="36"/>
      <c r="AD1312" s="36"/>
      <c r="AE1312" s="36"/>
      <c r="AT1312" s="19" t="s">
        <v>176</v>
      </c>
      <c r="AU1312" s="19" t="s">
        <v>83</v>
      </c>
    </row>
    <row r="1313" spans="1:65" s="14" customFormat="1" ht="11.25">
      <c r="B1313" s="204"/>
      <c r="C1313" s="205"/>
      <c r="D1313" s="189" t="s">
        <v>198</v>
      </c>
      <c r="E1313" s="206" t="s">
        <v>19</v>
      </c>
      <c r="F1313" s="207" t="s">
        <v>1623</v>
      </c>
      <c r="G1313" s="205"/>
      <c r="H1313" s="208">
        <v>1502.087</v>
      </c>
      <c r="I1313" s="209"/>
      <c r="J1313" s="205"/>
      <c r="K1313" s="205"/>
      <c r="L1313" s="210"/>
      <c r="M1313" s="211"/>
      <c r="N1313" s="212"/>
      <c r="O1313" s="212"/>
      <c r="P1313" s="212"/>
      <c r="Q1313" s="212"/>
      <c r="R1313" s="212"/>
      <c r="S1313" s="212"/>
      <c r="T1313" s="213"/>
      <c r="AT1313" s="214" t="s">
        <v>198</v>
      </c>
      <c r="AU1313" s="214" t="s">
        <v>83</v>
      </c>
      <c r="AV1313" s="14" t="s">
        <v>83</v>
      </c>
      <c r="AW1313" s="14" t="s">
        <v>34</v>
      </c>
      <c r="AX1313" s="14" t="s">
        <v>81</v>
      </c>
      <c r="AY1313" s="214" t="s">
        <v>168</v>
      </c>
    </row>
    <row r="1314" spans="1:65" s="2" customFormat="1" ht="16.5" customHeight="1">
      <c r="A1314" s="36"/>
      <c r="B1314" s="37"/>
      <c r="C1314" s="176" t="s">
        <v>1624</v>
      </c>
      <c r="D1314" s="176" t="s">
        <v>170</v>
      </c>
      <c r="E1314" s="177" t="s">
        <v>1611</v>
      </c>
      <c r="F1314" s="178" t="s">
        <v>1612</v>
      </c>
      <c r="G1314" s="179" t="s">
        <v>225</v>
      </c>
      <c r="H1314" s="180">
        <v>736.31700000000001</v>
      </c>
      <c r="I1314" s="181"/>
      <c r="J1314" s="182">
        <f>ROUND(I1314*H1314,2)</f>
        <v>0</v>
      </c>
      <c r="K1314" s="178" t="s">
        <v>180</v>
      </c>
      <c r="L1314" s="41"/>
      <c r="M1314" s="183" t="s">
        <v>19</v>
      </c>
      <c r="N1314" s="184" t="s">
        <v>44</v>
      </c>
      <c r="O1314" s="66"/>
      <c r="P1314" s="185">
        <f>O1314*H1314</f>
        <v>0</v>
      </c>
      <c r="Q1314" s="185">
        <v>0</v>
      </c>
      <c r="R1314" s="185">
        <f>Q1314*H1314</f>
        <v>0</v>
      </c>
      <c r="S1314" s="185">
        <v>0</v>
      </c>
      <c r="T1314" s="186">
        <f>S1314*H1314</f>
        <v>0</v>
      </c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R1314" s="187" t="s">
        <v>267</v>
      </c>
      <c r="AT1314" s="187" t="s">
        <v>170</v>
      </c>
      <c r="AU1314" s="187" t="s">
        <v>83</v>
      </c>
      <c r="AY1314" s="19" t="s">
        <v>168</v>
      </c>
      <c r="BE1314" s="188">
        <f>IF(N1314="základní",J1314,0)</f>
        <v>0</v>
      </c>
      <c r="BF1314" s="188">
        <f>IF(N1314="snížená",J1314,0)</f>
        <v>0</v>
      </c>
      <c r="BG1314" s="188">
        <f>IF(N1314="zákl. přenesená",J1314,0)</f>
        <v>0</v>
      </c>
      <c r="BH1314" s="188">
        <f>IF(N1314="sníž. přenesená",J1314,0)</f>
        <v>0</v>
      </c>
      <c r="BI1314" s="188">
        <f>IF(N1314="nulová",J1314,0)</f>
        <v>0</v>
      </c>
      <c r="BJ1314" s="19" t="s">
        <v>81</v>
      </c>
      <c r="BK1314" s="188">
        <f>ROUND(I1314*H1314,2)</f>
        <v>0</v>
      </c>
      <c r="BL1314" s="19" t="s">
        <v>267</v>
      </c>
      <c r="BM1314" s="187" t="s">
        <v>1625</v>
      </c>
    </row>
    <row r="1315" spans="1:65" s="2" customFormat="1" ht="19.5">
      <c r="A1315" s="36"/>
      <c r="B1315" s="37"/>
      <c r="C1315" s="38"/>
      <c r="D1315" s="189" t="s">
        <v>176</v>
      </c>
      <c r="E1315" s="38"/>
      <c r="F1315" s="190" t="s">
        <v>1614</v>
      </c>
      <c r="G1315" s="38"/>
      <c r="H1315" s="38"/>
      <c r="I1315" s="191"/>
      <c r="J1315" s="38"/>
      <c r="K1315" s="38"/>
      <c r="L1315" s="41"/>
      <c r="M1315" s="192"/>
      <c r="N1315" s="193"/>
      <c r="O1315" s="66"/>
      <c r="P1315" s="66"/>
      <c r="Q1315" s="66"/>
      <c r="R1315" s="66"/>
      <c r="S1315" s="66"/>
      <c r="T1315" s="67"/>
      <c r="U1315" s="36"/>
      <c r="V1315" s="36"/>
      <c r="W1315" s="36"/>
      <c r="X1315" s="36"/>
      <c r="Y1315" s="36"/>
      <c r="Z1315" s="36"/>
      <c r="AA1315" s="36"/>
      <c r="AB1315" s="36"/>
      <c r="AC1315" s="36"/>
      <c r="AD1315" s="36"/>
      <c r="AE1315" s="36"/>
      <c r="AT1315" s="19" t="s">
        <v>176</v>
      </c>
      <c r="AU1315" s="19" t="s">
        <v>83</v>
      </c>
    </row>
    <row r="1316" spans="1:65" s="13" customFormat="1" ht="11.25">
      <c r="B1316" s="194"/>
      <c r="C1316" s="195"/>
      <c r="D1316" s="189" t="s">
        <v>198</v>
      </c>
      <c r="E1316" s="196" t="s">
        <v>19</v>
      </c>
      <c r="F1316" s="197" t="s">
        <v>1486</v>
      </c>
      <c r="G1316" s="195"/>
      <c r="H1316" s="196" t="s">
        <v>19</v>
      </c>
      <c r="I1316" s="198"/>
      <c r="J1316" s="195"/>
      <c r="K1316" s="195"/>
      <c r="L1316" s="199"/>
      <c r="M1316" s="200"/>
      <c r="N1316" s="201"/>
      <c r="O1316" s="201"/>
      <c r="P1316" s="201"/>
      <c r="Q1316" s="201"/>
      <c r="R1316" s="201"/>
      <c r="S1316" s="201"/>
      <c r="T1316" s="202"/>
      <c r="AT1316" s="203" t="s">
        <v>198</v>
      </c>
      <c r="AU1316" s="203" t="s">
        <v>83</v>
      </c>
      <c r="AV1316" s="13" t="s">
        <v>81</v>
      </c>
      <c r="AW1316" s="13" t="s">
        <v>34</v>
      </c>
      <c r="AX1316" s="13" t="s">
        <v>73</v>
      </c>
      <c r="AY1316" s="203" t="s">
        <v>168</v>
      </c>
    </row>
    <row r="1317" spans="1:65" s="14" customFormat="1" ht="11.25">
      <c r="B1317" s="204"/>
      <c r="C1317" s="205"/>
      <c r="D1317" s="189" t="s">
        <v>198</v>
      </c>
      <c r="E1317" s="206" t="s">
        <v>19</v>
      </c>
      <c r="F1317" s="207" t="s">
        <v>1626</v>
      </c>
      <c r="G1317" s="205"/>
      <c r="H1317" s="208">
        <v>664.04</v>
      </c>
      <c r="I1317" s="209"/>
      <c r="J1317" s="205"/>
      <c r="K1317" s="205"/>
      <c r="L1317" s="210"/>
      <c r="M1317" s="211"/>
      <c r="N1317" s="212"/>
      <c r="O1317" s="212"/>
      <c r="P1317" s="212"/>
      <c r="Q1317" s="212"/>
      <c r="R1317" s="212"/>
      <c r="S1317" s="212"/>
      <c r="T1317" s="213"/>
      <c r="AT1317" s="214" t="s">
        <v>198</v>
      </c>
      <c r="AU1317" s="214" t="s">
        <v>83</v>
      </c>
      <c r="AV1317" s="14" t="s">
        <v>83</v>
      </c>
      <c r="AW1317" s="14" t="s">
        <v>34</v>
      </c>
      <c r="AX1317" s="14" t="s">
        <v>73</v>
      </c>
      <c r="AY1317" s="214" t="s">
        <v>168</v>
      </c>
    </row>
    <row r="1318" spans="1:65" s="13" customFormat="1" ht="11.25">
      <c r="B1318" s="194"/>
      <c r="C1318" s="195"/>
      <c r="D1318" s="189" t="s">
        <v>198</v>
      </c>
      <c r="E1318" s="196" t="s">
        <v>19</v>
      </c>
      <c r="F1318" s="197" t="s">
        <v>1490</v>
      </c>
      <c r="G1318" s="195"/>
      <c r="H1318" s="196" t="s">
        <v>19</v>
      </c>
      <c r="I1318" s="198"/>
      <c r="J1318" s="195"/>
      <c r="K1318" s="195"/>
      <c r="L1318" s="199"/>
      <c r="M1318" s="200"/>
      <c r="N1318" s="201"/>
      <c r="O1318" s="201"/>
      <c r="P1318" s="201"/>
      <c r="Q1318" s="201"/>
      <c r="R1318" s="201"/>
      <c r="S1318" s="201"/>
      <c r="T1318" s="202"/>
      <c r="AT1318" s="203" t="s">
        <v>198</v>
      </c>
      <c r="AU1318" s="203" t="s">
        <v>83</v>
      </c>
      <c r="AV1318" s="13" t="s">
        <v>81</v>
      </c>
      <c r="AW1318" s="13" t="s">
        <v>34</v>
      </c>
      <c r="AX1318" s="13" t="s">
        <v>73</v>
      </c>
      <c r="AY1318" s="203" t="s">
        <v>168</v>
      </c>
    </row>
    <row r="1319" spans="1:65" s="14" customFormat="1" ht="11.25">
      <c r="B1319" s="204"/>
      <c r="C1319" s="205"/>
      <c r="D1319" s="189" t="s">
        <v>198</v>
      </c>
      <c r="E1319" s="206" t="s">
        <v>19</v>
      </c>
      <c r="F1319" s="207" t="s">
        <v>1627</v>
      </c>
      <c r="G1319" s="205"/>
      <c r="H1319" s="208">
        <v>4.8</v>
      </c>
      <c r="I1319" s="209"/>
      <c r="J1319" s="205"/>
      <c r="K1319" s="205"/>
      <c r="L1319" s="210"/>
      <c r="M1319" s="211"/>
      <c r="N1319" s="212"/>
      <c r="O1319" s="212"/>
      <c r="P1319" s="212"/>
      <c r="Q1319" s="212"/>
      <c r="R1319" s="212"/>
      <c r="S1319" s="212"/>
      <c r="T1319" s="213"/>
      <c r="AT1319" s="214" t="s">
        <v>198</v>
      </c>
      <c r="AU1319" s="214" t="s">
        <v>83</v>
      </c>
      <c r="AV1319" s="14" t="s">
        <v>83</v>
      </c>
      <c r="AW1319" s="14" t="s">
        <v>34</v>
      </c>
      <c r="AX1319" s="14" t="s">
        <v>73</v>
      </c>
      <c r="AY1319" s="214" t="s">
        <v>168</v>
      </c>
    </row>
    <row r="1320" spans="1:65" s="13" customFormat="1" ht="11.25">
      <c r="B1320" s="194"/>
      <c r="C1320" s="195"/>
      <c r="D1320" s="189" t="s">
        <v>198</v>
      </c>
      <c r="E1320" s="196" t="s">
        <v>19</v>
      </c>
      <c r="F1320" s="197" t="s">
        <v>1492</v>
      </c>
      <c r="G1320" s="195"/>
      <c r="H1320" s="196" t="s">
        <v>19</v>
      </c>
      <c r="I1320" s="198"/>
      <c r="J1320" s="195"/>
      <c r="K1320" s="195"/>
      <c r="L1320" s="199"/>
      <c r="M1320" s="200"/>
      <c r="N1320" s="201"/>
      <c r="O1320" s="201"/>
      <c r="P1320" s="201"/>
      <c r="Q1320" s="201"/>
      <c r="R1320" s="201"/>
      <c r="S1320" s="201"/>
      <c r="T1320" s="202"/>
      <c r="AT1320" s="203" t="s">
        <v>198</v>
      </c>
      <c r="AU1320" s="203" t="s">
        <v>83</v>
      </c>
      <c r="AV1320" s="13" t="s">
        <v>81</v>
      </c>
      <c r="AW1320" s="13" t="s">
        <v>34</v>
      </c>
      <c r="AX1320" s="13" t="s">
        <v>73</v>
      </c>
      <c r="AY1320" s="203" t="s">
        <v>168</v>
      </c>
    </row>
    <row r="1321" spans="1:65" s="14" customFormat="1" ht="11.25">
      <c r="B1321" s="204"/>
      <c r="C1321" s="205"/>
      <c r="D1321" s="189" t="s">
        <v>198</v>
      </c>
      <c r="E1321" s="206" t="s">
        <v>19</v>
      </c>
      <c r="F1321" s="207" t="s">
        <v>1628</v>
      </c>
      <c r="G1321" s="205"/>
      <c r="H1321" s="208">
        <v>44.762</v>
      </c>
      <c r="I1321" s="209"/>
      <c r="J1321" s="205"/>
      <c r="K1321" s="205"/>
      <c r="L1321" s="210"/>
      <c r="M1321" s="211"/>
      <c r="N1321" s="212"/>
      <c r="O1321" s="212"/>
      <c r="P1321" s="212"/>
      <c r="Q1321" s="212"/>
      <c r="R1321" s="212"/>
      <c r="S1321" s="212"/>
      <c r="T1321" s="213"/>
      <c r="AT1321" s="214" t="s">
        <v>198</v>
      </c>
      <c r="AU1321" s="214" t="s">
        <v>83</v>
      </c>
      <c r="AV1321" s="14" t="s">
        <v>83</v>
      </c>
      <c r="AW1321" s="14" t="s">
        <v>34</v>
      </c>
      <c r="AX1321" s="14" t="s">
        <v>73</v>
      </c>
      <c r="AY1321" s="214" t="s">
        <v>168</v>
      </c>
    </row>
    <row r="1322" spans="1:65" s="13" customFormat="1" ht="11.25">
      <c r="B1322" s="194"/>
      <c r="C1322" s="195"/>
      <c r="D1322" s="189" t="s">
        <v>198</v>
      </c>
      <c r="E1322" s="196" t="s">
        <v>19</v>
      </c>
      <c r="F1322" s="197" t="s">
        <v>1494</v>
      </c>
      <c r="G1322" s="195"/>
      <c r="H1322" s="196" t="s">
        <v>19</v>
      </c>
      <c r="I1322" s="198"/>
      <c r="J1322" s="195"/>
      <c r="K1322" s="195"/>
      <c r="L1322" s="199"/>
      <c r="M1322" s="200"/>
      <c r="N1322" s="201"/>
      <c r="O1322" s="201"/>
      <c r="P1322" s="201"/>
      <c r="Q1322" s="201"/>
      <c r="R1322" s="201"/>
      <c r="S1322" s="201"/>
      <c r="T1322" s="202"/>
      <c r="AT1322" s="203" t="s">
        <v>198</v>
      </c>
      <c r="AU1322" s="203" t="s">
        <v>83</v>
      </c>
      <c r="AV1322" s="13" t="s">
        <v>81</v>
      </c>
      <c r="AW1322" s="13" t="s">
        <v>34</v>
      </c>
      <c r="AX1322" s="13" t="s">
        <v>73</v>
      </c>
      <c r="AY1322" s="203" t="s">
        <v>168</v>
      </c>
    </row>
    <row r="1323" spans="1:65" s="14" customFormat="1" ht="11.25">
      <c r="B1323" s="204"/>
      <c r="C1323" s="205"/>
      <c r="D1323" s="189" t="s">
        <v>198</v>
      </c>
      <c r="E1323" s="206" t="s">
        <v>19</v>
      </c>
      <c r="F1323" s="207" t="s">
        <v>1629</v>
      </c>
      <c r="G1323" s="205"/>
      <c r="H1323" s="208">
        <v>22.715</v>
      </c>
      <c r="I1323" s="209"/>
      <c r="J1323" s="205"/>
      <c r="K1323" s="205"/>
      <c r="L1323" s="210"/>
      <c r="M1323" s="211"/>
      <c r="N1323" s="212"/>
      <c r="O1323" s="212"/>
      <c r="P1323" s="212"/>
      <c r="Q1323" s="212"/>
      <c r="R1323" s="212"/>
      <c r="S1323" s="212"/>
      <c r="T1323" s="213"/>
      <c r="AT1323" s="214" t="s">
        <v>198</v>
      </c>
      <c r="AU1323" s="214" t="s">
        <v>83</v>
      </c>
      <c r="AV1323" s="14" t="s">
        <v>83</v>
      </c>
      <c r="AW1323" s="14" t="s">
        <v>34</v>
      </c>
      <c r="AX1323" s="14" t="s">
        <v>73</v>
      </c>
      <c r="AY1323" s="214" t="s">
        <v>168</v>
      </c>
    </row>
    <row r="1324" spans="1:65" s="15" customFormat="1" ht="11.25">
      <c r="B1324" s="215"/>
      <c r="C1324" s="216"/>
      <c r="D1324" s="189" t="s">
        <v>198</v>
      </c>
      <c r="E1324" s="217" t="s">
        <v>19</v>
      </c>
      <c r="F1324" s="218" t="s">
        <v>208</v>
      </c>
      <c r="G1324" s="216"/>
      <c r="H1324" s="219">
        <v>736.31700000000001</v>
      </c>
      <c r="I1324" s="220"/>
      <c r="J1324" s="216"/>
      <c r="K1324" s="216"/>
      <c r="L1324" s="221"/>
      <c r="M1324" s="222"/>
      <c r="N1324" s="223"/>
      <c r="O1324" s="223"/>
      <c r="P1324" s="223"/>
      <c r="Q1324" s="223"/>
      <c r="R1324" s="223"/>
      <c r="S1324" s="223"/>
      <c r="T1324" s="224"/>
      <c r="AT1324" s="225" t="s">
        <v>198</v>
      </c>
      <c r="AU1324" s="225" t="s">
        <v>83</v>
      </c>
      <c r="AV1324" s="15" t="s">
        <v>174</v>
      </c>
      <c r="AW1324" s="15" t="s">
        <v>34</v>
      </c>
      <c r="AX1324" s="15" t="s">
        <v>81</v>
      </c>
      <c r="AY1324" s="225" t="s">
        <v>168</v>
      </c>
    </row>
    <row r="1325" spans="1:65" s="2" customFormat="1" ht="16.5" customHeight="1">
      <c r="A1325" s="36"/>
      <c r="B1325" s="37"/>
      <c r="C1325" s="226" t="s">
        <v>1630</v>
      </c>
      <c r="D1325" s="226" t="s">
        <v>304</v>
      </c>
      <c r="E1325" s="227" t="s">
        <v>1631</v>
      </c>
      <c r="F1325" s="228" t="s">
        <v>1632</v>
      </c>
      <c r="G1325" s="229" t="s">
        <v>225</v>
      </c>
      <c r="H1325" s="230">
        <v>751.04300000000001</v>
      </c>
      <c r="I1325" s="231"/>
      <c r="J1325" s="232">
        <f>ROUND(I1325*H1325,2)</f>
        <v>0</v>
      </c>
      <c r="K1325" s="228" t="s">
        <v>180</v>
      </c>
      <c r="L1325" s="233"/>
      <c r="M1325" s="234" t="s">
        <v>19</v>
      </c>
      <c r="N1325" s="235" t="s">
        <v>44</v>
      </c>
      <c r="O1325" s="66"/>
      <c r="P1325" s="185">
        <f>O1325*H1325</f>
        <v>0</v>
      </c>
      <c r="Q1325" s="185">
        <v>1.5E-3</v>
      </c>
      <c r="R1325" s="185">
        <f>Q1325*H1325</f>
        <v>1.1265645</v>
      </c>
      <c r="S1325" s="185">
        <v>0</v>
      </c>
      <c r="T1325" s="186">
        <f>S1325*H1325</f>
        <v>0</v>
      </c>
      <c r="U1325" s="36"/>
      <c r="V1325" s="36"/>
      <c r="W1325" s="36"/>
      <c r="X1325" s="36"/>
      <c r="Y1325" s="36"/>
      <c r="Z1325" s="36"/>
      <c r="AA1325" s="36"/>
      <c r="AB1325" s="36"/>
      <c r="AC1325" s="36"/>
      <c r="AD1325" s="36"/>
      <c r="AE1325" s="36"/>
      <c r="AR1325" s="187" t="s">
        <v>368</v>
      </c>
      <c r="AT1325" s="187" t="s">
        <v>304</v>
      </c>
      <c r="AU1325" s="187" t="s">
        <v>83</v>
      </c>
      <c r="AY1325" s="19" t="s">
        <v>168</v>
      </c>
      <c r="BE1325" s="188">
        <f>IF(N1325="základní",J1325,0)</f>
        <v>0</v>
      </c>
      <c r="BF1325" s="188">
        <f>IF(N1325="snížená",J1325,0)</f>
        <v>0</v>
      </c>
      <c r="BG1325" s="188">
        <f>IF(N1325="zákl. přenesená",J1325,0)</f>
        <v>0</v>
      </c>
      <c r="BH1325" s="188">
        <f>IF(N1325="sníž. přenesená",J1325,0)</f>
        <v>0</v>
      </c>
      <c r="BI1325" s="188">
        <f>IF(N1325="nulová",J1325,0)</f>
        <v>0</v>
      </c>
      <c r="BJ1325" s="19" t="s">
        <v>81</v>
      </c>
      <c r="BK1325" s="188">
        <f>ROUND(I1325*H1325,2)</f>
        <v>0</v>
      </c>
      <c r="BL1325" s="19" t="s">
        <v>267</v>
      </c>
      <c r="BM1325" s="187" t="s">
        <v>1633</v>
      </c>
    </row>
    <row r="1326" spans="1:65" s="2" customFormat="1" ht="11.25">
      <c r="A1326" s="36"/>
      <c r="B1326" s="37"/>
      <c r="C1326" s="38"/>
      <c r="D1326" s="189" t="s">
        <v>176</v>
      </c>
      <c r="E1326" s="38"/>
      <c r="F1326" s="190" t="s">
        <v>1632</v>
      </c>
      <c r="G1326" s="38"/>
      <c r="H1326" s="38"/>
      <c r="I1326" s="191"/>
      <c r="J1326" s="38"/>
      <c r="K1326" s="38"/>
      <c r="L1326" s="41"/>
      <c r="M1326" s="192"/>
      <c r="N1326" s="193"/>
      <c r="O1326" s="66"/>
      <c r="P1326" s="66"/>
      <c r="Q1326" s="66"/>
      <c r="R1326" s="66"/>
      <c r="S1326" s="66"/>
      <c r="T1326" s="67"/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  <c r="AT1326" s="19" t="s">
        <v>176</v>
      </c>
      <c r="AU1326" s="19" t="s">
        <v>83</v>
      </c>
    </row>
    <row r="1327" spans="1:65" s="14" customFormat="1" ht="11.25">
      <c r="B1327" s="204"/>
      <c r="C1327" s="205"/>
      <c r="D1327" s="189" t="s">
        <v>198</v>
      </c>
      <c r="E1327" s="206" t="s">
        <v>19</v>
      </c>
      <c r="F1327" s="207" t="s">
        <v>1634</v>
      </c>
      <c r="G1327" s="205"/>
      <c r="H1327" s="208">
        <v>751.04300000000001</v>
      </c>
      <c r="I1327" s="209"/>
      <c r="J1327" s="205"/>
      <c r="K1327" s="205"/>
      <c r="L1327" s="210"/>
      <c r="M1327" s="211"/>
      <c r="N1327" s="212"/>
      <c r="O1327" s="212"/>
      <c r="P1327" s="212"/>
      <c r="Q1327" s="212"/>
      <c r="R1327" s="212"/>
      <c r="S1327" s="212"/>
      <c r="T1327" s="213"/>
      <c r="AT1327" s="214" t="s">
        <v>198</v>
      </c>
      <c r="AU1327" s="214" t="s">
        <v>83</v>
      </c>
      <c r="AV1327" s="14" t="s">
        <v>83</v>
      </c>
      <c r="AW1327" s="14" t="s">
        <v>34</v>
      </c>
      <c r="AX1327" s="14" t="s">
        <v>81</v>
      </c>
      <c r="AY1327" s="214" t="s">
        <v>168</v>
      </c>
    </row>
    <row r="1328" spans="1:65" s="2" customFormat="1" ht="16.5" customHeight="1">
      <c r="A1328" s="36"/>
      <c r="B1328" s="37"/>
      <c r="C1328" s="176" t="s">
        <v>1635</v>
      </c>
      <c r="D1328" s="176" t="s">
        <v>170</v>
      </c>
      <c r="E1328" s="177" t="s">
        <v>1611</v>
      </c>
      <c r="F1328" s="178" t="s">
        <v>1612</v>
      </c>
      <c r="G1328" s="179" t="s">
        <v>225</v>
      </c>
      <c r="H1328" s="180">
        <v>1383.11</v>
      </c>
      <c r="I1328" s="181"/>
      <c r="J1328" s="182">
        <f>ROUND(I1328*H1328,2)</f>
        <v>0</v>
      </c>
      <c r="K1328" s="178" t="s">
        <v>180</v>
      </c>
      <c r="L1328" s="41"/>
      <c r="M1328" s="183" t="s">
        <v>19</v>
      </c>
      <c r="N1328" s="184" t="s">
        <v>44</v>
      </c>
      <c r="O1328" s="66"/>
      <c r="P1328" s="185">
        <f>O1328*H1328</f>
        <v>0</v>
      </c>
      <c r="Q1328" s="185">
        <v>0</v>
      </c>
      <c r="R1328" s="185">
        <f>Q1328*H1328</f>
        <v>0</v>
      </c>
      <c r="S1328" s="185">
        <v>0</v>
      </c>
      <c r="T1328" s="186">
        <f>S1328*H1328</f>
        <v>0</v>
      </c>
      <c r="U1328" s="36"/>
      <c r="V1328" s="36"/>
      <c r="W1328" s="36"/>
      <c r="X1328" s="36"/>
      <c r="Y1328" s="36"/>
      <c r="Z1328" s="36"/>
      <c r="AA1328" s="36"/>
      <c r="AB1328" s="36"/>
      <c r="AC1328" s="36"/>
      <c r="AD1328" s="36"/>
      <c r="AE1328" s="36"/>
      <c r="AR1328" s="187" t="s">
        <v>267</v>
      </c>
      <c r="AT1328" s="187" t="s">
        <v>170</v>
      </c>
      <c r="AU1328" s="187" t="s">
        <v>83</v>
      </c>
      <c r="AY1328" s="19" t="s">
        <v>168</v>
      </c>
      <c r="BE1328" s="188">
        <f>IF(N1328="základní",J1328,0)</f>
        <v>0</v>
      </c>
      <c r="BF1328" s="188">
        <f>IF(N1328="snížená",J1328,0)</f>
        <v>0</v>
      </c>
      <c r="BG1328" s="188">
        <f>IF(N1328="zákl. přenesená",J1328,0)</f>
        <v>0</v>
      </c>
      <c r="BH1328" s="188">
        <f>IF(N1328="sníž. přenesená",J1328,0)</f>
        <v>0</v>
      </c>
      <c r="BI1328" s="188">
        <f>IF(N1328="nulová",J1328,0)</f>
        <v>0</v>
      </c>
      <c r="BJ1328" s="19" t="s">
        <v>81</v>
      </c>
      <c r="BK1328" s="188">
        <f>ROUND(I1328*H1328,2)</f>
        <v>0</v>
      </c>
      <c r="BL1328" s="19" t="s">
        <v>267</v>
      </c>
      <c r="BM1328" s="187" t="s">
        <v>1636</v>
      </c>
    </row>
    <row r="1329" spans="1:65" s="2" customFormat="1" ht="19.5">
      <c r="A1329" s="36"/>
      <c r="B1329" s="37"/>
      <c r="C1329" s="38"/>
      <c r="D1329" s="189" t="s">
        <v>176</v>
      </c>
      <c r="E1329" s="38"/>
      <c r="F1329" s="190" t="s">
        <v>1614</v>
      </c>
      <c r="G1329" s="38"/>
      <c r="H1329" s="38"/>
      <c r="I1329" s="191"/>
      <c r="J1329" s="38"/>
      <c r="K1329" s="38"/>
      <c r="L1329" s="41"/>
      <c r="M1329" s="192"/>
      <c r="N1329" s="193"/>
      <c r="O1329" s="66"/>
      <c r="P1329" s="66"/>
      <c r="Q1329" s="66"/>
      <c r="R1329" s="66"/>
      <c r="S1329" s="66"/>
      <c r="T1329" s="67"/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T1329" s="19" t="s">
        <v>176</v>
      </c>
      <c r="AU1329" s="19" t="s">
        <v>83</v>
      </c>
    </row>
    <row r="1330" spans="1:65" s="13" customFormat="1" ht="11.25">
      <c r="B1330" s="194"/>
      <c r="C1330" s="195"/>
      <c r="D1330" s="189" t="s">
        <v>198</v>
      </c>
      <c r="E1330" s="196" t="s">
        <v>19</v>
      </c>
      <c r="F1330" s="197" t="s">
        <v>1486</v>
      </c>
      <c r="G1330" s="195"/>
      <c r="H1330" s="196" t="s">
        <v>19</v>
      </c>
      <c r="I1330" s="198"/>
      <c r="J1330" s="195"/>
      <c r="K1330" s="195"/>
      <c r="L1330" s="199"/>
      <c r="M1330" s="200"/>
      <c r="N1330" s="201"/>
      <c r="O1330" s="201"/>
      <c r="P1330" s="201"/>
      <c r="Q1330" s="201"/>
      <c r="R1330" s="201"/>
      <c r="S1330" s="201"/>
      <c r="T1330" s="202"/>
      <c r="AT1330" s="203" t="s">
        <v>198</v>
      </c>
      <c r="AU1330" s="203" t="s">
        <v>83</v>
      </c>
      <c r="AV1330" s="13" t="s">
        <v>81</v>
      </c>
      <c r="AW1330" s="13" t="s">
        <v>34</v>
      </c>
      <c r="AX1330" s="13" t="s">
        <v>73</v>
      </c>
      <c r="AY1330" s="203" t="s">
        <v>168</v>
      </c>
    </row>
    <row r="1331" spans="1:65" s="14" customFormat="1" ht="11.25">
      <c r="B1331" s="204"/>
      <c r="C1331" s="205"/>
      <c r="D1331" s="189" t="s">
        <v>198</v>
      </c>
      <c r="E1331" s="206" t="s">
        <v>19</v>
      </c>
      <c r="F1331" s="207" t="s">
        <v>1615</v>
      </c>
      <c r="G1331" s="205"/>
      <c r="H1331" s="208">
        <v>1328.08</v>
      </c>
      <c r="I1331" s="209"/>
      <c r="J1331" s="205"/>
      <c r="K1331" s="205"/>
      <c r="L1331" s="210"/>
      <c r="M1331" s="211"/>
      <c r="N1331" s="212"/>
      <c r="O1331" s="212"/>
      <c r="P1331" s="212"/>
      <c r="Q1331" s="212"/>
      <c r="R1331" s="212"/>
      <c r="S1331" s="212"/>
      <c r="T1331" s="213"/>
      <c r="AT1331" s="214" t="s">
        <v>198</v>
      </c>
      <c r="AU1331" s="214" t="s">
        <v>83</v>
      </c>
      <c r="AV1331" s="14" t="s">
        <v>83</v>
      </c>
      <c r="AW1331" s="14" t="s">
        <v>34</v>
      </c>
      <c r="AX1331" s="14" t="s">
        <v>73</v>
      </c>
      <c r="AY1331" s="214" t="s">
        <v>168</v>
      </c>
    </row>
    <row r="1332" spans="1:65" s="13" customFormat="1" ht="11.25">
      <c r="B1332" s="194"/>
      <c r="C1332" s="195"/>
      <c r="D1332" s="189" t="s">
        <v>198</v>
      </c>
      <c r="E1332" s="196" t="s">
        <v>19</v>
      </c>
      <c r="F1332" s="197" t="s">
        <v>1490</v>
      </c>
      <c r="G1332" s="195"/>
      <c r="H1332" s="196" t="s">
        <v>19</v>
      </c>
      <c r="I1332" s="198"/>
      <c r="J1332" s="195"/>
      <c r="K1332" s="195"/>
      <c r="L1332" s="199"/>
      <c r="M1332" s="200"/>
      <c r="N1332" s="201"/>
      <c r="O1332" s="201"/>
      <c r="P1332" s="201"/>
      <c r="Q1332" s="201"/>
      <c r="R1332" s="201"/>
      <c r="S1332" s="201"/>
      <c r="T1332" s="202"/>
      <c r="AT1332" s="203" t="s">
        <v>198</v>
      </c>
      <c r="AU1332" s="203" t="s">
        <v>83</v>
      </c>
      <c r="AV1332" s="13" t="s">
        <v>81</v>
      </c>
      <c r="AW1332" s="13" t="s">
        <v>34</v>
      </c>
      <c r="AX1332" s="13" t="s">
        <v>73</v>
      </c>
      <c r="AY1332" s="203" t="s">
        <v>168</v>
      </c>
    </row>
    <row r="1333" spans="1:65" s="14" customFormat="1" ht="11.25">
      <c r="B1333" s="204"/>
      <c r="C1333" s="205"/>
      <c r="D1333" s="189" t="s">
        <v>198</v>
      </c>
      <c r="E1333" s="206" t="s">
        <v>19</v>
      </c>
      <c r="F1333" s="207" t="s">
        <v>1616</v>
      </c>
      <c r="G1333" s="205"/>
      <c r="H1333" s="208">
        <v>9.6</v>
      </c>
      <c r="I1333" s="209"/>
      <c r="J1333" s="205"/>
      <c r="K1333" s="205"/>
      <c r="L1333" s="210"/>
      <c r="M1333" s="211"/>
      <c r="N1333" s="212"/>
      <c r="O1333" s="212"/>
      <c r="P1333" s="212"/>
      <c r="Q1333" s="212"/>
      <c r="R1333" s="212"/>
      <c r="S1333" s="212"/>
      <c r="T1333" s="213"/>
      <c r="AT1333" s="214" t="s">
        <v>198</v>
      </c>
      <c r="AU1333" s="214" t="s">
        <v>83</v>
      </c>
      <c r="AV1333" s="14" t="s">
        <v>83</v>
      </c>
      <c r="AW1333" s="14" t="s">
        <v>34</v>
      </c>
      <c r="AX1333" s="14" t="s">
        <v>73</v>
      </c>
      <c r="AY1333" s="214" t="s">
        <v>168</v>
      </c>
    </row>
    <row r="1334" spans="1:65" s="13" customFormat="1" ht="11.25">
      <c r="B1334" s="194"/>
      <c r="C1334" s="195"/>
      <c r="D1334" s="189" t="s">
        <v>198</v>
      </c>
      <c r="E1334" s="196" t="s">
        <v>19</v>
      </c>
      <c r="F1334" s="197" t="s">
        <v>1494</v>
      </c>
      <c r="G1334" s="195"/>
      <c r="H1334" s="196" t="s">
        <v>19</v>
      </c>
      <c r="I1334" s="198"/>
      <c r="J1334" s="195"/>
      <c r="K1334" s="195"/>
      <c r="L1334" s="199"/>
      <c r="M1334" s="200"/>
      <c r="N1334" s="201"/>
      <c r="O1334" s="201"/>
      <c r="P1334" s="201"/>
      <c r="Q1334" s="201"/>
      <c r="R1334" s="201"/>
      <c r="S1334" s="201"/>
      <c r="T1334" s="202"/>
      <c r="AT1334" s="203" t="s">
        <v>198</v>
      </c>
      <c r="AU1334" s="203" t="s">
        <v>83</v>
      </c>
      <c r="AV1334" s="13" t="s">
        <v>81</v>
      </c>
      <c r="AW1334" s="13" t="s">
        <v>34</v>
      </c>
      <c r="AX1334" s="13" t="s">
        <v>73</v>
      </c>
      <c r="AY1334" s="203" t="s">
        <v>168</v>
      </c>
    </row>
    <row r="1335" spans="1:65" s="14" customFormat="1" ht="11.25">
      <c r="B1335" s="204"/>
      <c r="C1335" s="205"/>
      <c r="D1335" s="189" t="s">
        <v>198</v>
      </c>
      <c r="E1335" s="206" t="s">
        <v>19</v>
      </c>
      <c r="F1335" s="207" t="s">
        <v>1618</v>
      </c>
      <c r="G1335" s="205"/>
      <c r="H1335" s="208">
        <v>45.43</v>
      </c>
      <c r="I1335" s="209"/>
      <c r="J1335" s="205"/>
      <c r="K1335" s="205"/>
      <c r="L1335" s="210"/>
      <c r="M1335" s="211"/>
      <c r="N1335" s="212"/>
      <c r="O1335" s="212"/>
      <c r="P1335" s="212"/>
      <c r="Q1335" s="212"/>
      <c r="R1335" s="212"/>
      <c r="S1335" s="212"/>
      <c r="T1335" s="213"/>
      <c r="AT1335" s="214" t="s">
        <v>198</v>
      </c>
      <c r="AU1335" s="214" t="s">
        <v>83</v>
      </c>
      <c r="AV1335" s="14" t="s">
        <v>83</v>
      </c>
      <c r="AW1335" s="14" t="s">
        <v>34</v>
      </c>
      <c r="AX1335" s="14" t="s">
        <v>73</v>
      </c>
      <c r="AY1335" s="214" t="s">
        <v>168</v>
      </c>
    </row>
    <row r="1336" spans="1:65" s="15" customFormat="1" ht="11.25">
      <c r="B1336" s="215"/>
      <c r="C1336" s="216"/>
      <c r="D1336" s="189" t="s">
        <v>198</v>
      </c>
      <c r="E1336" s="217" t="s">
        <v>19</v>
      </c>
      <c r="F1336" s="218" t="s">
        <v>208</v>
      </c>
      <c r="G1336" s="216"/>
      <c r="H1336" s="219">
        <v>1383.11</v>
      </c>
      <c r="I1336" s="220"/>
      <c r="J1336" s="216"/>
      <c r="K1336" s="216"/>
      <c r="L1336" s="221"/>
      <c r="M1336" s="222"/>
      <c r="N1336" s="223"/>
      <c r="O1336" s="223"/>
      <c r="P1336" s="223"/>
      <c r="Q1336" s="223"/>
      <c r="R1336" s="223"/>
      <c r="S1336" s="223"/>
      <c r="T1336" s="224"/>
      <c r="AT1336" s="225" t="s">
        <v>198</v>
      </c>
      <c r="AU1336" s="225" t="s">
        <v>83</v>
      </c>
      <c r="AV1336" s="15" t="s">
        <v>174</v>
      </c>
      <c r="AW1336" s="15" t="s">
        <v>34</v>
      </c>
      <c r="AX1336" s="15" t="s">
        <v>81</v>
      </c>
      <c r="AY1336" s="225" t="s">
        <v>168</v>
      </c>
    </row>
    <row r="1337" spans="1:65" s="2" customFormat="1" ht="16.5" customHeight="1">
      <c r="A1337" s="36"/>
      <c r="B1337" s="37"/>
      <c r="C1337" s="226" t="s">
        <v>1637</v>
      </c>
      <c r="D1337" s="226" t="s">
        <v>304</v>
      </c>
      <c r="E1337" s="227" t="s">
        <v>1638</v>
      </c>
      <c r="F1337" s="228" t="s">
        <v>1639</v>
      </c>
      <c r="G1337" s="229" t="s">
        <v>225</v>
      </c>
      <c r="H1337" s="230">
        <v>1410.7719999999999</v>
      </c>
      <c r="I1337" s="231"/>
      <c r="J1337" s="232">
        <f>ROUND(I1337*H1337,2)</f>
        <v>0</v>
      </c>
      <c r="K1337" s="228" t="s">
        <v>180</v>
      </c>
      <c r="L1337" s="233"/>
      <c r="M1337" s="234" t="s">
        <v>19</v>
      </c>
      <c r="N1337" s="235" t="s">
        <v>44</v>
      </c>
      <c r="O1337" s="66"/>
      <c r="P1337" s="185">
        <f>O1337*H1337</f>
        <v>0</v>
      </c>
      <c r="Q1337" s="185">
        <v>3.13E-3</v>
      </c>
      <c r="R1337" s="185">
        <f>Q1337*H1337</f>
        <v>4.4157163599999993</v>
      </c>
      <c r="S1337" s="185">
        <v>0</v>
      </c>
      <c r="T1337" s="186">
        <f>S1337*H1337</f>
        <v>0</v>
      </c>
      <c r="U1337" s="36"/>
      <c r="V1337" s="36"/>
      <c r="W1337" s="36"/>
      <c r="X1337" s="36"/>
      <c r="Y1337" s="36"/>
      <c r="Z1337" s="36"/>
      <c r="AA1337" s="36"/>
      <c r="AB1337" s="36"/>
      <c r="AC1337" s="36"/>
      <c r="AD1337" s="36"/>
      <c r="AE1337" s="36"/>
      <c r="AR1337" s="187" t="s">
        <v>368</v>
      </c>
      <c r="AT1337" s="187" t="s">
        <v>304</v>
      </c>
      <c r="AU1337" s="187" t="s">
        <v>83</v>
      </c>
      <c r="AY1337" s="19" t="s">
        <v>168</v>
      </c>
      <c r="BE1337" s="188">
        <f>IF(N1337="základní",J1337,0)</f>
        <v>0</v>
      </c>
      <c r="BF1337" s="188">
        <f>IF(N1337="snížená",J1337,0)</f>
        <v>0</v>
      </c>
      <c r="BG1337" s="188">
        <f>IF(N1337="zákl. přenesená",J1337,0)</f>
        <v>0</v>
      </c>
      <c r="BH1337" s="188">
        <f>IF(N1337="sníž. přenesená",J1337,0)</f>
        <v>0</v>
      </c>
      <c r="BI1337" s="188">
        <f>IF(N1337="nulová",J1337,0)</f>
        <v>0</v>
      </c>
      <c r="BJ1337" s="19" t="s">
        <v>81</v>
      </c>
      <c r="BK1337" s="188">
        <f>ROUND(I1337*H1337,2)</f>
        <v>0</v>
      </c>
      <c r="BL1337" s="19" t="s">
        <v>267</v>
      </c>
      <c r="BM1337" s="187" t="s">
        <v>1640</v>
      </c>
    </row>
    <row r="1338" spans="1:65" s="2" customFormat="1" ht="11.25">
      <c r="A1338" s="36"/>
      <c r="B1338" s="37"/>
      <c r="C1338" s="38"/>
      <c r="D1338" s="189" t="s">
        <v>176</v>
      </c>
      <c r="E1338" s="38"/>
      <c r="F1338" s="190" t="s">
        <v>1639</v>
      </c>
      <c r="G1338" s="38"/>
      <c r="H1338" s="38"/>
      <c r="I1338" s="191"/>
      <c r="J1338" s="38"/>
      <c r="K1338" s="38"/>
      <c r="L1338" s="41"/>
      <c r="M1338" s="192"/>
      <c r="N1338" s="193"/>
      <c r="O1338" s="66"/>
      <c r="P1338" s="66"/>
      <c r="Q1338" s="66"/>
      <c r="R1338" s="66"/>
      <c r="S1338" s="66"/>
      <c r="T1338" s="67"/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T1338" s="19" t="s">
        <v>176</v>
      </c>
      <c r="AU1338" s="19" t="s">
        <v>83</v>
      </c>
    </row>
    <row r="1339" spans="1:65" s="14" customFormat="1" ht="11.25">
      <c r="B1339" s="204"/>
      <c r="C1339" s="205"/>
      <c r="D1339" s="189" t="s">
        <v>198</v>
      </c>
      <c r="E1339" s="206" t="s">
        <v>19</v>
      </c>
      <c r="F1339" s="207" t="s">
        <v>1641</v>
      </c>
      <c r="G1339" s="205"/>
      <c r="H1339" s="208">
        <v>1410.7719999999999</v>
      </c>
      <c r="I1339" s="209"/>
      <c r="J1339" s="205"/>
      <c r="K1339" s="205"/>
      <c r="L1339" s="210"/>
      <c r="M1339" s="211"/>
      <c r="N1339" s="212"/>
      <c r="O1339" s="212"/>
      <c r="P1339" s="212"/>
      <c r="Q1339" s="212"/>
      <c r="R1339" s="212"/>
      <c r="S1339" s="212"/>
      <c r="T1339" s="213"/>
      <c r="AT1339" s="214" t="s">
        <v>198</v>
      </c>
      <c r="AU1339" s="214" t="s">
        <v>83</v>
      </c>
      <c r="AV1339" s="14" t="s">
        <v>83</v>
      </c>
      <c r="AW1339" s="14" t="s">
        <v>34</v>
      </c>
      <c r="AX1339" s="14" t="s">
        <v>81</v>
      </c>
      <c r="AY1339" s="214" t="s">
        <v>168</v>
      </c>
    </row>
    <row r="1340" spans="1:65" s="2" customFormat="1" ht="16.5" customHeight="1">
      <c r="A1340" s="36"/>
      <c r="B1340" s="37"/>
      <c r="C1340" s="176" t="s">
        <v>1642</v>
      </c>
      <c r="D1340" s="176" t="s">
        <v>170</v>
      </c>
      <c r="E1340" s="177" t="s">
        <v>1611</v>
      </c>
      <c r="F1340" s="178" t="s">
        <v>1612</v>
      </c>
      <c r="G1340" s="179" t="s">
        <v>225</v>
      </c>
      <c r="H1340" s="180">
        <v>89.524000000000001</v>
      </c>
      <c r="I1340" s="181"/>
      <c r="J1340" s="182">
        <f>ROUND(I1340*H1340,2)</f>
        <v>0</v>
      </c>
      <c r="K1340" s="178" t="s">
        <v>180</v>
      </c>
      <c r="L1340" s="41"/>
      <c r="M1340" s="183" t="s">
        <v>19</v>
      </c>
      <c r="N1340" s="184" t="s">
        <v>44</v>
      </c>
      <c r="O1340" s="66"/>
      <c r="P1340" s="185">
        <f>O1340*H1340</f>
        <v>0</v>
      </c>
      <c r="Q1340" s="185">
        <v>0</v>
      </c>
      <c r="R1340" s="185">
        <f>Q1340*H1340</f>
        <v>0</v>
      </c>
      <c r="S1340" s="185">
        <v>0</v>
      </c>
      <c r="T1340" s="186">
        <f>S1340*H1340</f>
        <v>0</v>
      </c>
      <c r="U1340" s="36"/>
      <c r="V1340" s="36"/>
      <c r="W1340" s="36"/>
      <c r="X1340" s="36"/>
      <c r="Y1340" s="36"/>
      <c r="Z1340" s="36"/>
      <c r="AA1340" s="36"/>
      <c r="AB1340" s="36"/>
      <c r="AC1340" s="36"/>
      <c r="AD1340" s="36"/>
      <c r="AE1340" s="36"/>
      <c r="AR1340" s="187" t="s">
        <v>267</v>
      </c>
      <c r="AT1340" s="187" t="s">
        <v>170</v>
      </c>
      <c r="AU1340" s="187" t="s">
        <v>83</v>
      </c>
      <c r="AY1340" s="19" t="s">
        <v>168</v>
      </c>
      <c r="BE1340" s="188">
        <f>IF(N1340="základní",J1340,0)</f>
        <v>0</v>
      </c>
      <c r="BF1340" s="188">
        <f>IF(N1340="snížená",J1340,0)</f>
        <v>0</v>
      </c>
      <c r="BG1340" s="188">
        <f>IF(N1340="zákl. přenesená",J1340,0)</f>
        <v>0</v>
      </c>
      <c r="BH1340" s="188">
        <f>IF(N1340="sníž. přenesená",J1340,0)</f>
        <v>0</v>
      </c>
      <c r="BI1340" s="188">
        <f>IF(N1340="nulová",J1340,0)</f>
        <v>0</v>
      </c>
      <c r="BJ1340" s="19" t="s">
        <v>81</v>
      </c>
      <c r="BK1340" s="188">
        <f>ROUND(I1340*H1340,2)</f>
        <v>0</v>
      </c>
      <c r="BL1340" s="19" t="s">
        <v>267</v>
      </c>
      <c r="BM1340" s="187" t="s">
        <v>1643</v>
      </c>
    </row>
    <row r="1341" spans="1:65" s="2" customFormat="1" ht="19.5">
      <c r="A1341" s="36"/>
      <c r="B1341" s="37"/>
      <c r="C1341" s="38"/>
      <c r="D1341" s="189" t="s">
        <v>176</v>
      </c>
      <c r="E1341" s="38"/>
      <c r="F1341" s="190" t="s">
        <v>1614</v>
      </c>
      <c r="G1341" s="38"/>
      <c r="H1341" s="38"/>
      <c r="I1341" s="191"/>
      <c r="J1341" s="38"/>
      <c r="K1341" s="38"/>
      <c r="L1341" s="41"/>
      <c r="M1341" s="192"/>
      <c r="N1341" s="193"/>
      <c r="O1341" s="66"/>
      <c r="P1341" s="66"/>
      <c r="Q1341" s="66"/>
      <c r="R1341" s="66"/>
      <c r="S1341" s="66"/>
      <c r="T1341" s="67"/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T1341" s="19" t="s">
        <v>176</v>
      </c>
      <c r="AU1341" s="19" t="s">
        <v>83</v>
      </c>
    </row>
    <row r="1342" spans="1:65" s="13" customFormat="1" ht="11.25">
      <c r="B1342" s="194"/>
      <c r="C1342" s="195"/>
      <c r="D1342" s="189" t="s">
        <v>198</v>
      </c>
      <c r="E1342" s="196" t="s">
        <v>19</v>
      </c>
      <c r="F1342" s="197" t="s">
        <v>1492</v>
      </c>
      <c r="G1342" s="195"/>
      <c r="H1342" s="196" t="s">
        <v>19</v>
      </c>
      <c r="I1342" s="198"/>
      <c r="J1342" s="195"/>
      <c r="K1342" s="195"/>
      <c r="L1342" s="199"/>
      <c r="M1342" s="200"/>
      <c r="N1342" s="201"/>
      <c r="O1342" s="201"/>
      <c r="P1342" s="201"/>
      <c r="Q1342" s="201"/>
      <c r="R1342" s="201"/>
      <c r="S1342" s="201"/>
      <c r="T1342" s="202"/>
      <c r="AT1342" s="203" t="s">
        <v>198</v>
      </c>
      <c r="AU1342" s="203" t="s">
        <v>83</v>
      </c>
      <c r="AV1342" s="13" t="s">
        <v>81</v>
      </c>
      <c r="AW1342" s="13" t="s">
        <v>34</v>
      </c>
      <c r="AX1342" s="13" t="s">
        <v>73</v>
      </c>
      <c r="AY1342" s="203" t="s">
        <v>168</v>
      </c>
    </row>
    <row r="1343" spans="1:65" s="14" customFormat="1" ht="11.25">
      <c r="B1343" s="204"/>
      <c r="C1343" s="205"/>
      <c r="D1343" s="189" t="s">
        <v>198</v>
      </c>
      <c r="E1343" s="206" t="s">
        <v>19</v>
      </c>
      <c r="F1343" s="207" t="s">
        <v>1617</v>
      </c>
      <c r="G1343" s="205"/>
      <c r="H1343" s="208">
        <v>89.524000000000001</v>
      </c>
      <c r="I1343" s="209"/>
      <c r="J1343" s="205"/>
      <c r="K1343" s="205"/>
      <c r="L1343" s="210"/>
      <c r="M1343" s="211"/>
      <c r="N1343" s="212"/>
      <c r="O1343" s="212"/>
      <c r="P1343" s="212"/>
      <c r="Q1343" s="212"/>
      <c r="R1343" s="212"/>
      <c r="S1343" s="212"/>
      <c r="T1343" s="213"/>
      <c r="AT1343" s="214" t="s">
        <v>198</v>
      </c>
      <c r="AU1343" s="214" t="s">
        <v>83</v>
      </c>
      <c r="AV1343" s="14" t="s">
        <v>83</v>
      </c>
      <c r="AW1343" s="14" t="s">
        <v>34</v>
      </c>
      <c r="AX1343" s="14" t="s">
        <v>81</v>
      </c>
      <c r="AY1343" s="214" t="s">
        <v>168</v>
      </c>
    </row>
    <row r="1344" spans="1:65" s="2" customFormat="1" ht="16.5" customHeight="1">
      <c r="A1344" s="36"/>
      <c r="B1344" s="37"/>
      <c r="C1344" s="226" t="s">
        <v>1644</v>
      </c>
      <c r="D1344" s="226" t="s">
        <v>304</v>
      </c>
      <c r="E1344" s="227" t="s">
        <v>1645</v>
      </c>
      <c r="F1344" s="228" t="s">
        <v>1646</v>
      </c>
      <c r="G1344" s="229" t="s">
        <v>190</v>
      </c>
      <c r="H1344" s="230">
        <v>17.39</v>
      </c>
      <c r="I1344" s="231"/>
      <c r="J1344" s="232">
        <f>ROUND(I1344*H1344,2)</f>
        <v>0</v>
      </c>
      <c r="K1344" s="228" t="s">
        <v>180</v>
      </c>
      <c r="L1344" s="233"/>
      <c r="M1344" s="234" t="s">
        <v>19</v>
      </c>
      <c r="N1344" s="235" t="s">
        <v>44</v>
      </c>
      <c r="O1344" s="66"/>
      <c r="P1344" s="185">
        <f>O1344*H1344</f>
        <v>0</v>
      </c>
      <c r="Q1344" s="185">
        <v>1.4999999999999999E-2</v>
      </c>
      <c r="R1344" s="185">
        <f>Q1344*H1344</f>
        <v>0.26085000000000003</v>
      </c>
      <c r="S1344" s="185">
        <v>0</v>
      </c>
      <c r="T1344" s="186">
        <f>S1344*H1344</f>
        <v>0</v>
      </c>
      <c r="U1344" s="36"/>
      <c r="V1344" s="36"/>
      <c r="W1344" s="36"/>
      <c r="X1344" s="36"/>
      <c r="Y1344" s="36"/>
      <c r="Z1344" s="36"/>
      <c r="AA1344" s="36"/>
      <c r="AB1344" s="36"/>
      <c r="AC1344" s="36"/>
      <c r="AD1344" s="36"/>
      <c r="AE1344" s="36"/>
      <c r="AR1344" s="187" t="s">
        <v>368</v>
      </c>
      <c r="AT1344" s="187" t="s">
        <v>304</v>
      </c>
      <c r="AU1344" s="187" t="s">
        <v>83</v>
      </c>
      <c r="AY1344" s="19" t="s">
        <v>168</v>
      </c>
      <c r="BE1344" s="188">
        <f>IF(N1344="základní",J1344,0)</f>
        <v>0</v>
      </c>
      <c r="BF1344" s="188">
        <f>IF(N1344="snížená",J1344,0)</f>
        <v>0</v>
      </c>
      <c r="BG1344" s="188">
        <f>IF(N1344="zákl. přenesená",J1344,0)</f>
        <v>0</v>
      </c>
      <c r="BH1344" s="188">
        <f>IF(N1344="sníž. přenesená",J1344,0)</f>
        <v>0</v>
      </c>
      <c r="BI1344" s="188">
        <f>IF(N1344="nulová",J1344,0)</f>
        <v>0</v>
      </c>
      <c r="BJ1344" s="19" t="s">
        <v>81</v>
      </c>
      <c r="BK1344" s="188">
        <f>ROUND(I1344*H1344,2)</f>
        <v>0</v>
      </c>
      <c r="BL1344" s="19" t="s">
        <v>267</v>
      </c>
      <c r="BM1344" s="187" t="s">
        <v>1647</v>
      </c>
    </row>
    <row r="1345" spans="1:65" s="2" customFormat="1" ht="11.25">
      <c r="A1345" s="36"/>
      <c r="B1345" s="37"/>
      <c r="C1345" s="38"/>
      <c r="D1345" s="189" t="s">
        <v>176</v>
      </c>
      <c r="E1345" s="38"/>
      <c r="F1345" s="190" t="s">
        <v>1646</v>
      </c>
      <c r="G1345" s="38"/>
      <c r="H1345" s="38"/>
      <c r="I1345" s="191"/>
      <c r="J1345" s="38"/>
      <c r="K1345" s="38"/>
      <c r="L1345" s="41"/>
      <c r="M1345" s="192"/>
      <c r="N1345" s="193"/>
      <c r="O1345" s="66"/>
      <c r="P1345" s="66"/>
      <c r="Q1345" s="66"/>
      <c r="R1345" s="66"/>
      <c r="S1345" s="66"/>
      <c r="T1345" s="67"/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T1345" s="19" t="s">
        <v>176</v>
      </c>
      <c r="AU1345" s="19" t="s">
        <v>83</v>
      </c>
    </row>
    <row r="1346" spans="1:65" s="14" customFormat="1" ht="11.25">
      <c r="B1346" s="204"/>
      <c r="C1346" s="205"/>
      <c r="D1346" s="189" t="s">
        <v>198</v>
      </c>
      <c r="E1346" s="206" t="s">
        <v>19</v>
      </c>
      <c r="F1346" s="207" t="s">
        <v>1648</v>
      </c>
      <c r="G1346" s="205"/>
      <c r="H1346" s="208">
        <v>17.39</v>
      </c>
      <c r="I1346" s="209"/>
      <c r="J1346" s="205"/>
      <c r="K1346" s="205"/>
      <c r="L1346" s="210"/>
      <c r="M1346" s="211"/>
      <c r="N1346" s="212"/>
      <c r="O1346" s="212"/>
      <c r="P1346" s="212"/>
      <c r="Q1346" s="212"/>
      <c r="R1346" s="212"/>
      <c r="S1346" s="212"/>
      <c r="T1346" s="213"/>
      <c r="AT1346" s="214" t="s">
        <v>198</v>
      </c>
      <c r="AU1346" s="214" t="s">
        <v>83</v>
      </c>
      <c r="AV1346" s="14" t="s">
        <v>83</v>
      </c>
      <c r="AW1346" s="14" t="s">
        <v>34</v>
      </c>
      <c r="AX1346" s="14" t="s">
        <v>81</v>
      </c>
      <c r="AY1346" s="214" t="s">
        <v>168</v>
      </c>
    </row>
    <row r="1347" spans="1:65" s="2" customFormat="1" ht="16.5" customHeight="1">
      <c r="A1347" s="36"/>
      <c r="B1347" s="37"/>
      <c r="C1347" s="176" t="s">
        <v>1649</v>
      </c>
      <c r="D1347" s="176" t="s">
        <v>170</v>
      </c>
      <c r="E1347" s="177" t="s">
        <v>1650</v>
      </c>
      <c r="F1347" s="178" t="s">
        <v>1651</v>
      </c>
      <c r="G1347" s="179" t="s">
        <v>248</v>
      </c>
      <c r="H1347" s="180">
        <v>14.824999999999999</v>
      </c>
      <c r="I1347" s="181"/>
      <c r="J1347" s="182">
        <f>ROUND(I1347*H1347,2)</f>
        <v>0</v>
      </c>
      <c r="K1347" s="178" t="s">
        <v>180</v>
      </c>
      <c r="L1347" s="41"/>
      <c r="M1347" s="183" t="s">
        <v>19</v>
      </c>
      <c r="N1347" s="184" t="s">
        <v>44</v>
      </c>
      <c r="O1347" s="66"/>
      <c r="P1347" s="185">
        <f>O1347*H1347</f>
        <v>0</v>
      </c>
      <c r="Q1347" s="185">
        <v>0</v>
      </c>
      <c r="R1347" s="185">
        <f>Q1347*H1347</f>
        <v>0</v>
      </c>
      <c r="S1347" s="185">
        <v>0</v>
      </c>
      <c r="T1347" s="186">
        <f>S1347*H1347</f>
        <v>0</v>
      </c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R1347" s="187" t="s">
        <v>267</v>
      </c>
      <c r="AT1347" s="187" t="s">
        <v>170</v>
      </c>
      <c r="AU1347" s="187" t="s">
        <v>83</v>
      </c>
      <c r="AY1347" s="19" t="s">
        <v>168</v>
      </c>
      <c r="BE1347" s="188">
        <f>IF(N1347="základní",J1347,0)</f>
        <v>0</v>
      </c>
      <c r="BF1347" s="188">
        <f>IF(N1347="snížená",J1347,0)</f>
        <v>0</v>
      </c>
      <c r="BG1347" s="188">
        <f>IF(N1347="zákl. přenesená",J1347,0)</f>
        <v>0</v>
      </c>
      <c r="BH1347" s="188">
        <f>IF(N1347="sníž. přenesená",J1347,0)</f>
        <v>0</v>
      </c>
      <c r="BI1347" s="188">
        <f>IF(N1347="nulová",J1347,0)</f>
        <v>0</v>
      </c>
      <c r="BJ1347" s="19" t="s">
        <v>81</v>
      </c>
      <c r="BK1347" s="188">
        <f>ROUND(I1347*H1347,2)</f>
        <v>0</v>
      </c>
      <c r="BL1347" s="19" t="s">
        <v>267</v>
      </c>
      <c r="BM1347" s="187" t="s">
        <v>1652</v>
      </c>
    </row>
    <row r="1348" spans="1:65" s="2" customFormat="1" ht="19.5">
      <c r="A1348" s="36"/>
      <c r="B1348" s="37"/>
      <c r="C1348" s="38"/>
      <c r="D1348" s="189" t="s">
        <v>176</v>
      </c>
      <c r="E1348" s="38"/>
      <c r="F1348" s="190" t="s">
        <v>1653</v>
      </c>
      <c r="G1348" s="38"/>
      <c r="H1348" s="38"/>
      <c r="I1348" s="191"/>
      <c r="J1348" s="38"/>
      <c r="K1348" s="38"/>
      <c r="L1348" s="41"/>
      <c r="M1348" s="192"/>
      <c r="N1348" s="193"/>
      <c r="O1348" s="66"/>
      <c r="P1348" s="66"/>
      <c r="Q1348" s="66"/>
      <c r="R1348" s="66"/>
      <c r="S1348" s="66"/>
      <c r="T1348" s="67"/>
      <c r="U1348" s="36"/>
      <c r="V1348" s="36"/>
      <c r="W1348" s="36"/>
      <c r="X1348" s="36"/>
      <c r="Y1348" s="36"/>
      <c r="Z1348" s="36"/>
      <c r="AA1348" s="36"/>
      <c r="AB1348" s="36"/>
      <c r="AC1348" s="36"/>
      <c r="AD1348" s="36"/>
      <c r="AE1348" s="36"/>
      <c r="AT1348" s="19" t="s">
        <v>176</v>
      </c>
      <c r="AU1348" s="19" t="s">
        <v>83</v>
      </c>
    </row>
    <row r="1349" spans="1:65" s="12" customFormat="1" ht="22.9" customHeight="1">
      <c r="B1349" s="160"/>
      <c r="C1349" s="161"/>
      <c r="D1349" s="162" t="s">
        <v>72</v>
      </c>
      <c r="E1349" s="174" t="s">
        <v>1654</v>
      </c>
      <c r="F1349" s="174" t="s">
        <v>1655</v>
      </c>
      <c r="G1349" s="161"/>
      <c r="H1349" s="161"/>
      <c r="I1349" s="164"/>
      <c r="J1349" s="175">
        <f>BK1349</f>
        <v>0</v>
      </c>
      <c r="K1349" s="161"/>
      <c r="L1349" s="166"/>
      <c r="M1349" s="167"/>
      <c r="N1349" s="168"/>
      <c r="O1349" s="168"/>
      <c r="P1349" s="169">
        <f>SUM(P1350:P1372)</f>
        <v>0</v>
      </c>
      <c r="Q1349" s="168"/>
      <c r="R1349" s="169">
        <f>SUM(R1350:R1372)</f>
        <v>4.3630000000000002E-2</v>
      </c>
      <c r="S1349" s="168"/>
      <c r="T1349" s="170">
        <f>SUM(T1350:T1372)</f>
        <v>1.0499999999999999E-2</v>
      </c>
      <c r="AR1349" s="171" t="s">
        <v>83</v>
      </c>
      <c r="AT1349" s="172" t="s">
        <v>72</v>
      </c>
      <c r="AU1349" s="172" t="s">
        <v>81</v>
      </c>
      <c r="AY1349" s="171" t="s">
        <v>168</v>
      </c>
      <c r="BK1349" s="173">
        <f>SUM(BK1350:BK1372)</f>
        <v>0</v>
      </c>
    </row>
    <row r="1350" spans="1:65" s="2" customFormat="1" ht="16.5" customHeight="1">
      <c r="A1350" s="36"/>
      <c r="B1350" s="37"/>
      <c r="C1350" s="176" t="s">
        <v>1656</v>
      </c>
      <c r="D1350" s="176" t="s">
        <v>170</v>
      </c>
      <c r="E1350" s="177" t="s">
        <v>1657</v>
      </c>
      <c r="F1350" s="178" t="s">
        <v>1658</v>
      </c>
      <c r="G1350" s="179" t="s">
        <v>179</v>
      </c>
      <c r="H1350" s="180">
        <v>3</v>
      </c>
      <c r="I1350" s="181"/>
      <c r="J1350" s="182">
        <f>ROUND(I1350*H1350,2)</f>
        <v>0</v>
      </c>
      <c r="K1350" s="178" t="s">
        <v>180</v>
      </c>
      <c r="L1350" s="41"/>
      <c r="M1350" s="183" t="s">
        <v>19</v>
      </c>
      <c r="N1350" s="184" t="s">
        <v>44</v>
      </c>
      <c r="O1350" s="66"/>
      <c r="P1350" s="185">
        <f>O1350*H1350</f>
        <v>0</v>
      </c>
      <c r="Q1350" s="185">
        <v>3.5E-4</v>
      </c>
      <c r="R1350" s="185">
        <f>Q1350*H1350</f>
        <v>1.0499999999999999E-3</v>
      </c>
      <c r="S1350" s="185">
        <v>0</v>
      </c>
      <c r="T1350" s="186">
        <f>S1350*H1350</f>
        <v>0</v>
      </c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R1350" s="187" t="s">
        <v>267</v>
      </c>
      <c r="AT1350" s="187" t="s">
        <v>170</v>
      </c>
      <c r="AU1350" s="187" t="s">
        <v>83</v>
      </c>
      <c r="AY1350" s="19" t="s">
        <v>168</v>
      </c>
      <c r="BE1350" s="188">
        <f>IF(N1350="základní",J1350,0)</f>
        <v>0</v>
      </c>
      <c r="BF1350" s="188">
        <f>IF(N1350="snížená",J1350,0)</f>
        <v>0</v>
      </c>
      <c r="BG1350" s="188">
        <f>IF(N1350="zákl. přenesená",J1350,0)</f>
        <v>0</v>
      </c>
      <c r="BH1350" s="188">
        <f>IF(N1350="sníž. přenesená",J1350,0)</f>
        <v>0</v>
      </c>
      <c r="BI1350" s="188">
        <f>IF(N1350="nulová",J1350,0)</f>
        <v>0</v>
      </c>
      <c r="BJ1350" s="19" t="s">
        <v>81</v>
      </c>
      <c r="BK1350" s="188">
        <f>ROUND(I1350*H1350,2)</f>
        <v>0</v>
      </c>
      <c r="BL1350" s="19" t="s">
        <v>267</v>
      </c>
      <c r="BM1350" s="187" t="s">
        <v>1659</v>
      </c>
    </row>
    <row r="1351" spans="1:65" s="2" customFormat="1" ht="11.25">
      <c r="A1351" s="36"/>
      <c r="B1351" s="37"/>
      <c r="C1351" s="38"/>
      <c r="D1351" s="189" t="s">
        <v>176</v>
      </c>
      <c r="E1351" s="38"/>
      <c r="F1351" s="190" t="s">
        <v>1660</v>
      </c>
      <c r="G1351" s="38"/>
      <c r="H1351" s="38"/>
      <c r="I1351" s="191"/>
      <c r="J1351" s="38"/>
      <c r="K1351" s="38"/>
      <c r="L1351" s="41"/>
      <c r="M1351" s="192"/>
      <c r="N1351" s="193"/>
      <c r="O1351" s="66"/>
      <c r="P1351" s="66"/>
      <c r="Q1351" s="66"/>
      <c r="R1351" s="66"/>
      <c r="S1351" s="66"/>
      <c r="T1351" s="67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T1351" s="19" t="s">
        <v>176</v>
      </c>
      <c r="AU1351" s="19" t="s">
        <v>83</v>
      </c>
    </row>
    <row r="1352" spans="1:65" s="2" customFormat="1" ht="16.5" customHeight="1">
      <c r="A1352" s="36"/>
      <c r="B1352" s="37"/>
      <c r="C1352" s="176" t="s">
        <v>1661</v>
      </c>
      <c r="D1352" s="176" t="s">
        <v>170</v>
      </c>
      <c r="E1352" s="177" t="s">
        <v>1662</v>
      </c>
      <c r="F1352" s="178" t="s">
        <v>1663</v>
      </c>
      <c r="G1352" s="179" t="s">
        <v>179</v>
      </c>
      <c r="H1352" s="180">
        <v>2</v>
      </c>
      <c r="I1352" s="181"/>
      <c r="J1352" s="182">
        <f>ROUND(I1352*H1352,2)</f>
        <v>0</v>
      </c>
      <c r="K1352" s="178" t="s">
        <v>180</v>
      </c>
      <c r="L1352" s="41"/>
      <c r="M1352" s="183" t="s">
        <v>19</v>
      </c>
      <c r="N1352" s="184" t="s">
        <v>44</v>
      </c>
      <c r="O1352" s="66"/>
      <c r="P1352" s="185">
        <f>O1352*H1352</f>
        <v>0</v>
      </c>
      <c r="Q1352" s="185">
        <v>5.6999999999999998E-4</v>
      </c>
      <c r="R1352" s="185">
        <f>Q1352*H1352</f>
        <v>1.14E-3</v>
      </c>
      <c r="S1352" s="185">
        <v>0</v>
      </c>
      <c r="T1352" s="186">
        <f>S1352*H1352</f>
        <v>0</v>
      </c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R1352" s="187" t="s">
        <v>267</v>
      </c>
      <c r="AT1352" s="187" t="s">
        <v>170</v>
      </c>
      <c r="AU1352" s="187" t="s">
        <v>83</v>
      </c>
      <c r="AY1352" s="19" t="s">
        <v>168</v>
      </c>
      <c r="BE1352" s="188">
        <f>IF(N1352="základní",J1352,0)</f>
        <v>0</v>
      </c>
      <c r="BF1352" s="188">
        <f>IF(N1352="snížená",J1352,0)</f>
        <v>0</v>
      </c>
      <c r="BG1352" s="188">
        <f>IF(N1352="zákl. přenesená",J1352,0)</f>
        <v>0</v>
      </c>
      <c r="BH1352" s="188">
        <f>IF(N1352="sníž. přenesená",J1352,0)</f>
        <v>0</v>
      </c>
      <c r="BI1352" s="188">
        <f>IF(N1352="nulová",J1352,0)</f>
        <v>0</v>
      </c>
      <c r="BJ1352" s="19" t="s">
        <v>81</v>
      </c>
      <c r="BK1352" s="188">
        <f>ROUND(I1352*H1352,2)</f>
        <v>0</v>
      </c>
      <c r="BL1352" s="19" t="s">
        <v>267</v>
      </c>
      <c r="BM1352" s="187" t="s">
        <v>1664</v>
      </c>
    </row>
    <row r="1353" spans="1:65" s="2" customFormat="1" ht="11.25">
      <c r="A1353" s="36"/>
      <c r="B1353" s="37"/>
      <c r="C1353" s="38"/>
      <c r="D1353" s="189" t="s">
        <v>176</v>
      </c>
      <c r="E1353" s="38"/>
      <c r="F1353" s="190" t="s">
        <v>1665</v>
      </c>
      <c r="G1353" s="38"/>
      <c r="H1353" s="38"/>
      <c r="I1353" s="191"/>
      <c r="J1353" s="38"/>
      <c r="K1353" s="38"/>
      <c r="L1353" s="41"/>
      <c r="M1353" s="192"/>
      <c r="N1353" s="193"/>
      <c r="O1353" s="66"/>
      <c r="P1353" s="66"/>
      <c r="Q1353" s="66"/>
      <c r="R1353" s="66"/>
      <c r="S1353" s="66"/>
      <c r="T1353" s="67"/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T1353" s="19" t="s">
        <v>176</v>
      </c>
      <c r="AU1353" s="19" t="s">
        <v>83</v>
      </c>
    </row>
    <row r="1354" spans="1:65" s="2" customFormat="1" ht="16.5" customHeight="1">
      <c r="A1354" s="36"/>
      <c r="B1354" s="37"/>
      <c r="C1354" s="176" t="s">
        <v>1666</v>
      </c>
      <c r="D1354" s="176" t="s">
        <v>170</v>
      </c>
      <c r="E1354" s="177" t="s">
        <v>1667</v>
      </c>
      <c r="F1354" s="178" t="s">
        <v>1668</v>
      </c>
      <c r="G1354" s="179" t="s">
        <v>179</v>
      </c>
      <c r="H1354" s="180">
        <v>10</v>
      </c>
      <c r="I1354" s="181"/>
      <c r="J1354" s="182">
        <f>ROUND(I1354*H1354,2)</f>
        <v>0</v>
      </c>
      <c r="K1354" s="178" t="s">
        <v>180</v>
      </c>
      <c r="L1354" s="41"/>
      <c r="M1354" s="183" t="s">
        <v>19</v>
      </c>
      <c r="N1354" s="184" t="s">
        <v>44</v>
      </c>
      <c r="O1354" s="66"/>
      <c r="P1354" s="185">
        <f>O1354*H1354</f>
        <v>0</v>
      </c>
      <c r="Q1354" s="185">
        <v>0</v>
      </c>
      <c r="R1354" s="185">
        <f>Q1354*H1354</f>
        <v>0</v>
      </c>
      <c r="S1354" s="185">
        <v>0</v>
      </c>
      <c r="T1354" s="186">
        <f>S1354*H1354</f>
        <v>0</v>
      </c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R1354" s="187" t="s">
        <v>267</v>
      </c>
      <c r="AT1354" s="187" t="s">
        <v>170</v>
      </c>
      <c r="AU1354" s="187" t="s">
        <v>83</v>
      </c>
      <c r="AY1354" s="19" t="s">
        <v>168</v>
      </c>
      <c r="BE1354" s="188">
        <f>IF(N1354="základní",J1354,0)</f>
        <v>0</v>
      </c>
      <c r="BF1354" s="188">
        <f>IF(N1354="snížená",J1354,0)</f>
        <v>0</v>
      </c>
      <c r="BG1354" s="188">
        <f>IF(N1354="zákl. přenesená",J1354,0)</f>
        <v>0</v>
      </c>
      <c r="BH1354" s="188">
        <f>IF(N1354="sníž. přenesená",J1354,0)</f>
        <v>0</v>
      </c>
      <c r="BI1354" s="188">
        <f>IF(N1354="nulová",J1354,0)</f>
        <v>0</v>
      </c>
      <c r="BJ1354" s="19" t="s">
        <v>81</v>
      </c>
      <c r="BK1354" s="188">
        <f>ROUND(I1354*H1354,2)</f>
        <v>0</v>
      </c>
      <c r="BL1354" s="19" t="s">
        <v>267</v>
      </c>
      <c r="BM1354" s="187" t="s">
        <v>1669</v>
      </c>
    </row>
    <row r="1355" spans="1:65" s="2" customFormat="1" ht="11.25">
      <c r="A1355" s="36"/>
      <c r="B1355" s="37"/>
      <c r="C1355" s="38"/>
      <c r="D1355" s="189" t="s">
        <v>176</v>
      </c>
      <c r="E1355" s="38"/>
      <c r="F1355" s="190" t="s">
        <v>1670</v>
      </c>
      <c r="G1355" s="38"/>
      <c r="H1355" s="38"/>
      <c r="I1355" s="191"/>
      <c r="J1355" s="38"/>
      <c r="K1355" s="38"/>
      <c r="L1355" s="41"/>
      <c r="M1355" s="192"/>
      <c r="N1355" s="193"/>
      <c r="O1355" s="66"/>
      <c r="P1355" s="66"/>
      <c r="Q1355" s="66"/>
      <c r="R1355" s="66"/>
      <c r="S1355" s="66"/>
      <c r="T1355" s="67"/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  <c r="AT1355" s="19" t="s">
        <v>176</v>
      </c>
      <c r="AU1355" s="19" t="s">
        <v>83</v>
      </c>
    </row>
    <row r="1356" spans="1:65" s="2" customFormat="1" ht="16.5" customHeight="1">
      <c r="A1356" s="36"/>
      <c r="B1356" s="37"/>
      <c r="C1356" s="176" t="s">
        <v>1671</v>
      </c>
      <c r="D1356" s="176" t="s">
        <v>170</v>
      </c>
      <c r="E1356" s="177" t="s">
        <v>1672</v>
      </c>
      <c r="F1356" s="178" t="s">
        <v>1673</v>
      </c>
      <c r="G1356" s="179" t="s">
        <v>274</v>
      </c>
      <c r="H1356" s="180">
        <v>2</v>
      </c>
      <c r="I1356" s="181"/>
      <c r="J1356" s="182">
        <f>ROUND(I1356*H1356,2)</f>
        <v>0</v>
      </c>
      <c r="K1356" s="178" t="s">
        <v>180</v>
      </c>
      <c r="L1356" s="41"/>
      <c r="M1356" s="183" t="s">
        <v>19</v>
      </c>
      <c r="N1356" s="184" t="s">
        <v>44</v>
      </c>
      <c r="O1356" s="66"/>
      <c r="P1356" s="185">
        <f>O1356*H1356</f>
        <v>0</v>
      </c>
      <c r="Q1356" s="185">
        <v>0</v>
      </c>
      <c r="R1356" s="185">
        <f>Q1356*H1356</f>
        <v>0</v>
      </c>
      <c r="S1356" s="185">
        <v>0</v>
      </c>
      <c r="T1356" s="186">
        <f>S1356*H1356</f>
        <v>0</v>
      </c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R1356" s="187" t="s">
        <v>267</v>
      </c>
      <c r="AT1356" s="187" t="s">
        <v>170</v>
      </c>
      <c r="AU1356" s="187" t="s">
        <v>83</v>
      </c>
      <c r="AY1356" s="19" t="s">
        <v>168</v>
      </c>
      <c r="BE1356" s="188">
        <f>IF(N1356="základní",J1356,0)</f>
        <v>0</v>
      </c>
      <c r="BF1356" s="188">
        <f>IF(N1356="snížená",J1356,0)</f>
        <v>0</v>
      </c>
      <c r="BG1356" s="188">
        <f>IF(N1356="zákl. přenesená",J1356,0)</f>
        <v>0</v>
      </c>
      <c r="BH1356" s="188">
        <f>IF(N1356="sníž. přenesená",J1356,0)</f>
        <v>0</v>
      </c>
      <c r="BI1356" s="188">
        <f>IF(N1356="nulová",J1356,0)</f>
        <v>0</v>
      </c>
      <c r="BJ1356" s="19" t="s">
        <v>81</v>
      </c>
      <c r="BK1356" s="188">
        <f>ROUND(I1356*H1356,2)</f>
        <v>0</v>
      </c>
      <c r="BL1356" s="19" t="s">
        <v>267</v>
      </c>
      <c r="BM1356" s="187" t="s">
        <v>1674</v>
      </c>
    </row>
    <row r="1357" spans="1:65" s="2" customFormat="1" ht="11.25">
      <c r="A1357" s="36"/>
      <c r="B1357" s="37"/>
      <c r="C1357" s="38"/>
      <c r="D1357" s="189" t="s">
        <v>176</v>
      </c>
      <c r="E1357" s="38"/>
      <c r="F1357" s="190" t="s">
        <v>1675</v>
      </c>
      <c r="G1357" s="38"/>
      <c r="H1357" s="38"/>
      <c r="I1357" s="191"/>
      <c r="J1357" s="38"/>
      <c r="K1357" s="38"/>
      <c r="L1357" s="41"/>
      <c r="M1357" s="192"/>
      <c r="N1357" s="193"/>
      <c r="O1357" s="66"/>
      <c r="P1357" s="66"/>
      <c r="Q1357" s="66"/>
      <c r="R1357" s="66"/>
      <c r="S1357" s="66"/>
      <c r="T1357" s="67"/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T1357" s="19" t="s">
        <v>176</v>
      </c>
      <c r="AU1357" s="19" t="s">
        <v>83</v>
      </c>
    </row>
    <row r="1358" spans="1:65" s="2" customFormat="1" ht="16.5" customHeight="1">
      <c r="A1358" s="36"/>
      <c r="B1358" s="37"/>
      <c r="C1358" s="176" t="s">
        <v>1676</v>
      </c>
      <c r="D1358" s="176" t="s">
        <v>170</v>
      </c>
      <c r="E1358" s="177" t="s">
        <v>1677</v>
      </c>
      <c r="F1358" s="178" t="s">
        <v>1678</v>
      </c>
      <c r="G1358" s="179" t="s">
        <v>274</v>
      </c>
      <c r="H1358" s="180">
        <v>2</v>
      </c>
      <c r="I1358" s="181"/>
      <c r="J1358" s="182">
        <f>ROUND(I1358*H1358,2)</f>
        <v>0</v>
      </c>
      <c r="K1358" s="178" t="s">
        <v>180</v>
      </c>
      <c r="L1358" s="41"/>
      <c r="M1358" s="183" t="s">
        <v>19</v>
      </c>
      <c r="N1358" s="184" t="s">
        <v>44</v>
      </c>
      <c r="O1358" s="66"/>
      <c r="P1358" s="185">
        <f>O1358*H1358</f>
        <v>0</v>
      </c>
      <c r="Q1358" s="185">
        <v>1.6320000000000001E-2</v>
      </c>
      <c r="R1358" s="185">
        <f>Q1358*H1358</f>
        <v>3.2640000000000002E-2</v>
      </c>
      <c r="S1358" s="185">
        <v>0</v>
      </c>
      <c r="T1358" s="186">
        <f>S1358*H1358</f>
        <v>0</v>
      </c>
      <c r="U1358" s="36"/>
      <c r="V1358" s="36"/>
      <c r="W1358" s="36"/>
      <c r="X1358" s="36"/>
      <c r="Y1358" s="36"/>
      <c r="Z1358" s="36"/>
      <c r="AA1358" s="36"/>
      <c r="AB1358" s="36"/>
      <c r="AC1358" s="36"/>
      <c r="AD1358" s="36"/>
      <c r="AE1358" s="36"/>
      <c r="AR1358" s="187" t="s">
        <v>267</v>
      </c>
      <c r="AT1358" s="187" t="s">
        <v>170</v>
      </c>
      <c r="AU1358" s="187" t="s">
        <v>83</v>
      </c>
      <c r="AY1358" s="19" t="s">
        <v>168</v>
      </c>
      <c r="BE1358" s="188">
        <f>IF(N1358="základní",J1358,0)</f>
        <v>0</v>
      </c>
      <c r="BF1358" s="188">
        <f>IF(N1358="snížená",J1358,0)</f>
        <v>0</v>
      </c>
      <c r="BG1358" s="188">
        <f>IF(N1358="zákl. přenesená",J1358,0)</f>
        <v>0</v>
      </c>
      <c r="BH1358" s="188">
        <f>IF(N1358="sníž. přenesená",J1358,0)</f>
        <v>0</v>
      </c>
      <c r="BI1358" s="188">
        <f>IF(N1358="nulová",J1358,0)</f>
        <v>0</v>
      </c>
      <c r="BJ1358" s="19" t="s">
        <v>81</v>
      </c>
      <c r="BK1358" s="188">
        <f>ROUND(I1358*H1358,2)</f>
        <v>0</v>
      </c>
      <c r="BL1358" s="19" t="s">
        <v>267</v>
      </c>
      <c r="BM1358" s="187" t="s">
        <v>1679</v>
      </c>
    </row>
    <row r="1359" spans="1:65" s="2" customFormat="1" ht="11.25">
      <c r="A1359" s="36"/>
      <c r="B1359" s="37"/>
      <c r="C1359" s="38"/>
      <c r="D1359" s="189" t="s">
        <v>176</v>
      </c>
      <c r="E1359" s="38"/>
      <c r="F1359" s="190" t="s">
        <v>1680</v>
      </c>
      <c r="G1359" s="38"/>
      <c r="H1359" s="38"/>
      <c r="I1359" s="191"/>
      <c r="J1359" s="38"/>
      <c r="K1359" s="38"/>
      <c r="L1359" s="41"/>
      <c r="M1359" s="192"/>
      <c r="N1359" s="193"/>
      <c r="O1359" s="66"/>
      <c r="P1359" s="66"/>
      <c r="Q1359" s="66"/>
      <c r="R1359" s="66"/>
      <c r="S1359" s="66"/>
      <c r="T1359" s="67"/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T1359" s="19" t="s">
        <v>176</v>
      </c>
      <c r="AU1359" s="19" t="s">
        <v>83</v>
      </c>
    </row>
    <row r="1360" spans="1:65" s="2" customFormat="1" ht="16.5" customHeight="1">
      <c r="A1360" s="36"/>
      <c r="B1360" s="37"/>
      <c r="C1360" s="176" t="s">
        <v>1681</v>
      </c>
      <c r="D1360" s="176" t="s">
        <v>170</v>
      </c>
      <c r="E1360" s="177" t="s">
        <v>1682</v>
      </c>
      <c r="F1360" s="178" t="s">
        <v>1683</v>
      </c>
      <c r="G1360" s="179" t="s">
        <v>274</v>
      </c>
      <c r="H1360" s="180">
        <v>1</v>
      </c>
      <c r="I1360" s="181"/>
      <c r="J1360" s="182">
        <f>ROUND(I1360*H1360,2)</f>
        <v>0</v>
      </c>
      <c r="K1360" s="178" t="s">
        <v>180</v>
      </c>
      <c r="L1360" s="41"/>
      <c r="M1360" s="183" t="s">
        <v>19</v>
      </c>
      <c r="N1360" s="184" t="s">
        <v>44</v>
      </c>
      <c r="O1360" s="66"/>
      <c r="P1360" s="185">
        <f>O1360*H1360</f>
        <v>0</v>
      </c>
      <c r="Q1360" s="185">
        <v>1.57E-3</v>
      </c>
      <c r="R1360" s="185">
        <f>Q1360*H1360</f>
        <v>1.57E-3</v>
      </c>
      <c r="S1360" s="185">
        <v>0</v>
      </c>
      <c r="T1360" s="186">
        <f>S1360*H1360</f>
        <v>0</v>
      </c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R1360" s="187" t="s">
        <v>267</v>
      </c>
      <c r="AT1360" s="187" t="s">
        <v>170</v>
      </c>
      <c r="AU1360" s="187" t="s">
        <v>83</v>
      </c>
      <c r="AY1360" s="19" t="s">
        <v>168</v>
      </c>
      <c r="BE1360" s="188">
        <f>IF(N1360="základní",J1360,0)</f>
        <v>0</v>
      </c>
      <c r="BF1360" s="188">
        <f>IF(N1360="snížená",J1360,0)</f>
        <v>0</v>
      </c>
      <c r="BG1360" s="188">
        <f>IF(N1360="zákl. přenesená",J1360,0)</f>
        <v>0</v>
      </c>
      <c r="BH1360" s="188">
        <f>IF(N1360="sníž. přenesená",J1360,0)</f>
        <v>0</v>
      </c>
      <c r="BI1360" s="188">
        <f>IF(N1360="nulová",J1360,0)</f>
        <v>0</v>
      </c>
      <c r="BJ1360" s="19" t="s">
        <v>81</v>
      </c>
      <c r="BK1360" s="188">
        <f>ROUND(I1360*H1360,2)</f>
        <v>0</v>
      </c>
      <c r="BL1360" s="19" t="s">
        <v>267</v>
      </c>
      <c r="BM1360" s="187" t="s">
        <v>1684</v>
      </c>
    </row>
    <row r="1361" spans="1:65" s="2" customFormat="1" ht="11.25">
      <c r="A1361" s="36"/>
      <c r="B1361" s="37"/>
      <c r="C1361" s="38"/>
      <c r="D1361" s="189" t="s">
        <v>176</v>
      </c>
      <c r="E1361" s="38"/>
      <c r="F1361" s="190" t="s">
        <v>1685</v>
      </c>
      <c r="G1361" s="38"/>
      <c r="H1361" s="38"/>
      <c r="I1361" s="191"/>
      <c r="J1361" s="38"/>
      <c r="K1361" s="38"/>
      <c r="L1361" s="41"/>
      <c r="M1361" s="192"/>
      <c r="N1361" s="193"/>
      <c r="O1361" s="66"/>
      <c r="P1361" s="66"/>
      <c r="Q1361" s="66"/>
      <c r="R1361" s="66"/>
      <c r="S1361" s="66"/>
      <c r="T1361" s="67"/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T1361" s="19" t="s">
        <v>176</v>
      </c>
      <c r="AU1361" s="19" t="s">
        <v>83</v>
      </c>
    </row>
    <row r="1362" spans="1:65" s="2" customFormat="1" ht="16.5" customHeight="1">
      <c r="A1362" s="36"/>
      <c r="B1362" s="37"/>
      <c r="C1362" s="176" t="s">
        <v>1686</v>
      </c>
      <c r="D1362" s="176" t="s">
        <v>170</v>
      </c>
      <c r="E1362" s="177" t="s">
        <v>1687</v>
      </c>
      <c r="F1362" s="178" t="s">
        <v>1688</v>
      </c>
      <c r="G1362" s="179" t="s">
        <v>274</v>
      </c>
      <c r="H1362" s="180">
        <v>2</v>
      </c>
      <c r="I1362" s="181"/>
      <c r="J1362" s="182">
        <f>ROUND(I1362*H1362,2)</f>
        <v>0</v>
      </c>
      <c r="K1362" s="178" t="s">
        <v>180</v>
      </c>
      <c r="L1362" s="41"/>
      <c r="M1362" s="183" t="s">
        <v>19</v>
      </c>
      <c r="N1362" s="184" t="s">
        <v>44</v>
      </c>
      <c r="O1362" s="66"/>
      <c r="P1362" s="185">
        <f>O1362*H1362</f>
        <v>0</v>
      </c>
      <c r="Q1362" s="185">
        <v>2.0200000000000001E-3</v>
      </c>
      <c r="R1362" s="185">
        <f>Q1362*H1362</f>
        <v>4.0400000000000002E-3</v>
      </c>
      <c r="S1362" s="185">
        <v>0</v>
      </c>
      <c r="T1362" s="186">
        <f>S1362*H1362</f>
        <v>0</v>
      </c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R1362" s="187" t="s">
        <v>267</v>
      </c>
      <c r="AT1362" s="187" t="s">
        <v>170</v>
      </c>
      <c r="AU1362" s="187" t="s">
        <v>83</v>
      </c>
      <c r="AY1362" s="19" t="s">
        <v>168</v>
      </c>
      <c r="BE1362" s="188">
        <f>IF(N1362="základní",J1362,0)</f>
        <v>0</v>
      </c>
      <c r="BF1362" s="188">
        <f>IF(N1362="snížená",J1362,0)</f>
        <v>0</v>
      </c>
      <c r="BG1362" s="188">
        <f>IF(N1362="zákl. přenesená",J1362,0)</f>
        <v>0</v>
      </c>
      <c r="BH1362" s="188">
        <f>IF(N1362="sníž. přenesená",J1362,0)</f>
        <v>0</v>
      </c>
      <c r="BI1362" s="188">
        <f>IF(N1362="nulová",J1362,0)</f>
        <v>0</v>
      </c>
      <c r="BJ1362" s="19" t="s">
        <v>81</v>
      </c>
      <c r="BK1362" s="188">
        <f>ROUND(I1362*H1362,2)</f>
        <v>0</v>
      </c>
      <c r="BL1362" s="19" t="s">
        <v>267</v>
      </c>
      <c r="BM1362" s="187" t="s">
        <v>1689</v>
      </c>
    </row>
    <row r="1363" spans="1:65" s="2" customFormat="1" ht="11.25">
      <c r="A1363" s="36"/>
      <c r="B1363" s="37"/>
      <c r="C1363" s="38"/>
      <c r="D1363" s="189" t="s">
        <v>176</v>
      </c>
      <c r="E1363" s="38"/>
      <c r="F1363" s="190" t="s">
        <v>1690</v>
      </c>
      <c r="G1363" s="38"/>
      <c r="H1363" s="38"/>
      <c r="I1363" s="191"/>
      <c r="J1363" s="38"/>
      <c r="K1363" s="38"/>
      <c r="L1363" s="41"/>
      <c r="M1363" s="192"/>
      <c r="N1363" s="193"/>
      <c r="O1363" s="66"/>
      <c r="P1363" s="66"/>
      <c r="Q1363" s="66"/>
      <c r="R1363" s="66"/>
      <c r="S1363" s="66"/>
      <c r="T1363" s="67"/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  <c r="AT1363" s="19" t="s">
        <v>176</v>
      </c>
      <c r="AU1363" s="19" t="s">
        <v>83</v>
      </c>
    </row>
    <row r="1364" spans="1:65" s="2" customFormat="1" ht="16.5" customHeight="1">
      <c r="A1364" s="36"/>
      <c r="B1364" s="37"/>
      <c r="C1364" s="176" t="s">
        <v>1691</v>
      </c>
      <c r="D1364" s="176" t="s">
        <v>170</v>
      </c>
      <c r="E1364" s="177" t="s">
        <v>1692</v>
      </c>
      <c r="F1364" s="178" t="s">
        <v>1693</v>
      </c>
      <c r="G1364" s="179" t="s">
        <v>179</v>
      </c>
      <c r="H1364" s="180">
        <v>5</v>
      </c>
      <c r="I1364" s="181"/>
      <c r="J1364" s="182">
        <f>ROUND(I1364*H1364,2)</f>
        <v>0</v>
      </c>
      <c r="K1364" s="178" t="s">
        <v>180</v>
      </c>
      <c r="L1364" s="41"/>
      <c r="M1364" s="183" t="s">
        <v>19</v>
      </c>
      <c r="N1364" s="184" t="s">
        <v>44</v>
      </c>
      <c r="O1364" s="66"/>
      <c r="P1364" s="185">
        <f>O1364*H1364</f>
        <v>0</v>
      </c>
      <c r="Q1364" s="185">
        <v>0</v>
      </c>
      <c r="R1364" s="185">
        <f>Q1364*H1364</f>
        <v>0</v>
      </c>
      <c r="S1364" s="185">
        <v>2.0999999999999999E-3</v>
      </c>
      <c r="T1364" s="186">
        <f>S1364*H1364</f>
        <v>1.0499999999999999E-2</v>
      </c>
      <c r="U1364" s="36"/>
      <c r="V1364" s="36"/>
      <c r="W1364" s="36"/>
      <c r="X1364" s="36"/>
      <c r="Y1364" s="36"/>
      <c r="Z1364" s="36"/>
      <c r="AA1364" s="36"/>
      <c r="AB1364" s="36"/>
      <c r="AC1364" s="36"/>
      <c r="AD1364" s="36"/>
      <c r="AE1364" s="36"/>
      <c r="AR1364" s="187" t="s">
        <v>267</v>
      </c>
      <c r="AT1364" s="187" t="s">
        <v>170</v>
      </c>
      <c r="AU1364" s="187" t="s">
        <v>83</v>
      </c>
      <c r="AY1364" s="19" t="s">
        <v>168</v>
      </c>
      <c r="BE1364" s="188">
        <f>IF(N1364="základní",J1364,0)</f>
        <v>0</v>
      </c>
      <c r="BF1364" s="188">
        <f>IF(N1364="snížená",J1364,0)</f>
        <v>0</v>
      </c>
      <c r="BG1364" s="188">
        <f>IF(N1364="zákl. přenesená",J1364,0)</f>
        <v>0</v>
      </c>
      <c r="BH1364" s="188">
        <f>IF(N1364="sníž. přenesená",J1364,0)</f>
        <v>0</v>
      </c>
      <c r="BI1364" s="188">
        <f>IF(N1364="nulová",J1364,0)</f>
        <v>0</v>
      </c>
      <c r="BJ1364" s="19" t="s">
        <v>81</v>
      </c>
      <c r="BK1364" s="188">
        <f>ROUND(I1364*H1364,2)</f>
        <v>0</v>
      </c>
      <c r="BL1364" s="19" t="s">
        <v>267</v>
      </c>
      <c r="BM1364" s="187" t="s">
        <v>1694</v>
      </c>
    </row>
    <row r="1365" spans="1:65" s="2" customFormat="1" ht="11.25">
      <c r="A1365" s="36"/>
      <c r="B1365" s="37"/>
      <c r="C1365" s="38"/>
      <c r="D1365" s="189" t="s">
        <v>176</v>
      </c>
      <c r="E1365" s="38"/>
      <c r="F1365" s="190" t="s">
        <v>1695</v>
      </c>
      <c r="G1365" s="38"/>
      <c r="H1365" s="38"/>
      <c r="I1365" s="191"/>
      <c r="J1365" s="38"/>
      <c r="K1365" s="38"/>
      <c r="L1365" s="41"/>
      <c r="M1365" s="192"/>
      <c r="N1365" s="193"/>
      <c r="O1365" s="66"/>
      <c r="P1365" s="66"/>
      <c r="Q1365" s="66"/>
      <c r="R1365" s="66"/>
      <c r="S1365" s="66"/>
      <c r="T1365" s="67"/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T1365" s="19" t="s">
        <v>176</v>
      </c>
      <c r="AU1365" s="19" t="s">
        <v>83</v>
      </c>
    </row>
    <row r="1366" spans="1:65" s="14" customFormat="1" ht="11.25">
      <c r="B1366" s="204"/>
      <c r="C1366" s="205"/>
      <c r="D1366" s="189" t="s">
        <v>198</v>
      </c>
      <c r="E1366" s="206" t="s">
        <v>19</v>
      </c>
      <c r="F1366" s="207" t="s">
        <v>1696</v>
      </c>
      <c r="G1366" s="205"/>
      <c r="H1366" s="208">
        <v>5</v>
      </c>
      <c r="I1366" s="209"/>
      <c r="J1366" s="205"/>
      <c r="K1366" s="205"/>
      <c r="L1366" s="210"/>
      <c r="M1366" s="211"/>
      <c r="N1366" s="212"/>
      <c r="O1366" s="212"/>
      <c r="P1366" s="212"/>
      <c r="Q1366" s="212"/>
      <c r="R1366" s="212"/>
      <c r="S1366" s="212"/>
      <c r="T1366" s="213"/>
      <c r="AT1366" s="214" t="s">
        <v>198</v>
      </c>
      <c r="AU1366" s="214" t="s">
        <v>83</v>
      </c>
      <c r="AV1366" s="14" t="s">
        <v>83</v>
      </c>
      <c r="AW1366" s="14" t="s">
        <v>34</v>
      </c>
      <c r="AX1366" s="14" t="s">
        <v>81</v>
      </c>
      <c r="AY1366" s="214" t="s">
        <v>168</v>
      </c>
    </row>
    <row r="1367" spans="1:65" s="2" customFormat="1" ht="16.5" customHeight="1">
      <c r="A1367" s="36"/>
      <c r="B1367" s="37"/>
      <c r="C1367" s="176" t="s">
        <v>1697</v>
      </c>
      <c r="D1367" s="176" t="s">
        <v>170</v>
      </c>
      <c r="E1367" s="177" t="s">
        <v>1698</v>
      </c>
      <c r="F1367" s="178" t="s">
        <v>1699</v>
      </c>
      <c r="G1367" s="179" t="s">
        <v>274</v>
      </c>
      <c r="H1367" s="180">
        <v>2</v>
      </c>
      <c r="I1367" s="181"/>
      <c r="J1367" s="182">
        <f>ROUND(I1367*H1367,2)</f>
        <v>0</v>
      </c>
      <c r="K1367" s="178" t="s">
        <v>19</v>
      </c>
      <c r="L1367" s="41"/>
      <c r="M1367" s="183" t="s">
        <v>19</v>
      </c>
      <c r="N1367" s="184" t="s">
        <v>44</v>
      </c>
      <c r="O1367" s="66"/>
      <c r="P1367" s="185">
        <f>O1367*H1367</f>
        <v>0</v>
      </c>
      <c r="Q1367" s="185">
        <v>0</v>
      </c>
      <c r="R1367" s="185">
        <f>Q1367*H1367</f>
        <v>0</v>
      </c>
      <c r="S1367" s="185">
        <v>0</v>
      </c>
      <c r="T1367" s="186">
        <f>S1367*H1367</f>
        <v>0</v>
      </c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R1367" s="187" t="s">
        <v>267</v>
      </c>
      <c r="AT1367" s="187" t="s">
        <v>170</v>
      </c>
      <c r="AU1367" s="187" t="s">
        <v>83</v>
      </c>
      <c r="AY1367" s="19" t="s">
        <v>168</v>
      </c>
      <c r="BE1367" s="188">
        <f>IF(N1367="základní",J1367,0)</f>
        <v>0</v>
      </c>
      <c r="BF1367" s="188">
        <f>IF(N1367="snížená",J1367,0)</f>
        <v>0</v>
      </c>
      <c r="BG1367" s="188">
        <f>IF(N1367="zákl. přenesená",J1367,0)</f>
        <v>0</v>
      </c>
      <c r="BH1367" s="188">
        <f>IF(N1367="sníž. přenesená",J1367,0)</f>
        <v>0</v>
      </c>
      <c r="BI1367" s="188">
        <f>IF(N1367="nulová",J1367,0)</f>
        <v>0</v>
      </c>
      <c r="BJ1367" s="19" t="s">
        <v>81</v>
      </c>
      <c r="BK1367" s="188">
        <f>ROUND(I1367*H1367,2)</f>
        <v>0</v>
      </c>
      <c r="BL1367" s="19" t="s">
        <v>267</v>
      </c>
      <c r="BM1367" s="187" t="s">
        <v>1700</v>
      </c>
    </row>
    <row r="1368" spans="1:65" s="2" customFormat="1" ht="11.25">
      <c r="A1368" s="36"/>
      <c r="B1368" s="37"/>
      <c r="C1368" s="38"/>
      <c r="D1368" s="189" t="s">
        <v>176</v>
      </c>
      <c r="E1368" s="38"/>
      <c r="F1368" s="190" t="s">
        <v>1699</v>
      </c>
      <c r="G1368" s="38"/>
      <c r="H1368" s="38"/>
      <c r="I1368" s="191"/>
      <c r="J1368" s="38"/>
      <c r="K1368" s="38"/>
      <c r="L1368" s="41"/>
      <c r="M1368" s="192"/>
      <c r="N1368" s="193"/>
      <c r="O1368" s="66"/>
      <c r="P1368" s="66"/>
      <c r="Q1368" s="66"/>
      <c r="R1368" s="66"/>
      <c r="S1368" s="66"/>
      <c r="T1368" s="67"/>
      <c r="U1368" s="36"/>
      <c r="V1368" s="36"/>
      <c r="W1368" s="36"/>
      <c r="X1368" s="36"/>
      <c r="Y1368" s="36"/>
      <c r="Z1368" s="36"/>
      <c r="AA1368" s="36"/>
      <c r="AB1368" s="36"/>
      <c r="AC1368" s="36"/>
      <c r="AD1368" s="36"/>
      <c r="AE1368" s="36"/>
      <c r="AT1368" s="19" t="s">
        <v>176</v>
      </c>
      <c r="AU1368" s="19" t="s">
        <v>83</v>
      </c>
    </row>
    <row r="1369" spans="1:65" s="2" customFormat="1" ht="16.5" customHeight="1">
      <c r="A1369" s="36"/>
      <c r="B1369" s="37"/>
      <c r="C1369" s="176" t="s">
        <v>1701</v>
      </c>
      <c r="D1369" s="176" t="s">
        <v>170</v>
      </c>
      <c r="E1369" s="177" t="s">
        <v>1702</v>
      </c>
      <c r="F1369" s="178" t="s">
        <v>1703</v>
      </c>
      <c r="G1369" s="179" t="s">
        <v>274</v>
      </c>
      <c r="H1369" s="180">
        <v>11</v>
      </c>
      <c r="I1369" s="181"/>
      <c r="J1369" s="182">
        <f>ROUND(I1369*H1369,2)</f>
        <v>0</v>
      </c>
      <c r="K1369" s="178" t="s">
        <v>180</v>
      </c>
      <c r="L1369" s="41"/>
      <c r="M1369" s="183" t="s">
        <v>19</v>
      </c>
      <c r="N1369" s="184" t="s">
        <v>44</v>
      </c>
      <c r="O1369" s="66"/>
      <c r="P1369" s="185">
        <f>O1369*H1369</f>
        <v>0</v>
      </c>
      <c r="Q1369" s="185">
        <v>2.9E-4</v>
      </c>
      <c r="R1369" s="185">
        <f>Q1369*H1369</f>
        <v>3.1900000000000001E-3</v>
      </c>
      <c r="S1369" s="185">
        <v>0</v>
      </c>
      <c r="T1369" s="186">
        <f>S1369*H1369</f>
        <v>0</v>
      </c>
      <c r="U1369" s="36"/>
      <c r="V1369" s="36"/>
      <c r="W1369" s="36"/>
      <c r="X1369" s="36"/>
      <c r="Y1369" s="36"/>
      <c r="Z1369" s="36"/>
      <c r="AA1369" s="36"/>
      <c r="AB1369" s="36"/>
      <c r="AC1369" s="36"/>
      <c r="AD1369" s="36"/>
      <c r="AE1369" s="36"/>
      <c r="AR1369" s="187" t="s">
        <v>267</v>
      </c>
      <c r="AT1369" s="187" t="s">
        <v>170</v>
      </c>
      <c r="AU1369" s="187" t="s">
        <v>83</v>
      </c>
      <c r="AY1369" s="19" t="s">
        <v>168</v>
      </c>
      <c r="BE1369" s="188">
        <f>IF(N1369="základní",J1369,0)</f>
        <v>0</v>
      </c>
      <c r="BF1369" s="188">
        <f>IF(N1369="snížená",J1369,0)</f>
        <v>0</v>
      </c>
      <c r="BG1369" s="188">
        <f>IF(N1369="zákl. přenesená",J1369,0)</f>
        <v>0</v>
      </c>
      <c r="BH1369" s="188">
        <f>IF(N1369="sníž. přenesená",J1369,0)</f>
        <v>0</v>
      </c>
      <c r="BI1369" s="188">
        <f>IF(N1369="nulová",J1369,0)</f>
        <v>0</v>
      </c>
      <c r="BJ1369" s="19" t="s">
        <v>81</v>
      </c>
      <c r="BK1369" s="188">
        <f>ROUND(I1369*H1369,2)</f>
        <v>0</v>
      </c>
      <c r="BL1369" s="19" t="s">
        <v>267</v>
      </c>
      <c r="BM1369" s="187" t="s">
        <v>1704</v>
      </c>
    </row>
    <row r="1370" spans="1:65" s="2" customFormat="1" ht="11.25">
      <c r="A1370" s="36"/>
      <c r="B1370" s="37"/>
      <c r="C1370" s="38"/>
      <c r="D1370" s="189" t="s">
        <v>176</v>
      </c>
      <c r="E1370" s="38"/>
      <c r="F1370" s="190" t="s">
        <v>1705</v>
      </c>
      <c r="G1370" s="38"/>
      <c r="H1370" s="38"/>
      <c r="I1370" s="191"/>
      <c r="J1370" s="38"/>
      <c r="K1370" s="38"/>
      <c r="L1370" s="41"/>
      <c r="M1370" s="192"/>
      <c r="N1370" s="193"/>
      <c r="O1370" s="66"/>
      <c r="P1370" s="66"/>
      <c r="Q1370" s="66"/>
      <c r="R1370" s="66"/>
      <c r="S1370" s="66"/>
      <c r="T1370" s="67"/>
      <c r="U1370" s="36"/>
      <c r="V1370" s="36"/>
      <c r="W1370" s="36"/>
      <c r="X1370" s="36"/>
      <c r="Y1370" s="36"/>
      <c r="Z1370" s="36"/>
      <c r="AA1370" s="36"/>
      <c r="AB1370" s="36"/>
      <c r="AC1370" s="36"/>
      <c r="AD1370" s="36"/>
      <c r="AE1370" s="36"/>
      <c r="AT1370" s="19" t="s">
        <v>176</v>
      </c>
      <c r="AU1370" s="19" t="s">
        <v>83</v>
      </c>
    </row>
    <row r="1371" spans="1:65" s="2" customFormat="1" ht="16.5" customHeight="1">
      <c r="A1371" s="36"/>
      <c r="B1371" s="37"/>
      <c r="C1371" s="176" t="s">
        <v>1706</v>
      </c>
      <c r="D1371" s="176" t="s">
        <v>170</v>
      </c>
      <c r="E1371" s="177" t="s">
        <v>1707</v>
      </c>
      <c r="F1371" s="178" t="s">
        <v>1708</v>
      </c>
      <c r="G1371" s="179" t="s">
        <v>248</v>
      </c>
      <c r="H1371" s="180">
        <v>4.3999999999999997E-2</v>
      </c>
      <c r="I1371" s="181"/>
      <c r="J1371" s="182">
        <f>ROUND(I1371*H1371,2)</f>
        <v>0</v>
      </c>
      <c r="K1371" s="178" t="s">
        <v>180</v>
      </c>
      <c r="L1371" s="41"/>
      <c r="M1371" s="183" t="s">
        <v>19</v>
      </c>
      <c r="N1371" s="184" t="s">
        <v>44</v>
      </c>
      <c r="O1371" s="66"/>
      <c r="P1371" s="185">
        <f>O1371*H1371</f>
        <v>0</v>
      </c>
      <c r="Q1371" s="185">
        <v>0</v>
      </c>
      <c r="R1371" s="185">
        <f>Q1371*H1371</f>
        <v>0</v>
      </c>
      <c r="S1371" s="185">
        <v>0</v>
      </c>
      <c r="T1371" s="186">
        <f>S1371*H1371</f>
        <v>0</v>
      </c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R1371" s="187" t="s">
        <v>267</v>
      </c>
      <c r="AT1371" s="187" t="s">
        <v>170</v>
      </c>
      <c r="AU1371" s="187" t="s">
        <v>83</v>
      </c>
      <c r="AY1371" s="19" t="s">
        <v>168</v>
      </c>
      <c r="BE1371" s="188">
        <f>IF(N1371="základní",J1371,0)</f>
        <v>0</v>
      </c>
      <c r="BF1371" s="188">
        <f>IF(N1371="snížená",J1371,0)</f>
        <v>0</v>
      </c>
      <c r="BG1371" s="188">
        <f>IF(N1371="zákl. přenesená",J1371,0)</f>
        <v>0</v>
      </c>
      <c r="BH1371" s="188">
        <f>IF(N1371="sníž. přenesená",J1371,0)</f>
        <v>0</v>
      </c>
      <c r="BI1371" s="188">
        <f>IF(N1371="nulová",J1371,0)</f>
        <v>0</v>
      </c>
      <c r="BJ1371" s="19" t="s">
        <v>81</v>
      </c>
      <c r="BK1371" s="188">
        <f>ROUND(I1371*H1371,2)</f>
        <v>0</v>
      </c>
      <c r="BL1371" s="19" t="s">
        <v>267</v>
      </c>
      <c r="BM1371" s="187" t="s">
        <v>1709</v>
      </c>
    </row>
    <row r="1372" spans="1:65" s="2" customFormat="1" ht="19.5">
      <c r="A1372" s="36"/>
      <c r="B1372" s="37"/>
      <c r="C1372" s="38"/>
      <c r="D1372" s="189" t="s">
        <v>176</v>
      </c>
      <c r="E1372" s="38"/>
      <c r="F1372" s="190" t="s">
        <v>1710</v>
      </c>
      <c r="G1372" s="38"/>
      <c r="H1372" s="38"/>
      <c r="I1372" s="191"/>
      <c r="J1372" s="38"/>
      <c r="K1372" s="38"/>
      <c r="L1372" s="41"/>
      <c r="M1372" s="192"/>
      <c r="N1372" s="193"/>
      <c r="O1372" s="66"/>
      <c r="P1372" s="66"/>
      <c r="Q1372" s="66"/>
      <c r="R1372" s="66"/>
      <c r="S1372" s="66"/>
      <c r="T1372" s="67"/>
      <c r="U1372" s="36"/>
      <c r="V1372" s="36"/>
      <c r="W1372" s="36"/>
      <c r="X1372" s="36"/>
      <c r="Y1372" s="36"/>
      <c r="Z1372" s="36"/>
      <c r="AA1372" s="36"/>
      <c r="AB1372" s="36"/>
      <c r="AC1372" s="36"/>
      <c r="AD1372" s="36"/>
      <c r="AE1372" s="36"/>
      <c r="AT1372" s="19" t="s">
        <v>176</v>
      </c>
      <c r="AU1372" s="19" t="s">
        <v>83</v>
      </c>
    </row>
    <row r="1373" spans="1:65" s="12" customFormat="1" ht="22.9" customHeight="1">
      <c r="B1373" s="160"/>
      <c r="C1373" s="161"/>
      <c r="D1373" s="162" t="s">
        <v>72</v>
      </c>
      <c r="E1373" s="174" t="s">
        <v>1711</v>
      </c>
      <c r="F1373" s="174" t="s">
        <v>1712</v>
      </c>
      <c r="G1373" s="161"/>
      <c r="H1373" s="161"/>
      <c r="I1373" s="164"/>
      <c r="J1373" s="175">
        <f>BK1373</f>
        <v>0</v>
      </c>
      <c r="K1373" s="161"/>
      <c r="L1373" s="166"/>
      <c r="M1373" s="167"/>
      <c r="N1373" s="168"/>
      <c r="O1373" s="168"/>
      <c r="P1373" s="169">
        <f>SUM(P1374:P1415)</f>
        <v>0</v>
      </c>
      <c r="Q1373" s="168"/>
      <c r="R1373" s="169">
        <f>SUM(R1374:R1415)</f>
        <v>2.6519999999999998E-2</v>
      </c>
      <c r="S1373" s="168"/>
      <c r="T1373" s="170">
        <f>SUM(T1374:T1415)</f>
        <v>0</v>
      </c>
      <c r="AR1373" s="171" t="s">
        <v>83</v>
      </c>
      <c r="AT1373" s="172" t="s">
        <v>72</v>
      </c>
      <c r="AU1373" s="172" t="s">
        <v>81</v>
      </c>
      <c r="AY1373" s="171" t="s">
        <v>168</v>
      </c>
      <c r="BK1373" s="173">
        <f>SUM(BK1374:BK1415)</f>
        <v>0</v>
      </c>
    </row>
    <row r="1374" spans="1:65" s="2" customFormat="1" ht="16.5" customHeight="1">
      <c r="A1374" s="36"/>
      <c r="B1374" s="37"/>
      <c r="C1374" s="176" t="s">
        <v>1713</v>
      </c>
      <c r="D1374" s="176" t="s">
        <v>170</v>
      </c>
      <c r="E1374" s="177" t="s">
        <v>1714</v>
      </c>
      <c r="F1374" s="178" t="s">
        <v>1715</v>
      </c>
      <c r="G1374" s="179" t="s">
        <v>179</v>
      </c>
      <c r="H1374" s="180">
        <v>6</v>
      </c>
      <c r="I1374" s="181"/>
      <c r="J1374" s="182">
        <f>ROUND(I1374*H1374,2)</f>
        <v>0</v>
      </c>
      <c r="K1374" s="178" t="s">
        <v>180</v>
      </c>
      <c r="L1374" s="41"/>
      <c r="M1374" s="183" t="s">
        <v>19</v>
      </c>
      <c r="N1374" s="184" t="s">
        <v>44</v>
      </c>
      <c r="O1374" s="66"/>
      <c r="P1374" s="185">
        <f>O1374*H1374</f>
        <v>0</v>
      </c>
      <c r="Q1374" s="185">
        <v>7.7999999999999999E-4</v>
      </c>
      <c r="R1374" s="185">
        <f>Q1374*H1374</f>
        <v>4.6800000000000001E-3</v>
      </c>
      <c r="S1374" s="185">
        <v>0</v>
      </c>
      <c r="T1374" s="186">
        <f>S1374*H1374</f>
        <v>0</v>
      </c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R1374" s="187" t="s">
        <v>267</v>
      </c>
      <c r="AT1374" s="187" t="s">
        <v>170</v>
      </c>
      <c r="AU1374" s="187" t="s">
        <v>83</v>
      </c>
      <c r="AY1374" s="19" t="s">
        <v>168</v>
      </c>
      <c r="BE1374" s="188">
        <f>IF(N1374="základní",J1374,0)</f>
        <v>0</v>
      </c>
      <c r="BF1374" s="188">
        <f>IF(N1374="snížená",J1374,0)</f>
        <v>0</v>
      </c>
      <c r="BG1374" s="188">
        <f>IF(N1374="zákl. přenesená",J1374,0)</f>
        <v>0</v>
      </c>
      <c r="BH1374" s="188">
        <f>IF(N1374="sníž. přenesená",J1374,0)</f>
        <v>0</v>
      </c>
      <c r="BI1374" s="188">
        <f>IF(N1374="nulová",J1374,0)</f>
        <v>0</v>
      </c>
      <c r="BJ1374" s="19" t="s">
        <v>81</v>
      </c>
      <c r="BK1374" s="188">
        <f>ROUND(I1374*H1374,2)</f>
        <v>0</v>
      </c>
      <c r="BL1374" s="19" t="s">
        <v>267</v>
      </c>
      <c r="BM1374" s="187" t="s">
        <v>1716</v>
      </c>
    </row>
    <row r="1375" spans="1:65" s="2" customFormat="1" ht="11.25">
      <c r="A1375" s="36"/>
      <c r="B1375" s="37"/>
      <c r="C1375" s="38"/>
      <c r="D1375" s="189" t="s">
        <v>176</v>
      </c>
      <c r="E1375" s="38"/>
      <c r="F1375" s="190" t="s">
        <v>1717</v>
      </c>
      <c r="G1375" s="38"/>
      <c r="H1375" s="38"/>
      <c r="I1375" s="191"/>
      <c r="J1375" s="38"/>
      <c r="K1375" s="38"/>
      <c r="L1375" s="41"/>
      <c r="M1375" s="192"/>
      <c r="N1375" s="193"/>
      <c r="O1375" s="66"/>
      <c r="P1375" s="66"/>
      <c r="Q1375" s="66"/>
      <c r="R1375" s="66"/>
      <c r="S1375" s="66"/>
      <c r="T1375" s="67"/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T1375" s="19" t="s">
        <v>176</v>
      </c>
      <c r="AU1375" s="19" t="s">
        <v>83</v>
      </c>
    </row>
    <row r="1376" spans="1:65" s="14" customFormat="1" ht="11.25">
      <c r="B1376" s="204"/>
      <c r="C1376" s="205"/>
      <c r="D1376" s="189" t="s">
        <v>198</v>
      </c>
      <c r="E1376" s="206" t="s">
        <v>19</v>
      </c>
      <c r="F1376" s="207" t="s">
        <v>1718</v>
      </c>
      <c r="G1376" s="205"/>
      <c r="H1376" s="208">
        <v>6</v>
      </c>
      <c r="I1376" s="209"/>
      <c r="J1376" s="205"/>
      <c r="K1376" s="205"/>
      <c r="L1376" s="210"/>
      <c r="M1376" s="211"/>
      <c r="N1376" s="212"/>
      <c r="O1376" s="212"/>
      <c r="P1376" s="212"/>
      <c r="Q1376" s="212"/>
      <c r="R1376" s="212"/>
      <c r="S1376" s="212"/>
      <c r="T1376" s="213"/>
      <c r="AT1376" s="214" t="s">
        <v>198</v>
      </c>
      <c r="AU1376" s="214" t="s">
        <v>83</v>
      </c>
      <c r="AV1376" s="14" t="s">
        <v>83</v>
      </c>
      <c r="AW1376" s="14" t="s">
        <v>34</v>
      </c>
      <c r="AX1376" s="14" t="s">
        <v>81</v>
      </c>
      <c r="AY1376" s="214" t="s">
        <v>168</v>
      </c>
    </row>
    <row r="1377" spans="1:65" s="2" customFormat="1" ht="16.5" customHeight="1">
      <c r="A1377" s="36"/>
      <c r="B1377" s="37"/>
      <c r="C1377" s="176" t="s">
        <v>1719</v>
      </c>
      <c r="D1377" s="176" t="s">
        <v>170</v>
      </c>
      <c r="E1377" s="177" t="s">
        <v>1720</v>
      </c>
      <c r="F1377" s="178" t="s">
        <v>1721</v>
      </c>
      <c r="G1377" s="179" t="s">
        <v>179</v>
      </c>
      <c r="H1377" s="180">
        <v>5</v>
      </c>
      <c r="I1377" s="181"/>
      <c r="J1377" s="182">
        <f>ROUND(I1377*H1377,2)</f>
        <v>0</v>
      </c>
      <c r="K1377" s="178" t="s">
        <v>180</v>
      </c>
      <c r="L1377" s="41"/>
      <c r="M1377" s="183" t="s">
        <v>19</v>
      </c>
      <c r="N1377" s="184" t="s">
        <v>44</v>
      </c>
      <c r="O1377" s="66"/>
      <c r="P1377" s="185">
        <f>O1377*H1377</f>
        <v>0</v>
      </c>
      <c r="Q1377" s="185">
        <v>9.6000000000000002E-4</v>
      </c>
      <c r="R1377" s="185">
        <f>Q1377*H1377</f>
        <v>4.8000000000000004E-3</v>
      </c>
      <c r="S1377" s="185">
        <v>0</v>
      </c>
      <c r="T1377" s="186">
        <f>S1377*H1377</f>
        <v>0</v>
      </c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R1377" s="187" t="s">
        <v>267</v>
      </c>
      <c r="AT1377" s="187" t="s">
        <v>170</v>
      </c>
      <c r="AU1377" s="187" t="s">
        <v>83</v>
      </c>
      <c r="AY1377" s="19" t="s">
        <v>168</v>
      </c>
      <c r="BE1377" s="188">
        <f>IF(N1377="základní",J1377,0)</f>
        <v>0</v>
      </c>
      <c r="BF1377" s="188">
        <f>IF(N1377="snížená",J1377,0)</f>
        <v>0</v>
      </c>
      <c r="BG1377" s="188">
        <f>IF(N1377="zákl. přenesená",J1377,0)</f>
        <v>0</v>
      </c>
      <c r="BH1377" s="188">
        <f>IF(N1377="sníž. přenesená",J1377,0)</f>
        <v>0</v>
      </c>
      <c r="BI1377" s="188">
        <f>IF(N1377="nulová",J1377,0)</f>
        <v>0</v>
      </c>
      <c r="BJ1377" s="19" t="s">
        <v>81</v>
      </c>
      <c r="BK1377" s="188">
        <f>ROUND(I1377*H1377,2)</f>
        <v>0</v>
      </c>
      <c r="BL1377" s="19" t="s">
        <v>267</v>
      </c>
      <c r="BM1377" s="187" t="s">
        <v>1722</v>
      </c>
    </row>
    <row r="1378" spans="1:65" s="2" customFormat="1" ht="11.25">
      <c r="A1378" s="36"/>
      <c r="B1378" s="37"/>
      <c r="C1378" s="38"/>
      <c r="D1378" s="189" t="s">
        <v>176</v>
      </c>
      <c r="E1378" s="38"/>
      <c r="F1378" s="190" t="s">
        <v>1723</v>
      </c>
      <c r="G1378" s="38"/>
      <c r="H1378" s="38"/>
      <c r="I1378" s="191"/>
      <c r="J1378" s="38"/>
      <c r="K1378" s="38"/>
      <c r="L1378" s="41"/>
      <c r="M1378" s="192"/>
      <c r="N1378" s="193"/>
      <c r="O1378" s="66"/>
      <c r="P1378" s="66"/>
      <c r="Q1378" s="66"/>
      <c r="R1378" s="66"/>
      <c r="S1378" s="66"/>
      <c r="T1378" s="67"/>
      <c r="U1378" s="36"/>
      <c r="V1378" s="36"/>
      <c r="W1378" s="36"/>
      <c r="X1378" s="36"/>
      <c r="Y1378" s="36"/>
      <c r="Z1378" s="36"/>
      <c r="AA1378" s="36"/>
      <c r="AB1378" s="36"/>
      <c r="AC1378" s="36"/>
      <c r="AD1378" s="36"/>
      <c r="AE1378" s="36"/>
      <c r="AT1378" s="19" t="s">
        <v>176</v>
      </c>
      <c r="AU1378" s="19" t="s">
        <v>83</v>
      </c>
    </row>
    <row r="1379" spans="1:65" s="14" customFormat="1" ht="11.25">
      <c r="B1379" s="204"/>
      <c r="C1379" s="205"/>
      <c r="D1379" s="189" t="s">
        <v>198</v>
      </c>
      <c r="E1379" s="206" t="s">
        <v>19</v>
      </c>
      <c r="F1379" s="207" t="s">
        <v>1724</v>
      </c>
      <c r="G1379" s="205"/>
      <c r="H1379" s="208">
        <v>5</v>
      </c>
      <c r="I1379" s="209"/>
      <c r="J1379" s="205"/>
      <c r="K1379" s="205"/>
      <c r="L1379" s="210"/>
      <c r="M1379" s="211"/>
      <c r="N1379" s="212"/>
      <c r="O1379" s="212"/>
      <c r="P1379" s="212"/>
      <c r="Q1379" s="212"/>
      <c r="R1379" s="212"/>
      <c r="S1379" s="212"/>
      <c r="T1379" s="213"/>
      <c r="AT1379" s="214" t="s">
        <v>198</v>
      </c>
      <c r="AU1379" s="214" t="s">
        <v>83</v>
      </c>
      <c r="AV1379" s="14" t="s">
        <v>83</v>
      </c>
      <c r="AW1379" s="14" t="s">
        <v>34</v>
      </c>
      <c r="AX1379" s="14" t="s">
        <v>81</v>
      </c>
      <c r="AY1379" s="214" t="s">
        <v>168</v>
      </c>
    </row>
    <row r="1380" spans="1:65" s="2" customFormat="1" ht="16.5" customHeight="1">
      <c r="A1380" s="36"/>
      <c r="B1380" s="37"/>
      <c r="C1380" s="176" t="s">
        <v>1725</v>
      </c>
      <c r="D1380" s="176" t="s">
        <v>170</v>
      </c>
      <c r="E1380" s="177" t="s">
        <v>1726</v>
      </c>
      <c r="F1380" s="178" t="s">
        <v>1727</v>
      </c>
      <c r="G1380" s="179" t="s">
        <v>179</v>
      </c>
      <c r="H1380" s="180">
        <v>1</v>
      </c>
      <c r="I1380" s="181"/>
      <c r="J1380" s="182">
        <f>ROUND(I1380*H1380,2)</f>
        <v>0</v>
      </c>
      <c r="K1380" s="178" t="s">
        <v>180</v>
      </c>
      <c r="L1380" s="41"/>
      <c r="M1380" s="183" t="s">
        <v>19</v>
      </c>
      <c r="N1380" s="184" t="s">
        <v>44</v>
      </c>
      <c r="O1380" s="66"/>
      <c r="P1380" s="185">
        <f>O1380*H1380</f>
        <v>0</v>
      </c>
      <c r="Q1380" s="185">
        <v>6.6E-4</v>
      </c>
      <c r="R1380" s="185">
        <f>Q1380*H1380</f>
        <v>6.6E-4</v>
      </c>
      <c r="S1380" s="185">
        <v>0</v>
      </c>
      <c r="T1380" s="186">
        <f>S1380*H1380</f>
        <v>0</v>
      </c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R1380" s="187" t="s">
        <v>267</v>
      </c>
      <c r="AT1380" s="187" t="s">
        <v>170</v>
      </c>
      <c r="AU1380" s="187" t="s">
        <v>83</v>
      </c>
      <c r="AY1380" s="19" t="s">
        <v>168</v>
      </c>
      <c r="BE1380" s="188">
        <f>IF(N1380="základní",J1380,0)</f>
        <v>0</v>
      </c>
      <c r="BF1380" s="188">
        <f>IF(N1380="snížená",J1380,0)</f>
        <v>0</v>
      </c>
      <c r="BG1380" s="188">
        <f>IF(N1380="zákl. přenesená",J1380,0)</f>
        <v>0</v>
      </c>
      <c r="BH1380" s="188">
        <f>IF(N1380="sníž. přenesená",J1380,0)</f>
        <v>0</v>
      </c>
      <c r="BI1380" s="188">
        <f>IF(N1380="nulová",J1380,0)</f>
        <v>0</v>
      </c>
      <c r="BJ1380" s="19" t="s">
        <v>81</v>
      </c>
      <c r="BK1380" s="188">
        <f>ROUND(I1380*H1380,2)</f>
        <v>0</v>
      </c>
      <c r="BL1380" s="19" t="s">
        <v>267</v>
      </c>
      <c r="BM1380" s="187" t="s">
        <v>1728</v>
      </c>
    </row>
    <row r="1381" spans="1:65" s="2" customFormat="1" ht="11.25">
      <c r="A1381" s="36"/>
      <c r="B1381" s="37"/>
      <c r="C1381" s="38"/>
      <c r="D1381" s="189" t="s">
        <v>176</v>
      </c>
      <c r="E1381" s="38"/>
      <c r="F1381" s="190" t="s">
        <v>1729</v>
      </c>
      <c r="G1381" s="38"/>
      <c r="H1381" s="38"/>
      <c r="I1381" s="191"/>
      <c r="J1381" s="38"/>
      <c r="K1381" s="38"/>
      <c r="L1381" s="41"/>
      <c r="M1381" s="192"/>
      <c r="N1381" s="193"/>
      <c r="O1381" s="66"/>
      <c r="P1381" s="66"/>
      <c r="Q1381" s="66"/>
      <c r="R1381" s="66"/>
      <c r="S1381" s="66"/>
      <c r="T1381" s="67"/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T1381" s="19" t="s">
        <v>176</v>
      </c>
      <c r="AU1381" s="19" t="s">
        <v>83</v>
      </c>
    </row>
    <row r="1382" spans="1:65" s="14" customFormat="1" ht="11.25">
      <c r="B1382" s="204"/>
      <c r="C1382" s="205"/>
      <c r="D1382" s="189" t="s">
        <v>198</v>
      </c>
      <c r="E1382" s="206" t="s">
        <v>19</v>
      </c>
      <c r="F1382" s="207" t="s">
        <v>1730</v>
      </c>
      <c r="G1382" s="205"/>
      <c r="H1382" s="208">
        <v>1</v>
      </c>
      <c r="I1382" s="209"/>
      <c r="J1382" s="205"/>
      <c r="K1382" s="205"/>
      <c r="L1382" s="210"/>
      <c r="M1382" s="211"/>
      <c r="N1382" s="212"/>
      <c r="O1382" s="212"/>
      <c r="P1382" s="212"/>
      <c r="Q1382" s="212"/>
      <c r="R1382" s="212"/>
      <c r="S1382" s="212"/>
      <c r="T1382" s="213"/>
      <c r="AT1382" s="214" t="s">
        <v>198</v>
      </c>
      <c r="AU1382" s="214" t="s">
        <v>83</v>
      </c>
      <c r="AV1382" s="14" t="s">
        <v>83</v>
      </c>
      <c r="AW1382" s="14" t="s">
        <v>34</v>
      </c>
      <c r="AX1382" s="14" t="s">
        <v>81</v>
      </c>
      <c r="AY1382" s="214" t="s">
        <v>168</v>
      </c>
    </row>
    <row r="1383" spans="1:65" s="2" customFormat="1" ht="16.5" customHeight="1">
      <c r="A1383" s="36"/>
      <c r="B1383" s="37"/>
      <c r="C1383" s="176" t="s">
        <v>1731</v>
      </c>
      <c r="D1383" s="176" t="s">
        <v>170</v>
      </c>
      <c r="E1383" s="177" t="s">
        <v>1732</v>
      </c>
      <c r="F1383" s="178" t="s">
        <v>1733</v>
      </c>
      <c r="G1383" s="179" t="s">
        <v>179</v>
      </c>
      <c r="H1383" s="180">
        <v>5</v>
      </c>
      <c r="I1383" s="181"/>
      <c r="J1383" s="182">
        <f>ROUND(I1383*H1383,2)</f>
        <v>0</v>
      </c>
      <c r="K1383" s="178" t="s">
        <v>180</v>
      </c>
      <c r="L1383" s="41"/>
      <c r="M1383" s="183" t="s">
        <v>19</v>
      </c>
      <c r="N1383" s="184" t="s">
        <v>44</v>
      </c>
      <c r="O1383" s="66"/>
      <c r="P1383" s="185">
        <f>O1383*H1383</f>
        <v>0</v>
      </c>
      <c r="Q1383" s="185">
        <v>9.1E-4</v>
      </c>
      <c r="R1383" s="185">
        <f>Q1383*H1383</f>
        <v>4.5500000000000002E-3</v>
      </c>
      <c r="S1383" s="185">
        <v>0</v>
      </c>
      <c r="T1383" s="186">
        <f>S1383*H1383</f>
        <v>0</v>
      </c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R1383" s="187" t="s">
        <v>267</v>
      </c>
      <c r="AT1383" s="187" t="s">
        <v>170</v>
      </c>
      <c r="AU1383" s="187" t="s">
        <v>83</v>
      </c>
      <c r="AY1383" s="19" t="s">
        <v>168</v>
      </c>
      <c r="BE1383" s="188">
        <f>IF(N1383="základní",J1383,0)</f>
        <v>0</v>
      </c>
      <c r="BF1383" s="188">
        <f>IF(N1383="snížená",J1383,0)</f>
        <v>0</v>
      </c>
      <c r="BG1383" s="188">
        <f>IF(N1383="zákl. přenesená",J1383,0)</f>
        <v>0</v>
      </c>
      <c r="BH1383" s="188">
        <f>IF(N1383="sníž. přenesená",J1383,0)</f>
        <v>0</v>
      </c>
      <c r="BI1383" s="188">
        <f>IF(N1383="nulová",J1383,0)</f>
        <v>0</v>
      </c>
      <c r="BJ1383" s="19" t="s">
        <v>81</v>
      </c>
      <c r="BK1383" s="188">
        <f>ROUND(I1383*H1383,2)</f>
        <v>0</v>
      </c>
      <c r="BL1383" s="19" t="s">
        <v>267</v>
      </c>
      <c r="BM1383" s="187" t="s">
        <v>1734</v>
      </c>
    </row>
    <row r="1384" spans="1:65" s="2" customFormat="1" ht="11.25">
      <c r="A1384" s="36"/>
      <c r="B1384" s="37"/>
      <c r="C1384" s="38"/>
      <c r="D1384" s="189" t="s">
        <v>176</v>
      </c>
      <c r="E1384" s="38"/>
      <c r="F1384" s="190" t="s">
        <v>1735</v>
      </c>
      <c r="G1384" s="38"/>
      <c r="H1384" s="38"/>
      <c r="I1384" s="191"/>
      <c r="J1384" s="38"/>
      <c r="K1384" s="38"/>
      <c r="L1384" s="41"/>
      <c r="M1384" s="192"/>
      <c r="N1384" s="193"/>
      <c r="O1384" s="66"/>
      <c r="P1384" s="66"/>
      <c r="Q1384" s="66"/>
      <c r="R1384" s="66"/>
      <c r="S1384" s="66"/>
      <c r="T1384" s="67"/>
      <c r="U1384" s="36"/>
      <c r="V1384" s="36"/>
      <c r="W1384" s="36"/>
      <c r="X1384" s="36"/>
      <c r="Y1384" s="36"/>
      <c r="Z1384" s="36"/>
      <c r="AA1384" s="36"/>
      <c r="AB1384" s="36"/>
      <c r="AC1384" s="36"/>
      <c r="AD1384" s="36"/>
      <c r="AE1384" s="36"/>
      <c r="AT1384" s="19" t="s">
        <v>176</v>
      </c>
      <c r="AU1384" s="19" t="s">
        <v>83</v>
      </c>
    </row>
    <row r="1385" spans="1:65" s="14" customFormat="1" ht="11.25">
      <c r="B1385" s="204"/>
      <c r="C1385" s="205"/>
      <c r="D1385" s="189" t="s">
        <v>198</v>
      </c>
      <c r="E1385" s="206" t="s">
        <v>19</v>
      </c>
      <c r="F1385" s="207" t="s">
        <v>1736</v>
      </c>
      <c r="G1385" s="205"/>
      <c r="H1385" s="208">
        <v>5</v>
      </c>
      <c r="I1385" s="209"/>
      <c r="J1385" s="205"/>
      <c r="K1385" s="205"/>
      <c r="L1385" s="210"/>
      <c r="M1385" s="211"/>
      <c r="N1385" s="212"/>
      <c r="O1385" s="212"/>
      <c r="P1385" s="212"/>
      <c r="Q1385" s="212"/>
      <c r="R1385" s="212"/>
      <c r="S1385" s="212"/>
      <c r="T1385" s="213"/>
      <c r="AT1385" s="214" t="s">
        <v>198</v>
      </c>
      <c r="AU1385" s="214" t="s">
        <v>83</v>
      </c>
      <c r="AV1385" s="14" t="s">
        <v>83</v>
      </c>
      <c r="AW1385" s="14" t="s">
        <v>34</v>
      </c>
      <c r="AX1385" s="14" t="s">
        <v>81</v>
      </c>
      <c r="AY1385" s="214" t="s">
        <v>168</v>
      </c>
    </row>
    <row r="1386" spans="1:65" s="2" customFormat="1" ht="21.75" customHeight="1">
      <c r="A1386" s="36"/>
      <c r="B1386" s="37"/>
      <c r="C1386" s="176" t="s">
        <v>1737</v>
      </c>
      <c r="D1386" s="176" t="s">
        <v>170</v>
      </c>
      <c r="E1386" s="177" t="s">
        <v>1738</v>
      </c>
      <c r="F1386" s="178" t="s">
        <v>1739</v>
      </c>
      <c r="G1386" s="179" t="s">
        <v>179</v>
      </c>
      <c r="H1386" s="180">
        <v>7</v>
      </c>
      <c r="I1386" s="181"/>
      <c r="J1386" s="182">
        <f>ROUND(I1386*H1386,2)</f>
        <v>0</v>
      </c>
      <c r="K1386" s="178" t="s">
        <v>180</v>
      </c>
      <c r="L1386" s="41"/>
      <c r="M1386" s="183" t="s">
        <v>19</v>
      </c>
      <c r="N1386" s="184" t="s">
        <v>44</v>
      </c>
      <c r="O1386" s="66"/>
      <c r="P1386" s="185">
        <f>O1386*H1386</f>
        <v>0</v>
      </c>
      <c r="Q1386" s="185">
        <v>5.0000000000000002E-5</v>
      </c>
      <c r="R1386" s="185">
        <f>Q1386*H1386</f>
        <v>3.5E-4</v>
      </c>
      <c r="S1386" s="185">
        <v>0</v>
      </c>
      <c r="T1386" s="186">
        <f>S1386*H1386</f>
        <v>0</v>
      </c>
      <c r="U1386" s="36"/>
      <c r="V1386" s="36"/>
      <c r="W1386" s="36"/>
      <c r="X1386" s="36"/>
      <c r="Y1386" s="36"/>
      <c r="Z1386" s="36"/>
      <c r="AA1386" s="36"/>
      <c r="AB1386" s="36"/>
      <c r="AC1386" s="36"/>
      <c r="AD1386" s="36"/>
      <c r="AE1386" s="36"/>
      <c r="AR1386" s="187" t="s">
        <v>267</v>
      </c>
      <c r="AT1386" s="187" t="s">
        <v>170</v>
      </c>
      <c r="AU1386" s="187" t="s">
        <v>83</v>
      </c>
      <c r="AY1386" s="19" t="s">
        <v>168</v>
      </c>
      <c r="BE1386" s="188">
        <f>IF(N1386="základní",J1386,0)</f>
        <v>0</v>
      </c>
      <c r="BF1386" s="188">
        <f>IF(N1386="snížená",J1386,0)</f>
        <v>0</v>
      </c>
      <c r="BG1386" s="188">
        <f>IF(N1386="zákl. přenesená",J1386,0)</f>
        <v>0</v>
      </c>
      <c r="BH1386" s="188">
        <f>IF(N1386="sníž. přenesená",J1386,0)</f>
        <v>0</v>
      </c>
      <c r="BI1386" s="188">
        <f>IF(N1386="nulová",J1386,0)</f>
        <v>0</v>
      </c>
      <c r="BJ1386" s="19" t="s">
        <v>81</v>
      </c>
      <c r="BK1386" s="188">
        <f>ROUND(I1386*H1386,2)</f>
        <v>0</v>
      </c>
      <c r="BL1386" s="19" t="s">
        <v>267</v>
      </c>
      <c r="BM1386" s="187" t="s">
        <v>1740</v>
      </c>
    </row>
    <row r="1387" spans="1:65" s="2" customFormat="1" ht="19.5">
      <c r="A1387" s="36"/>
      <c r="B1387" s="37"/>
      <c r="C1387" s="38"/>
      <c r="D1387" s="189" t="s">
        <v>176</v>
      </c>
      <c r="E1387" s="38"/>
      <c r="F1387" s="190" t="s">
        <v>1741</v>
      </c>
      <c r="G1387" s="38"/>
      <c r="H1387" s="38"/>
      <c r="I1387" s="191"/>
      <c r="J1387" s="38"/>
      <c r="K1387" s="38"/>
      <c r="L1387" s="41"/>
      <c r="M1387" s="192"/>
      <c r="N1387" s="193"/>
      <c r="O1387" s="66"/>
      <c r="P1387" s="66"/>
      <c r="Q1387" s="66"/>
      <c r="R1387" s="66"/>
      <c r="S1387" s="66"/>
      <c r="T1387" s="67"/>
      <c r="U1387" s="36"/>
      <c r="V1387" s="36"/>
      <c r="W1387" s="36"/>
      <c r="X1387" s="36"/>
      <c r="Y1387" s="36"/>
      <c r="Z1387" s="36"/>
      <c r="AA1387" s="36"/>
      <c r="AB1387" s="36"/>
      <c r="AC1387" s="36"/>
      <c r="AD1387" s="36"/>
      <c r="AE1387" s="36"/>
      <c r="AT1387" s="19" t="s">
        <v>176</v>
      </c>
      <c r="AU1387" s="19" t="s">
        <v>83</v>
      </c>
    </row>
    <row r="1388" spans="1:65" s="2" customFormat="1" ht="21.75" customHeight="1">
      <c r="A1388" s="36"/>
      <c r="B1388" s="37"/>
      <c r="C1388" s="176" t="s">
        <v>1742</v>
      </c>
      <c r="D1388" s="176" t="s">
        <v>170</v>
      </c>
      <c r="E1388" s="177" t="s">
        <v>1743</v>
      </c>
      <c r="F1388" s="178" t="s">
        <v>1744</v>
      </c>
      <c r="G1388" s="179" t="s">
        <v>179</v>
      </c>
      <c r="H1388" s="180">
        <v>10</v>
      </c>
      <c r="I1388" s="181"/>
      <c r="J1388" s="182">
        <f>ROUND(I1388*H1388,2)</f>
        <v>0</v>
      </c>
      <c r="K1388" s="178" t="s">
        <v>180</v>
      </c>
      <c r="L1388" s="41"/>
      <c r="M1388" s="183" t="s">
        <v>19</v>
      </c>
      <c r="N1388" s="184" t="s">
        <v>44</v>
      </c>
      <c r="O1388" s="66"/>
      <c r="P1388" s="185">
        <f>O1388*H1388</f>
        <v>0</v>
      </c>
      <c r="Q1388" s="185">
        <v>6.9999999999999994E-5</v>
      </c>
      <c r="R1388" s="185">
        <f>Q1388*H1388</f>
        <v>6.9999999999999988E-4</v>
      </c>
      <c r="S1388" s="185">
        <v>0</v>
      </c>
      <c r="T1388" s="186">
        <f>S1388*H1388</f>
        <v>0</v>
      </c>
      <c r="U1388" s="36"/>
      <c r="V1388" s="36"/>
      <c r="W1388" s="36"/>
      <c r="X1388" s="36"/>
      <c r="Y1388" s="36"/>
      <c r="Z1388" s="36"/>
      <c r="AA1388" s="36"/>
      <c r="AB1388" s="36"/>
      <c r="AC1388" s="36"/>
      <c r="AD1388" s="36"/>
      <c r="AE1388" s="36"/>
      <c r="AR1388" s="187" t="s">
        <v>267</v>
      </c>
      <c r="AT1388" s="187" t="s">
        <v>170</v>
      </c>
      <c r="AU1388" s="187" t="s">
        <v>83</v>
      </c>
      <c r="AY1388" s="19" t="s">
        <v>168</v>
      </c>
      <c r="BE1388" s="188">
        <f>IF(N1388="základní",J1388,0)</f>
        <v>0</v>
      </c>
      <c r="BF1388" s="188">
        <f>IF(N1388="snížená",J1388,0)</f>
        <v>0</v>
      </c>
      <c r="BG1388" s="188">
        <f>IF(N1388="zákl. přenesená",J1388,0)</f>
        <v>0</v>
      </c>
      <c r="BH1388" s="188">
        <f>IF(N1388="sníž. přenesená",J1388,0)</f>
        <v>0</v>
      </c>
      <c r="BI1388" s="188">
        <f>IF(N1388="nulová",J1388,0)</f>
        <v>0</v>
      </c>
      <c r="BJ1388" s="19" t="s">
        <v>81</v>
      </c>
      <c r="BK1388" s="188">
        <f>ROUND(I1388*H1388,2)</f>
        <v>0</v>
      </c>
      <c r="BL1388" s="19" t="s">
        <v>267</v>
      </c>
      <c r="BM1388" s="187" t="s">
        <v>1745</v>
      </c>
    </row>
    <row r="1389" spans="1:65" s="2" customFormat="1" ht="19.5">
      <c r="A1389" s="36"/>
      <c r="B1389" s="37"/>
      <c r="C1389" s="38"/>
      <c r="D1389" s="189" t="s">
        <v>176</v>
      </c>
      <c r="E1389" s="38"/>
      <c r="F1389" s="190" t="s">
        <v>1746</v>
      </c>
      <c r="G1389" s="38"/>
      <c r="H1389" s="38"/>
      <c r="I1389" s="191"/>
      <c r="J1389" s="38"/>
      <c r="K1389" s="38"/>
      <c r="L1389" s="41"/>
      <c r="M1389" s="192"/>
      <c r="N1389" s="193"/>
      <c r="O1389" s="66"/>
      <c r="P1389" s="66"/>
      <c r="Q1389" s="66"/>
      <c r="R1389" s="66"/>
      <c r="S1389" s="66"/>
      <c r="T1389" s="67"/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T1389" s="19" t="s">
        <v>176</v>
      </c>
      <c r="AU1389" s="19" t="s">
        <v>83</v>
      </c>
    </row>
    <row r="1390" spans="1:65" s="2" customFormat="1" ht="16.5" customHeight="1">
      <c r="A1390" s="36"/>
      <c r="B1390" s="37"/>
      <c r="C1390" s="176" t="s">
        <v>1747</v>
      </c>
      <c r="D1390" s="176" t="s">
        <v>170</v>
      </c>
      <c r="E1390" s="177" t="s">
        <v>1748</v>
      </c>
      <c r="F1390" s="178" t="s">
        <v>1749</v>
      </c>
      <c r="G1390" s="179" t="s">
        <v>1750</v>
      </c>
      <c r="H1390" s="180">
        <v>1</v>
      </c>
      <c r="I1390" s="181"/>
      <c r="J1390" s="182">
        <f>ROUND(I1390*H1390,2)</f>
        <v>0</v>
      </c>
      <c r="K1390" s="178" t="s">
        <v>180</v>
      </c>
      <c r="L1390" s="41"/>
      <c r="M1390" s="183" t="s">
        <v>19</v>
      </c>
      <c r="N1390" s="184" t="s">
        <v>44</v>
      </c>
      <c r="O1390" s="66"/>
      <c r="P1390" s="185">
        <f>O1390*H1390</f>
        <v>0</v>
      </c>
      <c r="Q1390" s="185">
        <v>0</v>
      </c>
      <c r="R1390" s="185">
        <f>Q1390*H1390</f>
        <v>0</v>
      </c>
      <c r="S1390" s="185">
        <v>0</v>
      </c>
      <c r="T1390" s="186">
        <f>S1390*H1390</f>
        <v>0</v>
      </c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R1390" s="187" t="s">
        <v>267</v>
      </c>
      <c r="AT1390" s="187" t="s">
        <v>170</v>
      </c>
      <c r="AU1390" s="187" t="s">
        <v>83</v>
      </c>
      <c r="AY1390" s="19" t="s">
        <v>168</v>
      </c>
      <c r="BE1390" s="188">
        <f>IF(N1390="základní",J1390,0)</f>
        <v>0</v>
      </c>
      <c r="BF1390" s="188">
        <f>IF(N1390="snížená",J1390,0)</f>
        <v>0</v>
      </c>
      <c r="BG1390" s="188">
        <f>IF(N1390="zákl. přenesená",J1390,0)</f>
        <v>0</v>
      </c>
      <c r="BH1390" s="188">
        <f>IF(N1390="sníž. přenesená",J1390,0)</f>
        <v>0</v>
      </c>
      <c r="BI1390" s="188">
        <f>IF(N1390="nulová",J1390,0)</f>
        <v>0</v>
      </c>
      <c r="BJ1390" s="19" t="s">
        <v>81</v>
      </c>
      <c r="BK1390" s="188">
        <f>ROUND(I1390*H1390,2)</f>
        <v>0</v>
      </c>
      <c r="BL1390" s="19" t="s">
        <v>267</v>
      </c>
      <c r="BM1390" s="187" t="s">
        <v>1751</v>
      </c>
    </row>
    <row r="1391" spans="1:65" s="2" customFormat="1" ht="11.25">
      <c r="A1391" s="36"/>
      <c r="B1391" s="37"/>
      <c r="C1391" s="38"/>
      <c r="D1391" s="189" t="s">
        <v>176</v>
      </c>
      <c r="E1391" s="38"/>
      <c r="F1391" s="190" t="s">
        <v>1752</v>
      </c>
      <c r="G1391" s="38"/>
      <c r="H1391" s="38"/>
      <c r="I1391" s="191"/>
      <c r="J1391" s="38"/>
      <c r="K1391" s="38"/>
      <c r="L1391" s="41"/>
      <c r="M1391" s="192"/>
      <c r="N1391" s="193"/>
      <c r="O1391" s="66"/>
      <c r="P1391" s="66"/>
      <c r="Q1391" s="66"/>
      <c r="R1391" s="66"/>
      <c r="S1391" s="66"/>
      <c r="T1391" s="67"/>
      <c r="U1391" s="36"/>
      <c r="V1391" s="36"/>
      <c r="W1391" s="36"/>
      <c r="X1391" s="36"/>
      <c r="Y1391" s="36"/>
      <c r="Z1391" s="36"/>
      <c r="AA1391" s="36"/>
      <c r="AB1391" s="36"/>
      <c r="AC1391" s="36"/>
      <c r="AD1391" s="36"/>
      <c r="AE1391" s="36"/>
      <c r="AT1391" s="19" t="s">
        <v>176</v>
      </c>
      <c r="AU1391" s="19" t="s">
        <v>83</v>
      </c>
    </row>
    <row r="1392" spans="1:65" s="2" customFormat="1" ht="16.5" customHeight="1">
      <c r="A1392" s="36"/>
      <c r="B1392" s="37"/>
      <c r="C1392" s="176" t="s">
        <v>1753</v>
      </c>
      <c r="D1392" s="176" t="s">
        <v>170</v>
      </c>
      <c r="E1392" s="177" t="s">
        <v>1754</v>
      </c>
      <c r="F1392" s="178" t="s">
        <v>1755</v>
      </c>
      <c r="G1392" s="179" t="s">
        <v>1750</v>
      </c>
      <c r="H1392" s="180">
        <v>1</v>
      </c>
      <c r="I1392" s="181"/>
      <c r="J1392" s="182">
        <f>ROUND(I1392*H1392,2)</f>
        <v>0</v>
      </c>
      <c r="K1392" s="178" t="s">
        <v>180</v>
      </c>
      <c r="L1392" s="41"/>
      <c r="M1392" s="183" t="s">
        <v>19</v>
      </c>
      <c r="N1392" s="184" t="s">
        <v>44</v>
      </c>
      <c r="O1392" s="66"/>
      <c r="P1392" s="185">
        <f>O1392*H1392</f>
        <v>0</v>
      </c>
      <c r="Q1392" s="185">
        <v>0</v>
      </c>
      <c r="R1392" s="185">
        <f>Q1392*H1392</f>
        <v>0</v>
      </c>
      <c r="S1392" s="185">
        <v>0</v>
      </c>
      <c r="T1392" s="186">
        <f>S1392*H1392</f>
        <v>0</v>
      </c>
      <c r="U1392" s="36"/>
      <c r="V1392" s="36"/>
      <c r="W1392" s="36"/>
      <c r="X1392" s="36"/>
      <c r="Y1392" s="36"/>
      <c r="Z1392" s="36"/>
      <c r="AA1392" s="36"/>
      <c r="AB1392" s="36"/>
      <c r="AC1392" s="36"/>
      <c r="AD1392" s="36"/>
      <c r="AE1392" s="36"/>
      <c r="AR1392" s="187" t="s">
        <v>267</v>
      </c>
      <c r="AT1392" s="187" t="s">
        <v>170</v>
      </c>
      <c r="AU1392" s="187" t="s">
        <v>83</v>
      </c>
      <c r="AY1392" s="19" t="s">
        <v>168</v>
      </c>
      <c r="BE1392" s="188">
        <f>IF(N1392="základní",J1392,0)</f>
        <v>0</v>
      </c>
      <c r="BF1392" s="188">
        <f>IF(N1392="snížená",J1392,0)</f>
        <v>0</v>
      </c>
      <c r="BG1392" s="188">
        <f>IF(N1392="zákl. přenesená",J1392,0)</f>
        <v>0</v>
      </c>
      <c r="BH1392" s="188">
        <f>IF(N1392="sníž. přenesená",J1392,0)</f>
        <v>0</v>
      </c>
      <c r="BI1392" s="188">
        <f>IF(N1392="nulová",J1392,0)</f>
        <v>0</v>
      </c>
      <c r="BJ1392" s="19" t="s">
        <v>81</v>
      </c>
      <c r="BK1392" s="188">
        <f>ROUND(I1392*H1392,2)</f>
        <v>0</v>
      </c>
      <c r="BL1392" s="19" t="s">
        <v>267</v>
      </c>
      <c r="BM1392" s="187" t="s">
        <v>1756</v>
      </c>
    </row>
    <row r="1393" spans="1:65" s="2" customFormat="1" ht="11.25">
      <c r="A1393" s="36"/>
      <c r="B1393" s="37"/>
      <c r="C1393" s="38"/>
      <c r="D1393" s="189" t="s">
        <v>176</v>
      </c>
      <c r="E1393" s="38"/>
      <c r="F1393" s="190" t="s">
        <v>1757</v>
      </c>
      <c r="G1393" s="38"/>
      <c r="H1393" s="38"/>
      <c r="I1393" s="191"/>
      <c r="J1393" s="38"/>
      <c r="K1393" s="38"/>
      <c r="L1393" s="41"/>
      <c r="M1393" s="192"/>
      <c r="N1393" s="193"/>
      <c r="O1393" s="66"/>
      <c r="P1393" s="66"/>
      <c r="Q1393" s="66"/>
      <c r="R1393" s="66"/>
      <c r="S1393" s="66"/>
      <c r="T1393" s="67"/>
      <c r="U1393" s="36"/>
      <c r="V1393" s="36"/>
      <c r="W1393" s="36"/>
      <c r="X1393" s="36"/>
      <c r="Y1393" s="36"/>
      <c r="Z1393" s="36"/>
      <c r="AA1393" s="36"/>
      <c r="AB1393" s="36"/>
      <c r="AC1393" s="36"/>
      <c r="AD1393" s="36"/>
      <c r="AE1393" s="36"/>
      <c r="AT1393" s="19" t="s">
        <v>176</v>
      </c>
      <c r="AU1393" s="19" t="s">
        <v>83</v>
      </c>
    </row>
    <row r="1394" spans="1:65" s="2" customFormat="1" ht="16.5" customHeight="1">
      <c r="A1394" s="36"/>
      <c r="B1394" s="37"/>
      <c r="C1394" s="176" t="s">
        <v>1758</v>
      </c>
      <c r="D1394" s="176" t="s">
        <v>170</v>
      </c>
      <c r="E1394" s="177" t="s">
        <v>1759</v>
      </c>
      <c r="F1394" s="178" t="s">
        <v>1760</v>
      </c>
      <c r="G1394" s="179" t="s">
        <v>179</v>
      </c>
      <c r="H1394" s="180">
        <v>17</v>
      </c>
      <c r="I1394" s="181"/>
      <c r="J1394" s="182">
        <f>ROUND(I1394*H1394,2)</f>
        <v>0</v>
      </c>
      <c r="K1394" s="178" t="s">
        <v>180</v>
      </c>
      <c r="L1394" s="41"/>
      <c r="M1394" s="183" t="s">
        <v>19</v>
      </c>
      <c r="N1394" s="184" t="s">
        <v>44</v>
      </c>
      <c r="O1394" s="66"/>
      <c r="P1394" s="185">
        <f>O1394*H1394</f>
        <v>0</v>
      </c>
      <c r="Q1394" s="185">
        <v>1.9000000000000001E-4</v>
      </c>
      <c r="R1394" s="185">
        <f>Q1394*H1394</f>
        <v>3.2300000000000002E-3</v>
      </c>
      <c r="S1394" s="185">
        <v>0</v>
      </c>
      <c r="T1394" s="186">
        <f>S1394*H1394</f>
        <v>0</v>
      </c>
      <c r="U1394" s="36"/>
      <c r="V1394" s="36"/>
      <c r="W1394" s="36"/>
      <c r="X1394" s="36"/>
      <c r="Y1394" s="36"/>
      <c r="Z1394" s="36"/>
      <c r="AA1394" s="36"/>
      <c r="AB1394" s="36"/>
      <c r="AC1394" s="36"/>
      <c r="AD1394" s="36"/>
      <c r="AE1394" s="36"/>
      <c r="AR1394" s="187" t="s">
        <v>267</v>
      </c>
      <c r="AT1394" s="187" t="s">
        <v>170</v>
      </c>
      <c r="AU1394" s="187" t="s">
        <v>83</v>
      </c>
      <c r="AY1394" s="19" t="s">
        <v>168</v>
      </c>
      <c r="BE1394" s="188">
        <f>IF(N1394="základní",J1394,0)</f>
        <v>0</v>
      </c>
      <c r="BF1394" s="188">
        <f>IF(N1394="snížená",J1394,0)</f>
        <v>0</v>
      </c>
      <c r="BG1394" s="188">
        <f>IF(N1394="zákl. přenesená",J1394,0)</f>
        <v>0</v>
      </c>
      <c r="BH1394" s="188">
        <f>IF(N1394="sníž. přenesená",J1394,0)</f>
        <v>0</v>
      </c>
      <c r="BI1394" s="188">
        <f>IF(N1394="nulová",J1394,0)</f>
        <v>0</v>
      </c>
      <c r="BJ1394" s="19" t="s">
        <v>81</v>
      </c>
      <c r="BK1394" s="188">
        <f>ROUND(I1394*H1394,2)</f>
        <v>0</v>
      </c>
      <c r="BL1394" s="19" t="s">
        <v>267</v>
      </c>
      <c r="BM1394" s="187" t="s">
        <v>1761</v>
      </c>
    </row>
    <row r="1395" spans="1:65" s="2" customFormat="1" ht="11.25">
      <c r="A1395" s="36"/>
      <c r="B1395" s="37"/>
      <c r="C1395" s="38"/>
      <c r="D1395" s="189" t="s">
        <v>176</v>
      </c>
      <c r="E1395" s="38"/>
      <c r="F1395" s="190" t="s">
        <v>1762</v>
      </c>
      <c r="G1395" s="38"/>
      <c r="H1395" s="38"/>
      <c r="I1395" s="191"/>
      <c r="J1395" s="38"/>
      <c r="K1395" s="38"/>
      <c r="L1395" s="41"/>
      <c r="M1395" s="192"/>
      <c r="N1395" s="193"/>
      <c r="O1395" s="66"/>
      <c r="P1395" s="66"/>
      <c r="Q1395" s="66"/>
      <c r="R1395" s="66"/>
      <c r="S1395" s="66"/>
      <c r="T1395" s="67"/>
      <c r="U1395" s="36"/>
      <c r="V1395" s="36"/>
      <c r="W1395" s="36"/>
      <c r="X1395" s="36"/>
      <c r="Y1395" s="36"/>
      <c r="Z1395" s="36"/>
      <c r="AA1395" s="36"/>
      <c r="AB1395" s="36"/>
      <c r="AC1395" s="36"/>
      <c r="AD1395" s="36"/>
      <c r="AE1395" s="36"/>
      <c r="AT1395" s="19" t="s">
        <v>176</v>
      </c>
      <c r="AU1395" s="19" t="s">
        <v>83</v>
      </c>
    </row>
    <row r="1396" spans="1:65" s="2" customFormat="1" ht="16.5" customHeight="1">
      <c r="A1396" s="36"/>
      <c r="B1396" s="37"/>
      <c r="C1396" s="176" t="s">
        <v>1763</v>
      </c>
      <c r="D1396" s="176" t="s">
        <v>170</v>
      </c>
      <c r="E1396" s="177" t="s">
        <v>1764</v>
      </c>
      <c r="F1396" s="178" t="s">
        <v>1765</v>
      </c>
      <c r="G1396" s="179" t="s">
        <v>179</v>
      </c>
      <c r="H1396" s="180">
        <v>30</v>
      </c>
      <c r="I1396" s="181"/>
      <c r="J1396" s="182">
        <f>ROUND(I1396*H1396,2)</f>
        <v>0</v>
      </c>
      <c r="K1396" s="178" t="s">
        <v>180</v>
      </c>
      <c r="L1396" s="41"/>
      <c r="M1396" s="183" t="s">
        <v>19</v>
      </c>
      <c r="N1396" s="184" t="s">
        <v>44</v>
      </c>
      <c r="O1396" s="66"/>
      <c r="P1396" s="185">
        <f>O1396*H1396</f>
        <v>0</v>
      </c>
      <c r="Q1396" s="185">
        <v>1.0000000000000001E-5</v>
      </c>
      <c r="R1396" s="185">
        <f>Q1396*H1396</f>
        <v>3.0000000000000003E-4</v>
      </c>
      <c r="S1396" s="185">
        <v>0</v>
      </c>
      <c r="T1396" s="186">
        <f>S1396*H1396</f>
        <v>0</v>
      </c>
      <c r="U1396" s="36"/>
      <c r="V1396" s="36"/>
      <c r="W1396" s="36"/>
      <c r="X1396" s="36"/>
      <c r="Y1396" s="36"/>
      <c r="Z1396" s="36"/>
      <c r="AA1396" s="36"/>
      <c r="AB1396" s="36"/>
      <c r="AC1396" s="36"/>
      <c r="AD1396" s="36"/>
      <c r="AE1396" s="36"/>
      <c r="AR1396" s="187" t="s">
        <v>267</v>
      </c>
      <c r="AT1396" s="187" t="s">
        <v>170</v>
      </c>
      <c r="AU1396" s="187" t="s">
        <v>83</v>
      </c>
      <c r="AY1396" s="19" t="s">
        <v>168</v>
      </c>
      <c r="BE1396" s="188">
        <f>IF(N1396="základní",J1396,0)</f>
        <v>0</v>
      </c>
      <c r="BF1396" s="188">
        <f>IF(N1396="snížená",J1396,0)</f>
        <v>0</v>
      </c>
      <c r="BG1396" s="188">
        <f>IF(N1396="zákl. přenesená",J1396,0)</f>
        <v>0</v>
      </c>
      <c r="BH1396" s="188">
        <f>IF(N1396="sníž. přenesená",J1396,0)</f>
        <v>0</v>
      </c>
      <c r="BI1396" s="188">
        <f>IF(N1396="nulová",J1396,0)</f>
        <v>0</v>
      </c>
      <c r="BJ1396" s="19" t="s">
        <v>81</v>
      </c>
      <c r="BK1396" s="188">
        <f>ROUND(I1396*H1396,2)</f>
        <v>0</v>
      </c>
      <c r="BL1396" s="19" t="s">
        <v>267</v>
      </c>
      <c r="BM1396" s="187" t="s">
        <v>1766</v>
      </c>
    </row>
    <row r="1397" spans="1:65" s="2" customFormat="1" ht="11.25">
      <c r="A1397" s="36"/>
      <c r="B1397" s="37"/>
      <c r="C1397" s="38"/>
      <c r="D1397" s="189" t="s">
        <v>176</v>
      </c>
      <c r="E1397" s="38"/>
      <c r="F1397" s="190" t="s">
        <v>1767</v>
      </c>
      <c r="G1397" s="38"/>
      <c r="H1397" s="38"/>
      <c r="I1397" s="191"/>
      <c r="J1397" s="38"/>
      <c r="K1397" s="38"/>
      <c r="L1397" s="41"/>
      <c r="M1397" s="192"/>
      <c r="N1397" s="193"/>
      <c r="O1397" s="66"/>
      <c r="P1397" s="66"/>
      <c r="Q1397" s="66"/>
      <c r="R1397" s="66"/>
      <c r="S1397" s="66"/>
      <c r="T1397" s="67"/>
      <c r="U1397" s="36"/>
      <c r="V1397" s="36"/>
      <c r="W1397" s="36"/>
      <c r="X1397" s="36"/>
      <c r="Y1397" s="36"/>
      <c r="Z1397" s="36"/>
      <c r="AA1397" s="36"/>
      <c r="AB1397" s="36"/>
      <c r="AC1397" s="36"/>
      <c r="AD1397" s="36"/>
      <c r="AE1397" s="36"/>
      <c r="AT1397" s="19" t="s">
        <v>176</v>
      </c>
      <c r="AU1397" s="19" t="s">
        <v>83</v>
      </c>
    </row>
    <row r="1398" spans="1:65" s="2" customFormat="1" ht="21.75" customHeight="1">
      <c r="A1398" s="36"/>
      <c r="B1398" s="37"/>
      <c r="C1398" s="176" t="s">
        <v>1768</v>
      </c>
      <c r="D1398" s="176" t="s">
        <v>170</v>
      </c>
      <c r="E1398" s="177" t="s">
        <v>1769</v>
      </c>
      <c r="F1398" s="178" t="s">
        <v>1770</v>
      </c>
      <c r="G1398" s="179" t="s">
        <v>274</v>
      </c>
      <c r="H1398" s="180">
        <v>1</v>
      </c>
      <c r="I1398" s="181"/>
      <c r="J1398" s="182">
        <f>ROUND(I1398*H1398,2)</f>
        <v>0</v>
      </c>
      <c r="K1398" s="178" t="s">
        <v>180</v>
      </c>
      <c r="L1398" s="41"/>
      <c r="M1398" s="183" t="s">
        <v>19</v>
      </c>
      <c r="N1398" s="184" t="s">
        <v>44</v>
      </c>
      <c r="O1398" s="66"/>
      <c r="P1398" s="185">
        <f>O1398*H1398</f>
        <v>0</v>
      </c>
      <c r="Q1398" s="185">
        <v>1.83E-3</v>
      </c>
      <c r="R1398" s="185">
        <f>Q1398*H1398</f>
        <v>1.83E-3</v>
      </c>
      <c r="S1398" s="185">
        <v>0</v>
      </c>
      <c r="T1398" s="186">
        <f>S1398*H1398</f>
        <v>0</v>
      </c>
      <c r="U1398" s="36"/>
      <c r="V1398" s="36"/>
      <c r="W1398" s="36"/>
      <c r="X1398" s="36"/>
      <c r="Y1398" s="36"/>
      <c r="Z1398" s="36"/>
      <c r="AA1398" s="36"/>
      <c r="AB1398" s="36"/>
      <c r="AC1398" s="36"/>
      <c r="AD1398" s="36"/>
      <c r="AE1398" s="36"/>
      <c r="AR1398" s="187" t="s">
        <v>267</v>
      </c>
      <c r="AT1398" s="187" t="s">
        <v>170</v>
      </c>
      <c r="AU1398" s="187" t="s">
        <v>83</v>
      </c>
      <c r="AY1398" s="19" t="s">
        <v>168</v>
      </c>
      <c r="BE1398" s="188">
        <f>IF(N1398="základní",J1398,0)</f>
        <v>0</v>
      </c>
      <c r="BF1398" s="188">
        <f>IF(N1398="snížená",J1398,0)</f>
        <v>0</v>
      </c>
      <c r="BG1398" s="188">
        <f>IF(N1398="zákl. přenesená",J1398,0)</f>
        <v>0</v>
      </c>
      <c r="BH1398" s="188">
        <f>IF(N1398="sníž. přenesená",J1398,0)</f>
        <v>0</v>
      </c>
      <c r="BI1398" s="188">
        <f>IF(N1398="nulová",J1398,0)</f>
        <v>0</v>
      </c>
      <c r="BJ1398" s="19" t="s">
        <v>81</v>
      </c>
      <c r="BK1398" s="188">
        <f>ROUND(I1398*H1398,2)</f>
        <v>0</v>
      </c>
      <c r="BL1398" s="19" t="s">
        <v>267</v>
      </c>
      <c r="BM1398" s="187" t="s">
        <v>1771</v>
      </c>
    </row>
    <row r="1399" spans="1:65" s="2" customFormat="1" ht="19.5">
      <c r="A1399" s="36"/>
      <c r="B1399" s="37"/>
      <c r="C1399" s="38"/>
      <c r="D1399" s="189" t="s">
        <v>176</v>
      </c>
      <c r="E1399" s="38"/>
      <c r="F1399" s="190" t="s">
        <v>1772</v>
      </c>
      <c r="G1399" s="38"/>
      <c r="H1399" s="38"/>
      <c r="I1399" s="191"/>
      <c r="J1399" s="38"/>
      <c r="K1399" s="38"/>
      <c r="L1399" s="41"/>
      <c r="M1399" s="192"/>
      <c r="N1399" s="193"/>
      <c r="O1399" s="66"/>
      <c r="P1399" s="66"/>
      <c r="Q1399" s="66"/>
      <c r="R1399" s="66"/>
      <c r="S1399" s="66"/>
      <c r="T1399" s="67"/>
      <c r="U1399" s="36"/>
      <c r="V1399" s="36"/>
      <c r="W1399" s="36"/>
      <c r="X1399" s="36"/>
      <c r="Y1399" s="36"/>
      <c r="Z1399" s="36"/>
      <c r="AA1399" s="36"/>
      <c r="AB1399" s="36"/>
      <c r="AC1399" s="36"/>
      <c r="AD1399" s="36"/>
      <c r="AE1399" s="36"/>
      <c r="AT1399" s="19" t="s">
        <v>176</v>
      </c>
      <c r="AU1399" s="19" t="s">
        <v>83</v>
      </c>
    </row>
    <row r="1400" spans="1:65" s="2" customFormat="1" ht="21.75" customHeight="1">
      <c r="A1400" s="36"/>
      <c r="B1400" s="37"/>
      <c r="C1400" s="176" t="s">
        <v>1773</v>
      </c>
      <c r="D1400" s="176" t="s">
        <v>170</v>
      </c>
      <c r="E1400" s="177" t="s">
        <v>1774</v>
      </c>
      <c r="F1400" s="178" t="s">
        <v>1775</v>
      </c>
      <c r="G1400" s="179" t="s">
        <v>274</v>
      </c>
      <c r="H1400" s="180">
        <v>2</v>
      </c>
      <c r="I1400" s="181"/>
      <c r="J1400" s="182">
        <f>ROUND(I1400*H1400,2)</f>
        <v>0</v>
      </c>
      <c r="K1400" s="178" t="s">
        <v>180</v>
      </c>
      <c r="L1400" s="41"/>
      <c r="M1400" s="183" t="s">
        <v>19</v>
      </c>
      <c r="N1400" s="184" t="s">
        <v>44</v>
      </c>
      <c r="O1400" s="66"/>
      <c r="P1400" s="185">
        <f>O1400*H1400</f>
        <v>0</v>
      </c>
      <c r="Q1400" s="185">
        <v>1.8400000000000001E-3</v>
      </c>
      <c r="R1400" s="185">
        <f>Q1400*H1400</f>
        <v>3.6800000000000001E-3</v>
      </c>
      <c r="S1400" s="185">
        <v>0</v>
      </c>
      <c r="T1400" s="186">
        <f>S1400*H1400</f>
        <v>0</v>
      </c>
      <c r="U1400" s="36"/>
      <c r="V1400" s="36"/>
      <c r="W1400" s="36"/>
      <c r="X1400" s="36"/>
      <c r="Y1400" s="36"/>
      <c r="Z1400" s="36"/>
      <c r="AA1400" s="36"/>
      <c r="AB1400" s="36"/>
      <c r="AC1400" s="36"/>
      <c r="AD1400" s="36"/>
      <c r="AE1400" s="36"/>
      <c r="AR1400" s="187" t="s">
        <v>267</v>
      </c>
      <c r="AT1400" s="187" t="s">
        <v>170</v>
      </c>
      <c r="AU1400" s="187" t="s">
        <v>83</v>
      </c>
      <c r="AY1400" s="19" t="s">
        <v>168</v>
      </c>
      <c r="BE1400" s="188">
        <f>IF(N1400="základní",J1400,0)</f>
        <v>0</v>
      </c>
      <c r="BF1400" s="188">
        <f>IF(N1400="snížená",J1400,0)</f>
        <v>0</v>
      </c>
      <c r="BG1400" s="188">
        <f>IF(N1400="zákl. přenesená",J1400,0)</f>
        <v>0</v>
      </c>
      <c r="BH1400" s="188">
        <f>IF(N1400="sníž. přenesená",J1400,0)</f>
        <v>0</v>
      </c>
      <c r="BI1400" s="188">
        <f>IF(N1400="nulová",J1400,0)</f>
        <v>0</v>
      </c>
      <c r="BJ1400" s="19" t="s">
        <v>81</v>
      </c>
      <c r="BK1400" s="188">
        <f>ROUND(I1400*H1400,2)</f>
        <v>0</v>
      </c>
      <c r="BL1400" s="19" t="s">
        <v>267</v>
      </c>
      <c r="BM1400" s="187" t="s">
        <v>1776</v>
      </c>
    </row>
    <row r="1401" spans="1:65" s="2" customFormat="1" ht="19.5">
      <c r="A1401" s="36"/>
      <c r="B1401" s="37"/>
      <c r="C1401" s="38"/>
      <c r="D1401" s="189" t="s">
        <v>176</v>
      </c>
      <c r="E1401" s="38"/>
      <c r="F1401" s="190" t="s">
        <v>1777</v>
      </c>
      <c r="G1401" s="38"/>
      <c r="H1401" s="38"/>
      <c r="I1401" s="191"/>
      <c r="J1401" s="38"/>
      <c r="K1401" s="38"/>
      <c r="L1401" s="41"/>
      <c r="M1401" s="192"/>
      <c r="N1401" s="193"/>
      <c r="O1401" s="66"/>
      <c r="P1401" s="66"/>
      <c r="Q1401" s="66"/>
      <c r="R1401" s="66"/>
      <c r="S1401" s="66"/>
      <c r="T1401" s="67"/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T1401" s="19" t="s">
        <v>176</v>
      </c>
      <c r="AU1401" s="19" t="s">
        <v>83</v>
      </c>
    </row>
    <row r="1402" spans="1:65" s="2" customFormat="1" ht="16.5" customHeight="1">
      <c r="A1402" s="36"/>
      <c r="B1402" s="37"/>
      <c r="C1402" s="176" t="s">
        <v>1778</v>
      </c>
      <c r="D1402" s="176" t="s">
        <v>170</v>
      </c>
      <c r="E1402" s="177" t="s">
        <v>1779</v>
      </c>
      <c r="F1402" s="178" t="s">
        <v>1780</v>
      </c>
      <c r="G1402" s="179" t="s">
        <v>274</v>
      </c>
      <c r="H1402" s="180">
        <v>3</v>
      </c>
      <c r="I1402" s="181"/>
      <c r="J1402" s="182">
        <f>ROUND(I1402*H1402,2)</f>
        <v>0</v>
      </c>
      <c r="K1402" s="178" t="s">
        <v>180</v>
      </c>
      <c r="L1402" s="41"/>
      <c r="M1402" s="183" t="s">
        <v>19</v>
      </c>
      <c r="N1402" s="184" t="s">
        <v>44</v>
      </c>
      <c r="O1402" s="66"/>
      <c r="P1402" s="185">
        <f>O1402*H1402</f>
        <v>0</v>
      </c>
      <c r="Q1402" s="185">
        <v>0</v>
      </c>
      <c r="R1402" s="185">
        <f>Q1402*H1402</f>
        <v>0</v>
      </c>
      <c r="S1402" s="185">
        <v>0</v>
      </c>
      <c r="T1402" s="186">
        <f>S1402*H1402</f>
        <v>0</v>
      </c>
      <c r="U1402" s="36"/>
      <c r="V1402" s="36"/>
      <c r="W1402" s="36"/>
      <c r="X1402" s="36"/>
      <c r="Y1402" s="36"/>
      <c r="Z1402" s="36"/>
      <c r="AA1402" s="36"/>
      <c r="AB1402" s="36"/>
      <c r="AC1402" s="36"/>
      <c r="AD1402" s="36"/>
      <c r="AE1402" s="36"/>
      <c r="AR1402" s="187" t="s">
        <v>267</v>
      </c>
      <c r="AT1402" s="187" t="s">
        <v>170</v>
      </c>
      <c r="AU1402" s="187" t="s">
        <v>83</v>
      </c>
      <c r="AY1402" s="19" t="s">
        <v>168</v>
      </c>
      <c r="BE1402" s="188">
        <f>IF(N1402="základní",J1402,0)</f>
        <v>0</v>
      </c>
      <c r="BF1402" s="188">
        <f>IF(N1402="snížená",J1402,0)</f>
        <v>0</v>
      </c>
      <c r="BG1402" s="188">
        <f>IF(N1402="zákl. přenesená",J1402,0)</f>
        <v>0</v>
      </c>
      <c r="BH1402" s="188">
        <f>IF(N1402="sníž. přenesená",J1402,0)</f>
        <v>0</v>
      </c>
      <c r="BI1402" s="188">
        <f>IF(N1402="nulová",J1402,0)</f>
        <v>0</v>
      </c>
      <c r="BJ1402" s="19" t="s">
        <v>81</v>
      </c>
      <c r="BK1402" s="188">
        <f>ROUND(I1402*H1402,2)</f>
        <v>0</v>
      </c>
      <c r="BL1402" s="19" t="s">
        <v>267</v>
      </c>
      <c r="BM1402" s="187" t="s">
        <v>1781</v>
      </c>
    </row>
    <row r="1403" spans="1:65" s="2" customFormat="1" ht="11.25">
      <c r="A1403" s="36"/>
      <c r="B1403" s="37"/>
      <c r="C1403" s="38"/>
      <c r="D1403" s="189" t="s">
        <v>176</v>
      </c>
      <c r="E1403" s="38"/>
      <c r="F1403" s="190" t="s">
        <v>1782</v>
      </c>
      <c r="G1403" s="38"/>
      <c r="H1403" s="38"/>
      <c r="I1403" s="191"/>
      <c r="J1403" s="38"/>
      <c r="K1403" s="38"/>
      <c r="L1403" s="41"/>
      <c r="M1403" s="192"/>
      <c r="N1403" s="193"/>
      <c r="O1403" s="66"/>
      <c r="P1403" s="66"/>
      <c r="Q1403" s="66"/>
      <c r="R1403" s="66"/>
      <c r="S1403" s="66"/>
      <c r="T1403" s="67"/>
      <c r="U1403" s="36"/>
      <c r="V1403" s="36"/>
      <c r="W1403" s="36"/>
      <c r="X1403" s="36"/>
      <c r="Y1403" s="36"/>
      <c r="Z1403" s="36"/>
      <c r="AA1403" s="36"/>
      <c r="AB1403" s="36"/>
      <c r="AC1403" s="36"/>
      <c r="AD1403" s="36"/>
      <c r="AE1403" s="36"/>
      <c r="AT1403" s="19" t="s">
        <v>176</v>
      </c>
      <c r="AU1403" s="19" t="s">
        <v>83</v>
      </c>
    </row>
    <row r="1404" spans="1:65" s="2" customFormat="1" ht="16.5" customHeight="1">
      <c r="A1404" s="36"/>
      <c r="B1404" s="37"/>
      <c r="C1404" s="176" t="s">
        <v>1783</v>
      </c>
      <c r="D1404" s="176" t="s">
        <v>170</v>
      </c>
      <c r="E1404" s="177" t="s">
        <v>1784</v>
      </c>
      <c r="F1404" s="178" t="s">
        <v>1785</v>
      </c>
      <c r="G1404" s="179" t="s">
        <v>274</v>
      </c>
      <c r="H1404" s="180">
        <v>1</v>
      </c>
      <c r="I1404" s="181"/>
      <c r="J1404" s="182">
        <f>ROUND(I1404*H1404,2)</f>
        <v>0</v>
      </c>
      <c r="K1404" s="178" t="s">
        <v>180</v>
      </c>
      <c r="L1404" s="41"/>
      <c r="M1404" s="183" t="s">
        <v>19</v>
      </c>
      <c r="N1404" s="184" t="s">
        <v>44</v>
      </c>
      <c r="O1404" s="66"/>
      <c r="P1404" s="185">
        <f>O1404*H1404</f>
        <v>0</v>
      </c>
      <c r="Q1404" s="185">
        <v>6.0000000000000002E-5</v>
      </c>
      <c r="R1404" s="185">
        <f>Q1404*H1404</f>
        <v>6.0000000000000002E-5</v>
      </c>
      <c r="S1404" s="185">
        <v>0</v>
      </c>
      <c r="T1404" s="186">
        <f>S1404*H1404</f>
        <v>0</v>
      </c>
      <c r="U1404" s="36"/>
      <c r="V1404" s="36"/>
      <c r="W1404" s="36"/>
      <c r="X1404" s="36"/>
      <c r="Y1404" s="36"/>
      <c r="Z1404" s="36"/>
      <c r="AA1404" s="36"/>
      <c r="AB1404" s="36"/>
      <c r="AC1404" s="36"/>
      <c r="AD1404" s="36"/>
      <c r="AE1404" s="36"/>
      <c r="AR1404" s="187" t="s">
        <v>267</v>
      </c>
      <c r="AT1404" s="187" t="s">
        <v>170</v>
      </c>
      <c r="AU1404" s="187" t="s">
        <v>83</v>
      </c>
      <c r="AY1404" s="19" t="s">
        <v>168</v>
      </c>
      <c r="BE1404" s="188">
        <f>IF(N1404="základní",J1404,0)</f>
        <v>0</v>
      </c>
      <c r="BF1404" s="188">
        <f>IF(N1404="snížená",J1404,0)</f>
        <v>0</v>
      </c>
      <c r="BG1404" s="188">
        <f>IF(N1404="zákl. přenesená",J1404,0)</f>
        <v>0</v>
      </c>
      <c r="BH1404" s="188">
        <f>IF(N1404="sníž. přenesená",J1404,0)</f>
        <v>0</v>
      </c>
      <c r="BI1404" s="188">
        <f>IF(N1404="nulová",J1404,0)</f>
        <v>0</v>
      </c>
      <c r="BJ1404" s="19" t="s">
        <v>81</v>
      </c>
      <c r="BK1404" s="188">
        <f>ROUND(I1404*H1404,2)</f>
        <v>0</v>
      </c>
      <c r="BL1404" s="19" t="s">
        <v>267</v>
      </c>
      <c r="BM1404" s="187" t="s">
        <v>1786</v>
      </c>
    </row>
    <row r="1405" spans="1:65" s="2" customFormat="1" ht="11.25">
      <c r="A1405" s="36"/>
      <c r="B1405" s="37"/>
      <c r="C1405" s="38"/>
      <c r="D1405" s="189" t="s">
        <v>176</v>
      </c>
      <c r="E1405" s="38"/>
      <c r="F1405" s="190" t="s">
        <v>1787</v>
      </c>
      <c r="G1405" s="38"/>
      <c r="H1405" s="38"/>
      <c r="I1405" s="191"/>
      <c r="J1405" s="38"/>
      <c r="K1405" s="38"/>
      <c r="L1405" s="41"/>
      <c r="M1405" s="192"/>
      <c r="N1405" s="193"/>
      <c r="O1405" s="66"/>
      <c r="P1405" s="66"/>
      <c r="Q1405" s="66"/>
      <c r="R1405" s="66"/>
      <c r="S1405" s="66"/>
      <c r="T1405" s="67"/>
      <c r="U1405" s="36"/>
      <c r="V1405" s="36"/>
      <c r="W1405" s="36"/>
      <c r="X1405" s="36"/>
      <c r="Y1405" s="36"/>
      <c r="Z1405" s="36"/>
      <c r="AA1405" s="36"/>
      <c r="AB1405" s="36"/>
      <c r="AC1405" s="36"/>
      <c r="AD1405" s="36"/>
      <c r="AE1405" s="36"/>
      <c r="AT1405" s="19" t="s">
        <v>176</v>
      </c>
      <c r="AU1405" s="19" t="s">
        <v>83</v>
      </c>
    </row>
    <row r="1406" spans="1:65" s="2" customFormat="1" ht="16.5" customHeight="1">
      <c r="A1406" s="36"/>
      <c r="B1406" s="37"/>
      <c r="C1406" s="176" t="s">
        <v>1788</v>
      </c>
      <c r="D1406" s="176" t="s">
        <v>170</v>
      </c>
      <c r="E1406" s="177" t="s">
        <v>1789</v>
      </c>
      <c r="F1406" s="178" t="s">
        <v>1790</v>
      </c>
      <c r="G1406" s="179" t="s">
        <v>274</v>
      </c>
      <c r="H1406" s="180">
        <v>2</v>
      </c>
      <c r="I1406" s="181"/>
      <c r="J1406" s="182">
        <f>ROUND(I1406*H1406,2)</f>
        <v>0</v>
      </c>
      <c r="K1406" s="178" t="s">
        <v>180</v>
      </c>
      <c r="L1406" s="41"/>
      <c r="M1406" s="183" t="s">
        <v>19</v>
      </c>
      <c r="N1406" s="184" t="s">
        <v>44</v>
      </c>
      <c r="O1406" s="66"/>
      <c r="P1406" s="185">
        <f>O1406*H1406</f>
        <v>0</v>
      </c>
      <c r="Q1406" s="185">
        <v>1E-4</v>
      </c>
      <c r="R1406" s="185">
        <f>Q1406*H1406</f>
        <v>2.0000000000000001E-4</v>
      </c>
      <c r="S1406" s="185">
        <v>0</v>
      </c>
      <c r="T1406" s="186">
        <f>S1406*H1406</f>
        <v>0</v>
      </c>
      <c r="U1406" s="36"/>
      <c r="V1406" s="36"/>
      <c r="W1406" s="36"/>
      <c r="X1406" s="36"/>
      <c r="Y1406" s="36"/>
      <c r="Z1406" s="36"/>
      <c r="AA1406" s="36"/>
      <c r="AB1406" s="36"/>
      <c r="AC1406" s="36"/>
      <c r="AD1406" s="36"/>
      <c r="AE1406" s="36"/>
      <c r="AR1406" s="187" t="s">
        <v>267</v>
      </c>
      <c r="AT1406" s="187" t="s">
        <v>170</v>
      </c>
      <c r="AU1406" s="187" t="s">
        <v>83</v>
      </c>
      <c r="AY1406" s="19" t="s">
        <v>168</v>
      </c>
      <c r="BE1406" s="188">
        <f>IF(N1406="základní",J1406,0)</f>
        <v>0</v>
      </c>
      <c r="BF1406" s="188">
        <f>IF(N1406="snížená",J1406,0)</f>
        <v>0</v>
      </c>
      <c r="BG1406" s="188">
        <f>IF(N1406="zákl. přenesená",J1406,0)</f>
        <v>0</v>
      </c>
      <c r="BH1406" s="188">
        <f>IF(N1406="sníž. přenesená",J1406,0)</f>
        <v>0</v>
      </c>
      <c r="BI1406" s="188">
        <f>IF(N1406="nulová",J1406,0)</f>
        <v>0</v>
      </c>
      <c r="BJ1406" s="19" t="s">
        <v>81</v>
      </c>
      <c r="BK1406" s="188">
        <f>ROUND(I1406*H1406,2)</f>
        <v>0</v>
      </c>
      <c r="BL1406" s="19" t="s">
        <v>267</v>
      </c>
      <c r="BM1406" s="187" t="s">
        <v>1791</v>
      </c>
    </row>
    <row r="1407" spans="1:65" s="2" customFormat="1" ht="11.25">
      <c r="A1407" s="36"/>
      <c r="B1407" s="37"/>
      <c r="C1407" s="38"/>
      <c r="D1407" s="189" t="s">
        <v>176</v>
      </c>
      <c r="E1407" s="38"/>
      <c r="F1407" s="190" t="s">
        <v>1792</v>
      </c>
      <c r="G1407" s="38"/>
      <c r="H1407" s="38"/>
      <c r="I1407" s="191"/>
      <c r="J1407" s="38"/>
      <c r="K1407" s="38"/>
      <c r="L1407" s="41"/>
      <c r="M1407" s="192"/>
      <c r="N1407" s="193"/>
      <c r="O1407" s="66"/>
      <c r="P1407" s="66"/>
      <c r="Q1407" s="66"/>
      <c r="R1407" s="66"/>
      <c r="S1407" s="66"/>
      <c r="T1407" s="67"/>
      <c r="U1407" s="36"/>
      <c r="V1407" s="36"/>
      <c r="W1407" s="36"/>
      <c r="X1407" s="36"/>
      <c r="Y1407" s="36"/>
      <c r="Z1407" s="36"/>
      <c r="AA1407" s="36"/>
      <c r="AB1407" s="36"/>
      <c r="AC1407" s="36"/>
      <c r="AD1407" s="36"/>
      <c r="AE1407" s="36"/>
      <c r="AT1407" s="19" t="s">
        <v>176</v>
      </c>
      <c r="AU1407" s="19" t="s">
        <v>83</v>
      </c>
    </row>
    <row r="1408" spans="1:65" s="2" customFormat="1" ht="16.5" customHeight="1">
      <c r="A1408" s="36"/>
      <c r="B1408" s="37"/>
      <c r="C1408" s="176" t="s">
        <v>1793</v>
      </c>
      <c r="D1408" s="176" t="s">
        <v>170</v>
      </c>
      <c r="E1408" s="177" t="s">
        <v>1794</v>
      </c>
      <c r="F1408" s="178" t="s">
        <v>1795</v>
      </c>
      <c r="G1408" s="179" t="s">
        <v>274</v>
      </c>
      <c r="H1408" s="180">
        <v>4</v>
      </c>
      <c r="I1408" s="181"/>
      <c r="J1408" s="182">
        <f>ROUND(I1408*H1408,2)</f>
        <v>0</v>
      </c>
      <c r="K1408" s="178" t="s">
        <v>180</v>
      </c>
      <c r="L1408" s="41"/>
      <c r="M1408" s="183" t="s">
        <v>19</v>
      </c>
      <c r="N1408" s="184" t="s">
        <v>44</v>
      </c>
      <c r="O1408" s="66"/>
      <c r="P1408" s="185">
        <f>O1408*H1408</f>
        <v>0</v>
      </c>
      <c r="Q1408" s="185">
        <v>2.0000000000000002E-5</v>
      </c>
      <c r="R1408" s="185">
        <f>Q1408*H1408</f>
        <v>8.0000000000000007E-5</v>
      </c>
      <c r="S1408" s="185">
        <v>0</v>
      </c>
      <c r="T1408" s="186">
        <f>S1408*H1408</f>
        <v>0</v>
      </c>
      <c r="U1408" s="36"/>
      <c r="V1408" s="36"/>
      <c r="W1408" s="36"/>
      <c r="X1408" s="36"/>
      <c r="Y1408" s="36"/>
      <c r="Z1408" s="36"/>
      <c r="AA1408" s="36"/>
      <c r="AB1408" s="36"/>
      <c r="AC1408" s="36"/>
      <c r="AD1408" s="36"/>
      <c r="AE1408" s="36"/>
      <c r="AR1408" s="187" t="s">
        <v>267</v>
      </c>
      <c r="AT1408" s="187" t="s">
        <v>170</v>
      </c>
      <c r="AU1408" s="187" t="s">
        <v>83</v>
      </c>
      <c r="AY1408" s="19" t="s">
        <v>168</v>
      </c>
      <c r="BE1408" s="188">
        <f>IF(N1408="základní",J1408,0)</f>
        <v>0</v>
      </c>
      <c r="BF1408" s="188">
        <f>IF(N1408="snížená",J1408,0)</f>
        <v>0</v>
      </c>
      <c r="BG1408" s="188">
        <f>IF(N1408="zákl. přenesená",J1408,0)</f>
        <v>0</v>
      </c>
      <c r="BH1408" s="188">
        <f>IF(N1408="sníž. přenesená",J1408,0)</f>
        <v>0</v>
      </c>
      <c r="BI1408" s="188">
        <f>IF(N1408="nulová",J1408,0)</f>
        <v>0</v>
      </c>
      <c r="BJ1408" s="19" t="s">
        <v>81</v>
      </c>
      <c r="BK1408" s="188">
        <f>ROUND(I1408*H1408,2)</f>
        <v>0</v>
      </c>
      <c r="BL1408" s="19" t="s">
        <v>267</v>
      </c>
      <c r="BM1408" s="187" t="s">
        <v>1796</v>
      </c>
    </row>
    <row r="1409" spans="1:65" s="2" customFormat="1" ht="11.25">
      <c r="A1409" s="36"/>
      <c r="B1409" s="37"/>
      <c r="C1409" s="38"/>
      <c r="D1409" s="189" t="s">
        <v>176</v>
      </c>
      <c r="E1409" s="38"/>
      <c r="F1409" s="190" t="s">
        <v>1797</v>
      </c>
      <c r="G1409" s="38"/>
      <c r="H1409" s="38"/>
      <c r="I1409" s="191"/>
      <c r="J1409" s="38"/>
      <c r="K1409" s="38"/>
      <c r="L1409" s="41"/>
      <c r="M1409" s="192"/>
      <c r="N1409" s="193"/>
      <c r="O1409" s="66"/>
      <c r="P1409" s="66"/>
      <c r="Q1409" s="66"/>
      <c r="R1409" s="66"/>
      <c r="S1409" s="66"/>
      <c r="T1409" s="67"/>
      <c r="U1409" s="36"/>
      <c r="V1409" s="36"/>
      <c r="W1409" s="36"/>
      <c r="X1409" s="36"/>
      <c r="Y1409" s="36"/>
      <c r="Z1409" s="36"/>
      <c r="AA1409" s="36"/>
      <c r="AB1409" s="36"/>
      <c r="AC1409" s="36"/>
      <c r="AD1409" s="36"/>
      <c r="AE1409" s="36"/>
      <c r="AT1409" s="19" t="s">
        <v>176</v>
      </c>
      <c r="AU1409" s="19" t="s">
        <v>83</v>
      </c>
    </row>
    <row r="1410" spans="1:65" s="2" customFormat="1" ht="16.5" customHeight="1">
      <c r="A1410" s="36"/>
      <c r="B1410" s="37"/>
      <c r="C1410" s="226" t="s">
        <v>1798</v>
      </c>
      <c r="D1410" s="226" t="s">
        <v>304</v>
      </c>
      <c r="E1410" s="227" t="s">
        <v>1799</v>
      </c>
      <c r="F1410" s="228" t="s">
        <v>1800</v>
      </c>
      <c r="G1410" s="229" t="s">
        <v>274</v>
      </c>
      <c r="H1410" s="230">
        <v>4</v>
      </c>
      <c r="I1410" s="231"/>
      <c r="J1410" s="232">
        <f>ROUND(I1410*H1410,2)</f>
        <v>0</v>
      </c>
      <c r="K1410" s="228" t="s">
        <v>19</v>
      </c>
      <c r="L1410" s="233"/>
      <c r="M1410" s="234" t="s">
        <v>19</v>
      </c>
      <c r="N1410" s="235" t="s">
        <v>44</v>
      </c>
      <c r="O1410" s="66"/>
      <c r="P1410" s="185">
        <f>O1410*H1410</f>
        <v>0</v>
      </c>
      <c r="Q1410" s="185">
        <v>3.5E-4</v>
      </c>
      <c r="R1410" s="185">
        <f>Q1410*H1410</f>
        <v>1.4E-3</v>
      </c>
      <c r="S1410" s="185">
        <v>0</v>
      </c>
      <c r="T1410" s="186">
        <f>S1410*H1410</f>
        <v>0</v>
      </c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R1410" s="187" t="s">
        <v>368</v>
      </c>
      <c r="AT1410" s="187" t="s">
        <v>304</v>
      </c>
      <c r="AU1410" s="187" t="s">
        <v>83</v>
      </c>
      <c r="AY1410" s="19" t="s">
        <v>168</v>
      </c>
      <c r="BE1410" s="188">
        <f>IF(N1410="základní",J1410,0)</f>
        <v>0</v>
      </c>
      <c r="BF1410" s="188">
        <f>IF(N1410="snížená",J1410,0)</f>
        <v>0</v>
      </c>
      <c r="BG1410" s="188">
        <f>IF(N1410="zákl. přenesená",J1410,0)</f>
        <v>0</v>
      </c>
      <c r="BH1410" s="188">
        <f>IF(N1410="sníž. přenesená",J1410,0)</f>
        <v>0</v>
      </c>
      <c r="BI1410" s="188">
        <f>IF(N1410="nulová",J1410,0)</f>
        <v>0</v>
      </c>
      <c r="BJ1410" s="19" t="s">
        <v>81</v>
      </c>
      <c r="BK1410" s="188">
        <f>ROUND(I1410*H1410,2)</f>
        <v>0</v>
      </c>
      <c r="BL1410" s="19" t="s">
        <v>267</v>
      </c>
      <c r="BM1410" s="187" t="s">
        <v>1801</v>
      </c>
    </row>
    <row r="1411" spans="1:65" s="2" customFormat="1" ht="11.25">
      <c r="A1411" s="36"/>
      <c r="B1411" s="37"/>
      <c r="C1411" s="38"/>
      <c r="D1411" s="189" t="s">
        <v>176</v>
      </c>
      <c r="E1411" s="38"/>
      <c r="F1411" s="190" t="s">
        <v>1800</v>
      </c>
      <c r="G1411" s="38"/>
      <c r="H1411" s="38"/>
      <c r="I1411" s="191"/>
      <c r="J1411" s="38"/>
      <c r="K1411" s="38"/>
      <c r="L1411" s="41"/>
      <c r="M1411" s="192"/>
      <c r="N1411" s="193"/>
      <c r="O1411" s="66"/>
      <c r="P1411" s="66"/>
      <c r="Q1411" s="66"/>
      <c r="R1411" s="66"/>
      <c r="S1411" s="66"/>
      <c r="T1411" s="67"/>
      <c r="U1411" s="36"/>
      <c r="V1411" s="36"/>
      <c r="W1411" s="36"/>
      <c r="X1411" s="36"/>
      <c r="Y1411" s="36"/>
      <c r="Z1411" s="36"/>
      <c r="AA1411" s="36"/>
      <c r="AB1411" s="36"/>
      <c r="AC1411" s="36"/>
      <c r="AD1411" s="36"/>
      <c r="AE1411" s="36"/>
      <c r="AT1411" s="19" t="s">
        <v>176</v>
      </c>
      <c r="AU1411" s="19" t="s">
        <v>83</v>
      </c>
    </row>
    <row r="1412" spans="1:65" s="2" customFormat="1" ht="16.5" customHeight="1">
      <c r="A1412" s="36"/>
      <c r="B1412" s="37"/>
      <c r="C1412" s="176" t="s">
        <v>1802</v>
      </c>
      <c r="D1412" s="176" t="s">
        <v>170</v>
      </c>
      <c r="E1412" s="177" t="s">
        <v>1803</v>
      </c>
      <c r="F1412" s="178" t="s">
        <v>1804</v>
      </c>
      <c r="G1412" s="179" t="s">
        <v>317</v>
      </c>
      <c r="H1412" s="180">
        <v>1</v>
      </c>
      <c r="I1412" s="181"/>
      <c r="J1412" s="182">
        <f>ROUND(I1412*H1412,2)</f>
        <v>0</v>
      </c>
      <c r="K1412" s="178" t="s">
        <v>19</v>
      </c>
      <c r="L1412" s="41"/>
      <c r="M1412" s="183" t="s">
        <v>19</v>
      </c>
      <c r="N1412" s="184" t="s">
        <v>44</v>
      </c>
      <c r="O1412" s="66"/>
      <c r="P1412" s="185">
        <f>O1412*H1412</f>
        <v>0</v>
      </c>
      <c r="Q1412" s="185">
        <v>0</v>
      </c>
      <c r="R1412" s="185">
        <f>Q1412*H1412</f>
        <v>0</v>
      </c>
      <c r="S1412" s="185">
        <v>0</v>
      </c>
      <c r="T1412" s="186">
        <f>S1412*H1412</f>
        <v>0</v>
      </c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R1412" s="187" t="s">
        <v>267</v>
      </c>
      <c r="AT1412" s="187" t="s">
        <v>170</v>
      </c>
      <c r="AU1412" s="187" t="s">
        <v>83</v>
      </c>
      <c r="AY1412" s="19" t="s">
        <v>168</v>
      </c>
      <c r="BE1412" s="188">
        <f>IF(N1412="základní",J1412,0)</f>
        <v>0</v>
      </c>
      <c r="BF1412" s="188">
        <f>IF(N1412="snížená",J1412,0)</f>
        <v>0</v>
      </c>
      <c r="BG1412" s="188">
        <f>IF(N1412="zákl. přenesená",J1412,0)</f>
        <v>0</v>
      </c>
      <c r="BH1412" s="188">
        <f>IF(N1412="sníž. přenesená",J1412,0)</f>
        <v>0</v>
      </c>
      <c r="BI1412" s="188">
        <f>IF(N1412="nulová",J1412,0)</f>
        <v>0</v>
      </c>
      <c r="BJ1412" s="19" t="s">
        <v>81</v>
      </c>
      <c r="BK1412" s="188">
        <f>ROUND(I1412*H1412,2)</f>
        <v>0</v>
      </c>
      <c r="BL1412" s="19" t="s">
        <v>267</v>
      </c>
      <c r="BM1412" s="187" t="s">
        <v>1805</v>
      </c>
    </row>
    <row r="1413" spans="1:65" s="2" customFormat="1" ht="11.25">
      <c r="A1413" s="36"/>
      <c r="B1413" s="37"/>
      <c r="C1413" s="38"/>
      <c r="D1413" s="189" t="s">
        <v>176</v>
      </c>
      <c r="E1413" s="38"/>
      <c r="F1413" s="190" t="s">
        <v>1804</v>
      </c>
      <c r="G1413" s="38"/>
      <c r="H1413" s="38"/>
      <c r="I1413" s="191"/>
      <c r="J1413" s="38"/>
      <c r="K1413" s="38"/>
      <c r="L1413" s="41"/>
      <c r="M1413" s="192"/>
      <c r="N1413" s="193"/>
      <c r="O1413" s="66"/>
      <c r="P1413" s="66"/>
      <c r="Q1413" s="66"/>
      <c r="R1413" s="66"/>
      <c r="S1413" s="66"/>
      <c r="T1413" s="67"/>
      <c r="U1413" s="36"/>
      <c r="V1413" s="36"/>
      <c r="W1413" s="36"/>
      <c r="X1413" s="36"/>
      <c r="Y1413" s="36"/>
      <c r="Z1413" s="36"/>
      <c r="AA1413" s="36"/>
      <c r="AB1413" s="36"/>
      <c r="AC1413" s="36"/>
      <c r="AD1413" s="36"/>
      <c r="AE1413" s="36"/>
      <c r="AT1413" s="19" t="s">
        <v>176</v>
      </c>
      <c r="AU1413" s="19" t="s">
        <v>83</v>
      </c>
    </row>
    <row r="1414" spans="1:65" s="2" customFormat="1" ht="16.5" customHeight="1">
      <c r="A1414" s="36"/>
      <c r="B1414" s="37"/>
      <c r="C1414" s="176" t="s">
        <v>1806</v>
      </c>
      <c r="D1414" s="176" t="s">
        <v>170</v>
      </c>
      <c r="E1414" s="177" t="s">
        <v>1807</v>
      </c>
      <c r="F1414" s="178" t="s">
        <v>1808</v>
      </c>
      <c r="G1414" s="179" t="s">
        <v>248</v>
      </c>
      <c r="H1414" s="180">
        <v>2.7E-2</v>
      </c>
      <c r="I1414" s="181"/>
      <c r="J1414" s="182">
        <f>ROUND(I1414*H1414,2)</f>
        <v>0</v>
      </c>
      <c r="K1414" s="178" t="s">
        <v>180</v>
      </c>
      <c r="L1414" s="41"/>
      <c r="M1414" s="183" t="s">
        <v>19</v>
      </c>
      <c r="N1414" s="184" t="s">
        <v>44</v>
      </c>
      <c r="O1414" s="66"/>
      <c r="P1414" s="185">
        <f>O1414*H1414</f>
        <v>0</v>
      </c>
      <c r="Q1414" s="185">
        <v>0</v>
      </c>
      <c r="R1414" s="185">
        <f>Q1414*H1414</f>
        <v>0</v>
      </c>
      <c r="S1414" s="185">
        <v>0</v>
      </c>
      <c r="T1414" s="186">
        <f>S1414*H1414</f>
        <v>0</v>
      </c>
      <c r="U1414" s="36"/>
      <c r="V1414" s="36"/>
      <c r="W1414" s="36"/>
      <c r="X1414" s="36"/>
      <c r="Y1414" s="36"/>
      <c r="Z1414" s="36"/>
      <c r="AA1414" s="36"/>
      <c r="AB1414" s="36"/>
      <c r="AC1414" s="36"/>
      <c r="AD1414" s="36"/>
      <c r="AE1414" s="36"/>
      <c r="AR1414" s="187" t="s">
        <v>267</v>
      </c>
      <c r="AT1414" s="187" t="s">
        <v>170</v>
      </c>
      <c r="AU1414" s="187" t="s">
        <v>83</v>
      </c>
      <c r="AY1414" s="19" t="s">
        <v>168</v>
      </c>
      <c r="BE1414" s="188">
        <f>IF(N1414="základní",J1414,0)</f>
        <v>0</v>
      </c>
      <c r="BF1414" s="188">
        <f>IF(N1414="snížená",J1414,0)</f>
        <v>0</v>
      </c>
      <c r="BG1414" s="188">
        <f>IF(N1414="zákl. přenesená",J1414,0)</f>
        <v>0</v>
      </c>
      <c r="BH1414" s="188">
        <f>IF(N1414="sníž. přenesená",J1414,0)</f>
        <v>0</v>
      </c>
      <c r="BI1414" s="188">
        <f>IF(N1414="nulová",J1414,0)</f>
        <v>0</v>
      </c>
      <c r="BJ1414" s="19" t="s">
        <v>81</v>
      </c>
      <c r="BK1414" s="188">
        <f>ROUND(I1414*H1414,2)</f>
        <v>0</v>
      </c>
      <c r="BL1414" s="19" t="s">
        <v>267</v>
      </c>
      <c r="BM1414" s="187" t="s">
        <v>1809</v>
      </c>
    </row>
    <row r="1415" spans="1:65" s="2" customFormat="1" ht="19.5">
      <c r="A1415" s="36"/>
      <c r="B1415" s="37"/>
      <c r="C1415" s="38"/>
      <c r="D1415" s="189" t="s">
        <v>176</v>
      </c>
      <c r="E1415" s="38"/>
      <c r="F1415" s="190" t="s">
        <v>1810</v>
      </c>
      <c r="G1415" s="38"/>
      <c r="H1415" s="38"/>
      <c r="I1415" s="191"/>
      <c r="J1415" s="38"/>
      <c r="K1415" s="38"/>
      <c r="L1415" s="41"/>
      <c r="M1415" s="192"/>
      <c r="N1415" s="193"/>
      <c r="O1415" s="66"/>
      <c r="P1415" s="66"/>
      <c r="Q1415" s="66"/>
      <c r="R1415" s="66"/>
      <c r="S1415" s="66"/>
      <c r="T1415" s="67"/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T1415" s="19" t="s">
        <v>176</v>
      </c>
      <c r="AU1415" s="19" t="s">
        <v>83</v>
      </c>
    </row>
    <row r="1416" spans="1:65" s="12" customFormat="1" ht="22.9" customHeight="1">
      <c r="B1416" s="160"/>
      <c r="C1416" s="161"/>
      <c r="D1416" s="162" t="s">
        <v>72</v>
      </c>
      <c r="E1416" s="174" t="s">
        <v>1811</v>
      </c>
      <c r="F1416" s="174" t="s">
        <v>1812</v>
      </c>
      <c r="G1416" s="161"/>
      <c r="H1416" s="161"/>
      <c r="I1416" s="164"/>
      <c r="J1416" s="175">
        <f>BK1416</f>
        <v>0</v>
      </c>
      <c r="K1416" s="161"/>
      <c r="L1416" s="166"/>
      <c r="M1416" s="167"/>
      <c r="N1416" s="168"/>
      <c r="O1416" s="168"/>
      <c r="P1416" s="169">
        <f>SUM(P1417:P1446)</f>
        <v>0</v>
      </c>
      <c r="Q1416" s="168"/>
      <c r="R1416" s="169">
        <f>SUM(R1417:R1446)</f>
        <v>1.2220000000000002E-2</v>
      </c>
      <c r="S1416" s="168"/>
      <c r="T1416" s="170">
        <f>SUM(T1417:T1446)</f>
        <v>9.8849999999999993E-2</v>
      </c>
      <c r="AR1416" s="171" t="s">
        <v>83</v>
      </c>
      <c r="AT1416" s="172" t="s">
        <v>72</v>
      </c>
      <c r="AU1416" s="172" t="s">
        <v>81</v>
      </c>
      <c r="AY1416" s="171" t="s">
        <v>168</v>
      </c>
      <c r="BK1416" s="173">
        <f>SUM(BK1417:BK1446)</f>
        <v>0</v>
      </c>
    </row>
    <row r="1417" spans="1:65" s="2" customFormat="1" ht="16.5" customHeight="1">
      <c r="A1417" s="36"/>
      <c r="B1417" s="37"/>
      <c r="C1417" s="176" t="s">
        <v>1813</v>
      </c>
      <c r="D1417" s="176" t="s">
        <v>170</v>
      </c>
      <c r="E1417" s="177" t="s">
        <v>1814</v>
      </c>
      <c r="F1417" s="178" t="s">
        <v>1815</v>
      </c>
      <c r="G1417" s="179" t="s">
        <v>1750</v>
      </c>
      <c r="H1417" s="180">
        <v>2</v>
      </c>
      <c r="I1417" s="181"/>
      <c r="J1417" s="182">
        <f>ROUND(I1417*H1417,2)</f>
        <v>0</v>
      </c>
      <c r="K1417" s="178" t="s">
        <v>180</v>
      </c>
      <c r="L1417" s="41"/>
      <c r="M1417" s="183" t="s">
        <v>19</v>
      </c>
      <c r="N1417" s="184" t="s">
        <v>44</v>
      </c>
      <c r="O1417" s="66"/>
      <c r="P1417" s="185">
        <f>O1417*H1417</f>
        <v>0</v>
      </c>
      <c r="Q1417" s="185">
        <v>4.2999999999999999E-4</v>
      </c>
      <c r="R1417" s="185">
        <f>Q1417*H1417</f>
        <v>8.5999999999999998E-4</v>
      </c>
      <c r="S1417" s="185">
        <v>0</v>
      </c>
      <c r="T1417" s="186">
        <f>S1417*H1417</f>
        <v>0</v>
      </c>
      <c r="U1417" s="36"/>
      <c r="V1417" s="36"/>
      <c r="W1417" s="36"/>
      <c r="X1417" s="36"/>
      <c r="Y1417" s="36"/>
      <c r="Z1417" s="36"/>
      <c r="AA1417" s="36"/>
      <c r="AB1417" s="36"/>
      <c r="AC1417" s="36"/>
      <c r="AD1417" s="36"/>
      <c r="AE1417" s="36"/>
      <c r="AR1417" s="187" t="s">
        <v>267</v>
      </c>
      <c r="AT1417" s="187" t="s">
        <v>170</v>
      </c>
      <c r="AU1417" s="187" t="s">
        <v>83</v>
      </c>
      <c r="AY1417" s="19" t="s">
        <v>168</v>
      </c>
      <c r="BE1417" s="188">
        <f>IF(N1417="základní",J1417,0)</f>
        <v>0</v>
      </c>
      <c r="BF1417" s="188">
        <f>IF(N1417="snížená",J1417,0)</f>
        <v>0</v>
      </c>
      <c r="BG1417" s="188">
        <f>IF(N1417="zákl. přenesená",J1417,0)</f>
        <v>0</v>
      </c>
      <c r="BH1417" s="188">
        <f>IF(N1417="sníž. přenesená",J1417,0)</f>
        <v>0</v>
      </c>
      <c r="BI1417" s="188">
        <f>IF(N1417="nulová",J1417,0)</f>
        <v>0</v>
      </c>
      <c r="BJ1417" s="19" t="s">
        <v>81</v>
      </c>
      <c r="BK1417" s="188">
        <f>ROUND(I1417*H1417,2)</f>
        <v>0</v>
      </c>
      <c r="BL1417" s="19" t="s">
        <v>267</v>
      </c>
      <c r="BM1417" s="187" t="s">
        <v>1816</v>
      </c>
    </row>
    <row r="1418" spans="1:65" s="2" customFormat="1" ht="11.25">
      <c r="A1418" s="36"/>
      <c r="B1418" s="37"/>
      <c r="C1418" s="38"/>
      <c r="D1418" s="189" t="s">
        <v>176</v>
      </c>
      <c r="E1418" s="38"/>
      <c r="F1418" s="190" t="s">
        <v>1817</v>
      </c>
      <c r="G1418" s="38"/>
      <c r="H1418" s="38"/>
      <c r="I1418" s="191"/>
      <c r="J1418" s="38"/>
      <c r="K1418" s="38"/>
      <c r="L1418" s="41"/>
      <c r="M1418" s="192"/>
      <c r="N1418" s="193"/>
      <c r="O1418" s="66"/>
      <c r="P1418" s="66"/>
      <c r="Q1418" s="66"/>
      <c r="R1418" s="66"/>
      <c r="S1418" s="66"/>
      <c r="T1418" s="67"/>
      <c r="U1418" s="36"/>
      <c r="V1418" s="36"/>
      <c r="W1418" s="36"/>
      <c r="X1418" s="36"/>
      <c r="Y1418" s="36"/>
      <c r="Z1418" s="36"/>
      <c r="AA1418" s="36"/>
      <c r="AB1418" s="36"/>
      <c r="AC1418" s="36"/>
      <c r="AD1418" s="36"/>
      <c r="AE1418" s="36"/>
      <c r="AT1418" s="19" t="s">
        <v>176</v>
      </c>
      <c r="AU1418" s="19" t="s">
        <v>83</v>
      </c>
    </row>
    <row r="1419" spans="1:65" s="2" customFormat="1" ht="16.5" customHeight="1">
      <c r="A1419" s="36"/>
      <c r="B1419" s="37"/>
      <c r="C1419" s="226" t="s">
        <v>1818</v>
      </c>
      <c r="D1419" s="226" t="s">
        <v>304</v>
      </c>
      <c r="E1419" s="227" t="s">
        <v>1819</v>
      </c>
      <c r="F1419" s="228" t="s">
        <v>1820</v>
      </c>
      <c r="G1419" s="229" t="s">
        <v>274</v>
      </c>
      <c r="H1419" s="230">
        <v>1</v>
      </c>
      <c r="I1419" s="231"/>
      <c r="J1419" s="232">
        <f>ROUND(I1419*H1419,2)</f>
        <v>0</v>
      </c>
      <c r="K1419" s="228" t="s">
        <v>19</v>
      </c>
      <c r="L1419" s="233"/>
      <c r="M1419" s="234" t="s">
        <v>19</v>
      </c>
      <c r="N1419" s="235" t="s">
        <v>44</v>
      </c>
      <c r="O1419" s="66"/>
      <c r="P1419" s="185">
        <f>O1419*H1419</f>
        <v>0</v>
      </c>
      <c r="Q1419" s="185">
        <v>3.2000000000000002E-3</v>
      </c>
      <c r="R1419" s="185">
        <f>Q1419*H1419</f>
        <v>3.2000000000000002E-3</v>
      </c>
      <c r="S1419" s="185">
        <v>0</v>
      </c>
      <c r="T1419" s="186">
        <f>S1419*H1419</f>
        <v>0</v>
      </c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R1419" s="187" t="s">
        <v>368</v>
      </c>
      <c r="AT1419" s="187" t="s">
        <v>304</v>
      </c>
      <c r="AU1419" s="187" t="s">
        <v>83</v>
      </c>
      <c r="AY1419" s="19" t="s">
        <v>168</v>
      </c>
      <c r="BE1419" s="188">
        <f>IF(N1419="základní",J1419,0)</f>
        <v>0</v>
      </c>
      <c r="BF1419" s="188">
        <f>IF(N1419="snížená",J1419,0)</f>
        <v>0</v>
      </c>
      <c r="BG1419" s="188">
        <f>IF(N1419="zákl. přenesená",J1419,0)</f>
        <v>0</v>
      </c>
      <c r="BH1419" s="188">
        <f>IF(N1419="sníž. přenesená",J1419,0)</f>
        <v>0</v>
      </c>
      <c r="BI1419" s="188">
        <f>IF(N1419="nulová",J1419,0)</f>
        <v>0</v>
      </c>
      <c r="BJ1419" s="19" t="s">
        <v>81</v>
      </c>
      <c r="BK1419" s="188">
        <f>ROUND(I1419*H1419,2)</f>
        <v>0</v>
      </c>
      <c r="BL1419" s="19" t="s">
        <v>267</v>
      </c>
      <c r="BM1419" s="187" t="s">
        <v>1821</v>
      </c>
    </row>
    <row r="1420" spans="1:65" s="2" customFormat="1" ht="11.25">
      <c r="A1420" s="36"/>
      <c r="B1420" s="37"/>
      <c r="C1420" s="38"/>
      <c r="D1420" s="189" t="s">
        <v>176</v>
      </c>
      <c r="E1420" s="38"/>
      <c r="F1420" s="190" t="s">
        <v>1820</v>
      </c>
      <c r="G1420" s="38"/>
      <c r="H1420" s="38"/>
      <c r="I1420" s="191"/>
      <c r="J1420" s="38"/>
      <c r="K1420" s="38"/>
      <c r="L1420" s="41"/>
      <c r="M1420" s="192"/>
      <c r="N1420" s="193"/>
      <c r="O1420" s="66"/>
      <c r="P1420" s="66"/>
      <c r="Q1420" s="66"/>
      <c r="R1420" s="66"/>
      <c r="S1420" s="66"/>
      <c r="T1420" s="67"/>
      <c r="U1420" s="36"/>
      <c r="V1420" s="36"/>
      <c r="W1420" s="36"/>
      <c r="X1420" s="36"/>
      <c r="Y1420" s="36"/>
      <c r="Z1420" s="36"/>
      <c r="AA1420" s="36"/>
      <c r="AB1420" s="36"/>
      <c r="AC1420" s="36"/>
      <c r="AD1420" s="36"/>
      <c r="AE1420" s="36"/>
      <c r="AT1420" s="19" t="s">
        <v>176</v>
      </c>
      <c r="AU1420" s="19" t="s">
        <v>83</v>
      </c>
    </row>
    <row r="1421" spans="1:65" s="2" customFormat="1" ht="16.5" customHeight="1">
      <c r="A1421" s="36"/>
      <c r="B1421" s="37"/>
      <c r="C1421" s="226" t="s">
        <v>1822</v>
      </c>
      <c r="D1421" s="226" t="s">
        <v>304</v>
      </c>
      <c r="E1421" s="227" t="s">
        <v>1823</v>
      </c>
      <c r="F1421" s="228" t="s">
        <v>1824</v>
      </c>
      <c r="G1421" s="229" t="s">
        <v>274</v>
      </c>
      <c r="H1421" s="230">
        <v>1</v>
      </c>
      <c r="I1421" s="231"/>
      <c r="J1421" s="232">
        <f>ROUND(I1421*H1421,2)</f>
        <v>0</v>
      </c>
      <c r="K1421" s="228" t="s">
        <v>19</v>
      </c>
      <c r="L1421" s="233"/>
      <c r="M1421" s="234" t="s">
        <v>19</v>
      </c>
      <c r="N1421" s="235" t="s">
        <v>44</v>
      </c>
      <c r="O1421" s="66"/>
      <c r="P1421" s="185">
        <f>O1421*H1421</f>
        <v>0</v>
      </c>
      <c r="Q1421" s="185">
        <v>3.2000000000000002E-3</v>
      </c>
      <c r="R1421" s="185">
        <f>Q1421*H1421</f>
        <v>3.2000000000000002E-3</v>
      </c>
      <c r="S1421" s="185">
        <v>0</v>
      </c>
      <c r="T1421" s="186">
        <f>S1421*H1421</f>
        <v>0</v>
      </c>
      <c r="U1421" s="36"/>
      <c r="V1421" s="36"/>
      <c r="W1421" s="36"/>
      <c r="X1421" s="36"/>
      <c r="Y1421" s="36"/>
      <c r="Z1421" s="36"/>
      <c r="AA1421" s="36"/>
      <c r="AB1421" s="36"/>
      <c r="AC1421" s="36"/>
      <c r="AD1421" s="36"/>
      <c r="AE1421" s="36"/>
      <c r="AR1421" s="187" t="s">
        <v>368</v>
      </c>
      <c r="AT1421" s="187" t="s">
        <v>304</v>
      </c>
      <c r="AU1421" s="187" t="s">
        <v>83</v>
      </c>
      <c r="AY1421" s="19" t="s">
        <v>168</v>
      </c>
      <c r="BE1421" s="188">
        <f>IF(N1421="základní",J1421,0)</f>
        <v>0</v>
      </c>
      <c r="BF1421" s="188">
        <f>IF(N1421="snížená",J1421,0)</f>
        <v>0</v>
      </c>
      <c r="BG1421" s="188">
        <f>IF(N1421="zákl. přenesená",J1421,0)</f>
        <v>0</v>
      </c>
      <c r="BH1421" s="188">
        <f>IF(N1421="sníž. přenesená",J1421,0)</f>
        <v>0</v>
      </c>
      <c r="BI1421" s="188">
        <f>IF(N1421="nulová",J1421,0)</f>
        <v>0</v>
      </c>
      <c r="BJ1421" s="19" t="s">
        <v>81</v>
      </c>
      <c r="BK1421" s="188">
        <f>ROUND(I1421*H1421,2)</f>
        <v>0</v>
      </c>
      <c r="BL1421" s="19" t="s">
        <v>267</v>
      </c>
      <c r="BM1421" s="187" t="s">
        <v>1825</v>
      </c>
    </row>
    <row r="1422" spans="1:65" s="2" customFormat="1" ht="11.25">
      <c r="A1422" s="36"/>
      <c r="B1422" s="37"/>
      <c r="C1422" s="38"/>
      <c r="D1422" s="189" t="s">
        <v>176</v>
      </c>
      <c r="E1422" s="38"/>
      <c r="F1422" s="190" t="s">
        <v>1824</v>
      </c>
      <c r="G1422" s="38"/>
      <c r="H1422" s="38"/>
      <c r="I1422" s="191"/>
      <c r="J1422" s="38"/>
      <c r="K1422" s="38"/>
      <c r="L1422" s="41"/>
      <c r="M1422" s="192"/>
      <c r="N1422" s="193"/>
      <c r="O1422" s="66"/>
      <c r="P1422" s="66"/>
      <c r="Q1422" s="66"/>
      <c r="R1422" s="66"/>
      <c r="S1422" s="66"/>
      <c r="T1422" s="67"/>
      <c r="U1422" s="36"/>
      <c r="V1422" s="36"/>
      <c r="W1422" s="36"/>
      <c r="X1422" s="36"/>
      <c r="Y1422" s="36"/>
      <c r="Z1422" s="36"/>
      <c r="AA1422" s="36"/>
      <c r="AB1422" s="36"/>
      <c r="AC1422" s="36"/>
      <c r="AD1422" s="36"/>
      <c r="AE1422" s="36"/>
      <c r="AT1422" s="19" t="s">
        <v>176</v>
      </c>
      <c r="AU1422" s="19" t="s">
        <v>83</v>
      </c>
    </row>
    <row r="1423" spans="1:65" s="2" customFormat="1" ht="16.5" customHeight="1">
      <c r="A1423" s="36"/>
      <c r="B1423" s="37"/>
      <c r="C1423" s="176" t="s">
        <v>1826</v>
      </c>
      <c r="D1423" s="176" t="s">
        <v>170</v>
      </c>
      <c r="E1423" s="177" t="s">
        <v>1827</v>
      </c>
      <c r="F1423" s="178" t="s">
        <v>1828</v>
      </c>
      <c r="G1423" s="179" t="s">
        <v>1750</v>
      </c>
      <c r="H1423" s="180">
        <v>1</v>
      </c>
      <c r="I1423" s="181"/>
      <c r="J1423" s="182">
        <f>ROUND(I1423*H1423,2)</f>
        <v>0</v>
      </c>
      <c r="K1423" s="178" t="s">
        <v>180</v>
      </c>
      <c r="L1423" s="41"/>
      <c r="M1423" s="183" t="s">
        <v>19</v>
      </c>
      <c r="N1423" s="184" t="s">
        <v>44</v>
      </c>
      <c r="O1423" s="66"/>
      <c r="P1423" s="185">
        <f>O1423*H1423</f>
        <v>0</v>
      </c>
      <c r="Q1423" s="185">
        <v>1.9599999999999999E-3</v>
      </c>
      <c r="R1423" s="185">
        <f>Q1423*H1423</f>
        <v>1.9599999999999999E-3</v>
      </c>
      <c r="S1423" s="185">
        <v>0</v>
      </c>
      <c r="T1423" s="186">
        <f>S1423*H1423</f>
        <v>0</v>
      </c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R1423" s="187" t="s">
        <v>267</v>
      </c>
      <c r="AT1423" s="187" t="s">
        <v>170</v>
      </c>
      <c r="AU1423" s="187" t="s">
        <v>83</v>
      </c>
      <c r="AY1423" s="19" t="s">
        <v>168</v>
      </c>
      <c r="BE1423" s="188">
        <f>IF(N1423="základní",J1423,0)</f>
        <v>0</v>
      </c>
      <c r="BF1423" s="188">
        <f>IF(N1423="snížená",J1423,0)</f>
        <v>0</v>
      </c>
      <c r="BG1423" s="188">
        <f>IF(N1423="zákl. přenesená",J1423,0)</f>
        <v>0</v>
      </c>
      <c r="BH1423" s="188">
        <f>IF(N1423="sníž. přenesená",J1423,0)</f>
        <v>0</v>
      </c>
      <c r="BI1423" s="188">
        <f>IF(N1423="nulová",J1423,0)</f>
        <v>0</v>
      </c>
      <c r="BJ1423" s="19" t="s">
        <v>81</v>
      </c>
      <c r="BK1423" s="188">
        <f>ROUND(I1423*H1423,2)</f>
        <v>0</v>
      </c>
      <c r="BL1423" s="19" t="s">
        <v>267</v>
      </c>
      <c r="BM1423" s="187" t="s">
        <v>1829</v>
      </c>
    </row>
    <row r="1424" spans="1:65" s="2" customFormat="1" ht="11.25">
      <c r="A1424" s="36"/>
      <c r="B1424" s="37"/>
      <c r="C1424" s="38"/>
      <c r="D1424" s="189" t="s">
        <v>176</v>
      </c>
      <c r="E1424" s="38"/>
      <c r="F1424" s="190" t="s">
        <v>1830</v>
      </c>
      <c r="G1424" s="38"/>
      <c r="H1424" s="38"/>
      <c r="I1424" s="191"/>
      <c r="J1424" s="38"/>
      <c r="K1424" s="38"/>
      <c r="L1424" s="41"/>
      <c r="M1424" s="192"/>
      <c r="N1424" s="193"/>
      <c r="O1424" s="66"/>
      <c r="P1424" s="66"/>
      <c r="Q1424" s="66"/>
      <c r="R1424" s="66"/>
      <c r="S1424" s="66"/>
      <c r="T1424" s="67"/>
      <c r="U1424" s="36"/>
      <c r="V1424" s="36"/>
      <c r="W1424" s="36"/>
      <c r="X1424" s="36"/>
      <c r="Y1424" s="36"/>
      <c r="Z1424" s="36"/>
      <c r="AA1424" s="36"/>
      <c r="AB1424" s="36"/>
      <c r="AC1424" s="36"/>
      <c r="AD1424" s="36"/>
      <c r="AE1424" s="36"/>
      <c r="AT1424" s="19" t="s">
        <v>176</v>
      </c>
      <c r="AU1424" s="19" t="s">
        <v>83</v>
      </c>
    </row>
    <row r="1425" spans="1:65" s="2" customFormat="1" ht="16.5" customHeight="1">
      <c r="A1425" s="36"/>
      <c r="B1425" s="37"/>
      <c r="C1425" s="176" t="s">
        <v>1831</v>
      </c>
      <c r="D1425" s="176" t="s">
        <v>170</v>
      </c>
      <c r="E1425" s="177" t="s">
        <v>1832</v>
      </c>
      <c r="F1425" s="178" t="s">
        <v>1833</v>
      </c>
      <c r="G1425" s="179" t="s">
        <v>1750</v>
      </c>
      <c r="H1425" s="180">
        <v>1</v>
      </c>
      <c r="I1425" s="181"/>
      <c r="J1425" s="182">
        <f>ROUND(I1425*H1425,2)</f>
        <v>0</v>
      </c>
      <c r="K1425" s="178" t="s">
        <v>180</v>
      </c>
      <c r="L1425" s="41"/>
      <c r="M1425" s="183" t="s">
        <v>19</v>
      </c>
      <c r="N1425" s="184" t="s">
        <v>44</v>
      </c>
      <c r="O1425" s="66"/>
      <c r="P1425" s="185">
        <f>O1425*H1425</f>
        <v>0</v>
      </c>
      <c r="Q1425" s="185">
        <v>1.9599999999999999E-3</v>
      </c>
      <c r="R1425" s="185">
        <f>Q1425*H1425</f>
        <v>1.9599999999999999E-3</v>
      </c>
      <c r="S1425" s="185">
        <v>0</v>
      </c>
      <c r="T1425" s="186">
        <f>S1425*H1425</f>
        <v>0</v>
      </c>
      <c r="U1425" s="36"/>
      <c r="V1425" s="36"/>
      <c r="W1425" s="36"/>
      <c r="X1425" s="36"/>
      <c r="Y1425" s="36"/>
      <c r="Z1425" s="36"/>
      <c r="AA1425" s="36"/>
      <c r="AB1425" s="36"/>
      <c r="AC1425" s="36"/>
      <c r="AD1425" s="36"/>
      <c r="AE1425" s="36"/>
      <c r="AR1425" s="187" t="s">
        <v>267</v>
      </c>
      <c r="AT1425" s="187" t="s">
        <v>170</v>
      </c>
      <c r="AU1425" s="187" t="s">
        <v>83</v>
      </c>
      <c r="AY1425" s="19" t="s">
        <v>168</v>
      </c>
      <c r="BE1425" s="188">
        <f>IF(N1425="základní",J1425,0)</f>
        <v>0</v>
      </c>
      <c r="BF1425" s="188">
        <f>IF(N1425="snížená",J1425,0)</f>
        <v>0</v>
      </c>
      <c r="BG1425" s="188">
        <f>IF(N1425="zákl. přenesená",J1425,0)</f>
        <v>0</v>
      </c>
      <c r="BH1425" s="188">
        <f>IF(N1425="sníž. přenesená",J1425,0)</f>
        <v>0</v>
      </c>
      <c r="BI1425" s="188">
        <f>IF(N1425="nulová",J1425,0)</f>
        <v>0</v>
      </c>
      <c r="BJ1425" s="19" t="s">
        <v>81</v>
      </c>
      <c r="BK1425" s="188">
        <f>ROUND(I1425*H1425,2)</f>
        <v>0</v>
      </c>
      <c r="BL1425" s="19" t="s">
        <v>267</v>
      </c>
      <c r="BM1425" s="187" t="s">
        <v>1834</v>
      </c>
    </row>
    <row r="1426" spans="1:65" s="2" customFormat="1" ht="11.25">
      <c r="A1426" s="36"/>
      <c r="B1426" s="37"/>
      <c r="C1426" s="38"/>
      <c r="D1426" s="189" t="s">
        <v>176</v>
      </c>
      <c r="E1426" s="38"/>
      <c r="F1426" s="190" t="s">
        <v>1835</v>
      </c>
      <c r="G1426" s="38"/>
      <c r="H1426" s="38"/>
      <c r="I1426" s="191"/>
      <c r="J1426" s="38"/>
      <c r="K1426" s="38"/>
      <c r="L1426" s="41"/>
      <c r="M1426" s="192"/>
      <c r="N1426" s="193"/>
      <c r="O1426" s="66"/>
      <c r="P1426" s="66"/>
      <c r="Q1426" s="66"/>
      <c r="R1426" s="66"/>
      <c r="S1426" s="66"/>
      <c r="T1426" s="67"/>
      <c r="U1426" s="36"/>
      <c r="V1426" s="36"/>
      <c r="W1426" s="36"/>
      <c r="X1426" s="36"/>
      <c r="Y1426" s="36"/>
      <c r="Z1426" s="36"/>
      <c r="AA1426" s="36"/>
      <c r="AB1426" s="36"/>
      <c r="AC1426" s="36"/>
      <c r="AD1426" s="36"/>
      <c r="AE1426" s="36"/>
      <c r="AT1426" s="19" t="s">
        <v>176</v>
      </c>
      <c r="AU1426" s="19" t="s">
        <v>83</v>
      </c>
    </row>
    <row r="1427" spans="1:65" s="2" customFormat="1" ht="16.5" customHeight="1">
      <c r="A1427" s="36"/>
      <c r="B1427" s="37"/>
      <c r="C1427" s="176" t="s">
        <v>1836</v>
      </c>
      <c r="D1427" s="176" t="s">
        <v>170</v>
      </c>
      <c r="E1427" s="177" t="s">
        <v>1837</v>
      </c>
      <c r="F1427" s="178" t="s">
        <v>1838</v>
      </c>
      <c r="G1427" s="179" t="s">
        <v>274</v>
      </c>
      <c r="H1427" s="180">
        <v>1</v>
      </c>
      <c r="I1427" s="181"/>
      <c r="J1427" s="182">
        <f>ROUND(I1427*H1427,2)</f>
        <v>0</v>
      </c>
      <c r="K1427" s="178" t="s">
        <v>180</v>
      </c>
      <c r="L1427" s="41"/>
      <c r="M1427" s="183" t="s">
        <v>19</v>
      </c>
      <c r="N1427" s="184" t="s">
        <v>44</v>
      </c>
      <c r="O1427" s="66"/>
      <c r="P1427" s="185">
        <f>O1427*H1427</f>
        <v>0</v>
      </c>
      <c r="Q1427" s="185">
        <v>1.6000000000000001E-4</v>
      </c>
      <c r="R1427" s="185">
        <f>Q1427*H1427</f>
        <v>1.6000000000000001E-4</v>
      </c>
      <c r="S1427" s="185">
        <v>0</v>
      </c>
      <c r="T1427" s="186">
        <f>S1427*H1427</f>
        <v>0</v>
      </c>
      <c r="U1427" s="36"/>
      <c r="V1427" s="36"/>
      <c r="W1427" s="36"/>
      <c r="X1427" s="36"/>
      <c r="Y1427" s="36"/>
      <c r="Z1427" s="36"/>
      <c r="AA1427" s="36"/>
      <c r="AB1427" s="36"/>
      <c r="AC1427" s="36"/>
      <c r="AD1427" s="36"/>
      <c r="AE1427" s="36"/>
      <c r="AR1427" s="187" t="s">
        <v>267</v>
      </c>
      <c r="AT1427" s="187" t="s">
        <v>170</v>
      </c>
      <c r="AU1427" s="187" t="s">
        <v>83</v>
      </c>
      <c r="AY1427" s="19" t="s">
        <v>168</v>
      </c>
      <c r="BE1427" s="188">
        <f>IF(N1427="základní",J1427,0)</f>
        <v>0</v>
      </c>
      <c r="BF1427" s="188">
        <f>IF(N1427="snížená",J1427,0)</f>
        <v>0</v>
      </c>
      <c r="BG1427" s="188">
        <f>IF(N1427="zákl. přenesená",J1427,0)</f>
        <v>0</v>
      </c>
      <c r="BH1427" s="188">
        <f>IF(N1427="sníž. přenesená",J1427,0)</f>
        <v>0</v>
      </c>
      <c r="BI1427" s="188">
        <f>IF(N1427="nulová",J1427,0)</f>
        <v>0</v>
      </c>
      <c r="BJ1427" s="19" t="s">
        <v>81</v>
      </c>
      <c r="BK1427" s="188">
        <f>ROUND(I1427*H1427,2)</f>
        <v>0</v>
      </c>
      <c r="BL1427" s="19" t="s">
        <v>267</v>
      </c>
      <c r="BM1427" s="187" t="s">
        <v>1839</v>
      </c>
    </row>
    <row r="1428" spans="1:65" s="2" customFormat="1" ht="11.25">
      <c r="A1428" s="36"/>
      <c r="B1428" s="37"/>
      <c r="C1428" s="38"/>
      <c r="D1428" s="189" t="s">
        <v>176</v>
      </c>
      <c r="E1428" s="38"/>
      <c r="F1428" s="190" t="s">
        <v>1840</v>
      </c>
      <c r="G1428" s="38"/>
      <c r="H1428" s="38"/>
      <c r="I1428" s="191"/>
      <c r="J1428" s="38"/>
      <c r="K1428" s="38"/>
      <c r="L1428" s="41"/>
      <c r="M1428" s="192"/>
      <c r="N1428" s="193"/>
      <c r="O1428" s="66"/>
      <c r="P1428" s="66"/>
      <c r="Q1428" s="66"/>
      <c r="R1428" s="66"/>
      <c r="S1428" s="66"/>
      <c r="T1428" s="67"/>
      <c r="U1428" s="36"/>
      <c r="V1428" s="36"/>
      <c r="W1428" s="36"/>
      <c r="X1428" s="36"/>
      <c r="Y1428" s="36"/>
      <c r="Z1428" s="36"/>
      <c r="AA1428" s="36"/>
      <c r="AB1428" s="36"/>
      <c r="AC1428" s="36"/>
      <c r="AD1428" s="36"/>
      <c r="AE1428" s="36"/>
      <c r="AT1428" s="19" t="s">
        <v>176</v>
      </c>
      <c r="AU1428" s="19" t="s">
        <v>83</v>
      </c>
    </row>
    <row r="1429" spans="1:65" s="2" customFormat="1" ht="16.5" customHeight="1">
      <c r="A1429" s="36"/>
      <c r="B1429" s="37"/>
      <c r="C1429" s="226" t="s">
        <v>1841</v>
      </c>
      <c r="D1429" s="226" t="s">
        <v>304</v>
      </c>
      <c r="E1429" s="227" t="s">
        <v>1842</v>
      </c>
      <c r="F1429" s="228" t="s">
        <v>1843</v>
      </c>
      <c r="G1429" s="229" t="s">
        <v>274</v>
      </c>
      <c r="H1429" s="230">
        <v>1</v>
      </c>
      <c r="I1429" s="231"/>
      <c r="J1429" s="232">
        <f>ROUND(I1429*H1429,2)</f>
        <v>0</v>
      </c>
      <c r="K1429" s="228" t="s">
        <v>19</v>
      </c>
      <c r="L1429" s="233"/>
      <c r="M1429" s="234" t="s">
        <v>19</v>
      </c>
      <c r="N1429" s="235" t="s">
        <v>44</v>
      </c>
      <c r="O1429" s="66"/>
      <c r="P1429" s="185">
        <f>O1429*H1429</f>
        <v>0</v>
      </c>
      <c r="Q1429" s="185">
        <v>2.2000000000000001E-4</v>
      </c>
      <c r="R1429" s="185">
        <f>Q1429*H1429</f>
        <v>2.2000000000000001E-4</v>
      </c>
      <c r="S1429" s="185">
        <v>0</v>
      </c>
      <c r="T1429" s="186">
        <f>S1429*H1429</f>
        <v>0</v>
      </c>
      <c r="U1429" s="36"/>
      <c r="V1429" s="36"/>
      <c r="W1429" s="36"/>
      <c r="X1429" s="36"/>
      <c r="Y1429" s="36"/>
      <c r="Z1429" s="36"/>
      <c r="AA1429" s="36"/>
      <c r="AB1429" s="36"/>
      <c r="AC1429" s="36"/>
      <c r="AD1429" s="36"/>
      <c r="AE1429" s="36"/>
      <c r="AR1429" s="187" t="s">
        <v>368</v>
      </c>
      <c r="AT1429" s="187" t="s">
        <v>304</v>
      </c>
      <c r="AU1429" s="187" t="s">
        <v>83</v>
      </c>
      <c r="AY1429" s="19" t="s">
        <v>168</v>
      </c>
      <c r="BE1429" s="188">
        <f>IF(N1429="základní",J1429,0)</f>
        <v>0</v>
      </c>
      <c r="BF1429" s="188">
        <f>IF(N1429="snížená",J1429,0)</f>
        <v>0</v>
      </c>
      <c r="BG1429" s="188">
        <f>IF(N1429="zákl. přenesená",J1429,0)</f>
        <v>0</v>
      </c>
      <c r="BH1429" s="188">
        <f>IF(N1429="sníž. přenesená",J1429,0)</f>
        <v>0</v>
      </c>
      <c r="BI1429" s="188">
        <f>IF(N1429="nulová",J1429,0)</f>
        <v>0</v>
      </c>
      <c r="BJ1429" s="19" t="s">
        <v>81</v>
      </c>
      <c r="BK1429" s="188">
        <f>ROUND(I1429*H1429,2)</f>
        <v>0</v>
      </c>
      <c r="BL1429" s="19" t="s">
        <v>267</v>
      </c>
      <c r="BM1429" s="187" t="s">
        <v>1844</v>
      </c>
    </row>
    <row r="1430" spans="1:65" s="2" customFormat="1" ht="11.25">
      <c r="A1430" s="36"/>
      <c r="B1430" s="37"/>
      <c r="C1430" s="38"/>
      <c r="D1430" s="189" t="s">
        <v>176</v>
      </c>
      <c r="E1430" s="38"/>
      <c r="F1430" s="190" t="s">
        <v>1843</v>
      </c>
      <c r="G1430" s="38"/>
      <c r="H1430" s="38"/>
      <c r="I1430" s="191"/>
      <c r="J1430" s="38"/>
      <c r="K1430" s="38"/>
      <c r="L1430" s="41"/>
      <c r="M1430" s="192"/>
      <c r="N1430" s="193"/>
      <c r="O1430" s="66"/>
      <c r="P1430" s="66"/>
      <c r="Q1430" s="66"/>
      <c r="R1430" s="66"/>
      <c r="S1430" s="66"/>
      <c r="T1430" s="67"/>
      <c r="U1430" s="36"/>
      <c r="V1430" s="36"/>
      <c r="W1430" s="36"/>
      <c r="X1430" s="36"/>
      <c r="Y1430" s="36"/>
      <c r="Z1430" s="36"/>
      <c r="AA1430" s="36"/>
      <c r="AB1430" s="36"/>
      <c r="AC1430" s="36"/>
      <c r="AD1430" s="36"/>
      <c r="AE1430" s="36"/>
      <c r="AT1430" s="19" t="s">
        <v>176</v>
      </c>
      <c r="AU1430" s="19" t="s">
        <v>83</v>
      </c>
    </row>
    <row r="1431" spans="1:65" s="2" customFormat="1" ht="16.5" customHeight="1">
      <c r="A1431" s="36"/>
      <c r="B1431" s="37"/>
      <c r="C1431" s="176" t="s">
        <v>1845</v>
      </c>
      <c r="D1431" s="176" t="s">
        <v>170</v>
      </c>
      <c r="E1431" s="177" t="s">
        <v>1846</v>
      </c>
      <c r="F1431" s="178" t="s">
        <v>1847</v>
      </c>
      <c r="G1431" s="179" t="s">
        <v>274</v>
      </c>
      <c r="H1431" s="180">
        <v>1</v>
      </c>
      <c r="I1431" s="181"/>
      <c r="J1431" s="182">
        <f>ROUND(I1431*H1431,2)</f>
        <v>0</v>
      </c>
      <c r="K1431" s="178" t="s">
        <v>180</v>
      </c>
      <c r="L1431" s="41"/>
      <c r="M1431" s="183" t="s">
        <v>19</v>
      </c>
      <c r="N1431" s="184" t="s">
        <v>44</v>
      </c>
      <c r="O1431" s="66"/>
      <c r="P1431" s="185">
        <f>O1431*H1431</f>
        <v>0</v>
      </c>
      <c r="Q1431" s="185">
        <v>6.6E-4</v>
      </c>
      <c r="R1431" s="185">
        <f>Q1431*H1431</f>
        <v>6.6E-4</v>
      </c>
      <c r="S1431" s="185">
        <v>0</v>
      </c>
      <c r="T1431" s="186">
        <f>S1431*H1431</f>
        <v>0</v>
      </c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R1431" s="187" t="s">
        <v>267</v>
      </c>
      <c r="AT1431" s="187" t="s">
        <v>170</v>
      </c>
      <c r="AU1431" s="187" t="s">
        <v>83</v>
      </c>
      <c r="AY1431" s="19" t="s">
        <v>168</v>
      </c>
      <c r="BE1431" s="188">
        <f>IF(N1431="základní",J1431,0)</f>
        <v>0</v>
      </c>
      <c r="BF1431" s="188">
        <f>IF(N1431="snížená",J1431,0)</f>
        <v>0</v>
      </c>
      <c r="BG1431" s="188">
        <f>IF(N1431="zákl. přenesená",J1431,0)</f>
        <v>0</v>
      </c>
      <c r="BH1431" s="188">
        <f>IF(N1431="sníž. přenesená",J1431,0)</f>
        <v>0</v>
      </c>
      <c r="BI1431" s="188">
        <f>IF(N1431="nulová",J1431,0)</f>
        <v>0</v>
      </c>
      <c r="BJ1431" s="19" t="s">
        <v>81</v>
      </c>
      <c r="BK1431" s="188">
        <f>ROUND(I1431*H1431,2)</f>
        <v>0</v>
      </c>
      <c r="BL1431" s="19" t="s">
        <v>267</v>
      </c>
      <c r="BM1431" s="187" t="s">
        <v>1848</v>
      </c>
    </row>
    <row r="1432" spans="1:65" s="2" customFormat="1" ht="11.25">
      <c r="A1432" s="36"/>
      <c r="B1432" s="37"/>
      <c r="C1432" s="38"/>
      <c r="D1432" s="189" t="s">
        <v>176</v>
      </c>
      <c r="E1432" s="38"/>
      <c r="F1432" s="190" t="s">
        <v>1849</v>
      </c>
      <c r="G1432" s="38"/>
      <c r="H1432" s="38"/>
      <c r="I1432" s="191"/>
      <c r="J1432" s="38"/>
      <c r="K1432" s="38"/>
      <c r="L1432" s="41"/>
      <c r="M1432" s="192"/>
      <c r="N1432" s="193"/>
      <c r="O1432" s="66"/>
      <c r="P1432" s="66"/>
      <c r="Q1432" s="66"/>
      <c r="R1432" s="66"/>
      <c r="S1432" s="66"/>
      <c r="T1432" s="67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T1432" s="19" t="s">
        <v>176</v>
      </c>
      <c r="AU1432" s="19" t="s">
        <v>83</v>
      </c>
    </row>
    <row r="1433" spans="1:65" s="2" customFormat="1" ht="16.5" customHeight="1">
      <c r="A1433" s="36"/>
      <c r="B1433" s="37"/>
      <c r="C1433" s="176" t="s">
        <v>1850</v>
      </c>
      <c r="D1433" s="176" t="s">
        <v>170</v>
      </c>
      <c r="E1433" s="177" t="s">
        <v>1851</v>
      </c>
      <c r="F1433" s="178" t="s">
        <v>1852</v>
      </c>
      <c r="G1433" s="179" t="s">
        <v>1750</v>
      </c>
      <c r="H1433" s="180">
        <v>1</v>
      </c>
      <c r="I1433" s="181"/>
      <c r="J1433" s="182">
        <f>ROUND(I1433*H1433,2)</f>
        <v>0</v>
      </c>
      <c r="K1433" s="178" t="s">
        <v>180</v>
      </c>
      <c r="L1433" s="41"/>
      <c r="M1433" s="183" t="s">
        <v>19</v>
      </c>
      <c r="N1433" s="184" t="s">
        <v>44</v>
      </c>
      <c r="O1433" s="66"/>
      <c r="P1433" s="185">
        <f>O1433*H1433</f>
        <v>0</v>
      </c>
      <c r="Q1433" s="185">
        <v>0</v>
      </c>
      <c r="R1433" s="185">
        <f>Q1433*H1433</f>
        <v>0</v>
      </c>
      <c r="S1433" s="185">
        <v>1.7299999999999999E-2</v>
      </c>
      <c r="T1433" s="186">
        <f>S1433*H1433</f>
        <v>1.7299999999999999E-2</v>
      </c>
      <c r="U1433" s="36"/>
      <c r="V1433" s="36"/>
      <c r="W1433" s="36"/>
      <c r="X1433" s="36"/>
      <c r="Y1433" s="36"/>
      <c r="Z1433" s="36"/>
      <c r="AA1433" s="36"/>
      <c r="AB1433" s="36"/>
      <c r="AC1433" s="36"/>
      <c r="AD1433" s="36"/>
      <c r="AE1433" s="36"/>
      <c r="AR1433" s="187" t="s">
        <v>267</v>
      </c>
      <c r="AT1433" s="187" t="s">
        <v>170</v>
      </c>
      <c r="AU1433" s="187" t="s">
        <v>83</v>
      </c>
      <c r="AY1433" s="19" t="s">
        <v>168</v>
      </c>
      <c r="BE1433" s="188">
        <f>IF(N1433="základní",J1433,0)</f>
        <v>0</v>
      </c>
      <c r="BF1433" s="188">
        <f>IF(N1433="snížená",J1433,0)</f>
        <v>0</v>
      </c>
      <c r="BG1433" s="188">
        <f>IF(N1433="zákl. přenesená",J1433,0)</f>
        <v>0</v>
      </c>
      <c r="BH1433" s="188">
        <f>IF(N1433="sníž. přenesená",J1433,0)</f>
        <v>0</v>
      </c>
      <c r="BI1433" s="188">
        <f>IF(N1433="nulová",J1433,0)</f>
        <v>0</v>
      </c>
      <c r="BJ1433" s="19" t="s">
        <v>81</v>
      </c>
      <c r="BK1433" s="188">
        <f>ROUND(I1433*H1433,2)</f>
        <v>0</v>
      </c>
      <c r="BL1433" s="19" t="s">
        <v>267</v>
      </c>
      <c r="BM1433" s="187" t="s">
        <v>1853</v>
      </c>
    </row>
    <row r="1434" spans="1:65" s="2" customFormat="1" ht="11.25">
      <c r="A1434" s="36"/>
      <c r="B1434" s="37"/>
      <c r="C1434" s="38"/>
      <c r="D1434" s="189" t="s">
        <v>176</v>
      </c>
      <c r="E1434" s="38"/>
      <c r="F1434" s="190" t="s">
        <v>1854</v>
      </c>
      <c r="G1434" s="38"/>
      <c r="H1434" s="38"/>
      <c r="I1434" s="191"/>
      <c r="J1434" s="38"/>
      <c r="K1434" s="38"/>
      <c r="L1434" s="41"/>
      <c r="M1434" s="192"/>
      <c r="N1434" s="193"/>
      <c r="O1434" s="66"/>
      <c r="P1434" s="66"/>
      <c r="Q1434" s="66"/>
      <c r="R1434" s="66"/>
      <c r="S1434" s="66"/>
      <c r="T1434" s="67"/>
      <c r="U1434" s="36"/>
      <c r="V1434" s="36"/>
      <c r="W1434" s="36"/>
      <c r="X1434" s="36"/>
      <c r="Y1434" s="36"/>
      <c r="Z1434" s="36"/>
      <c r="AA1434" s="36"/>
      <c r="AB1434" s="36"/>
      <c r="AC1434" s="36"/>
      <c r="AD1434" s="36"/>
      <c r="AE1434" s="36"/>
      <c r="AT1434" s="19" t="s">
        <v>176</v>
      </c>
      <c r="AU1434" s="19" t="s">
        <v>83</v>
      </c>
    </row>
    <row r="1435" spans="1:65" s="2" customFormat="1" ht="16.5" customHeight="1">
      <c r="A1435" s="36"/>
      <c r="B1435" s="37"/>
      <c r="C1435" s="176" t="s">
        <v>1855</v>
      </c>
      <c r="D1435" s="176" t="s">
        <v>170</v>
      </c>
      <c r="E1435" s="177" t="s">
        <v>1856</v>
      </c>
      <c r="F1435" s="178" t="s">
        <v>1857</v>
      </c>
      <c r="G1435" s="179" t="s">
        <v>1750</v>
      </c>
      <c r="H1435" s="180">
        <v>1</v>
      </c>
      <c r="I1435" s="181"/>
      <c r="J1435" s="182">
        <f>ROUND(I1435*H1435,2)</f>
        <v>0</v>
      </c>
      <c r="K1435" s="178" t="s">
        <v>180</v>
      </c>
      <c r="L1435" s="41"/>
      <c r="M1435" s="183" t="s">
        <v>19</v>
      </c>
      <c r="N1435" s="184" t="s">
        <v>44</v>
      </c>
      <c r="O1435" s="66"/>
      <c r="P1435" s="185">
        <f>O1435*H1435</f>
        <v>0</v>
      </c>
      <c r="Q1435" s="185">
        <v>0</v>
      </c>
      <c r="R1435" s="185">
        <f>Q1435*H1435</f>
        <v>0</v>
      </c>
      <c r="S1435" s="185">
        <v>7.1499999999999994E-2</v>
      </c>
      <c r="T1435" s="186">
        <f>S1435*H1435</f>
        <v>7.1499999999999994E-2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187" t="s">
        <v>267</v>
      </c>
      <c r="AT1435" s="187" t="s">
        <v>170</v>
      </c>
      <c r="AU1435" s="187" t="s">
        <v>83</v>
      </c>
      <c r="AY1435" s="19" t="s">
        <v>168</v>
      </c>
      <c r="BE1435" s="188">
        <f>IF(N1435="základní",J1435,0)</f>
        <v>0</v>
      </c>
      <c r="BF1435" s="188">
        <f>IF(N1435="snížená",J1435,0)</f>
        <v>0</v>
      </c>
      <c r="BG1435" s="188">
        <f>IF(N1435="zákl. přenesená",J1435,0)</f>
        <v>0</v>
      </c>
      <c r="BH1435" s="188">
        <f>IF(N1435="sníž. přenesená",J1435,0)</f>
        <v>0</v>
      </c>
      <c r="BI1435" s="188">
        <f>IF(N1435="nulová",J1435,0)</f>
        <v>0</v>
      </c>
      <c r="BJ1435" s="19" t="s">
        <v>81</v>
      </c>
      <c r="BK1435" s="188">
        <f>ROUND(I1435*H1435,2)</f>
        <v>0</v>
      </c>
      <c r="BL1435" s="19" t="s">
        <v>267</v>
      </c>
      <c r="BM1435" s="187" t="s">
        <v>1858</v>
      </c>
    </row>
    <row r="1436" spans="1:65" s="2" customFormat="1" ht="11.25">
      <c r="A1436" s="36"/>
      <c r="B1436" s="37"/>
      <c r="C1436" s="38"/>
      <c r="D1436" s="189" t="s">
        <v>176</v>
      </c>
      <c r="E1436" s="38"/>
      <c r="F1436" s="190" t="s">
        <v>1859</v>
      </c>
      <c r="G1436" s="38"/>
      <c r="H1436" s="38"/>
      <c r="I1436" s="191"/>
      <c r="J1436" s="38"/>
      <c r="K1436" s="38"/>
      <c r="L1436" s="41"/>
      <c r="M1436" s="192"/>
      <c r="N1436" s="193"/>
      <c r="O1436" s="66"/>
      <c r="P1436" s="66"/>
      <c r="Q1436" s="66"/>
      <c r="R1436" s="66"/>
      <c r="S1436" s="66"/>
      <c r="T1436" s="67"/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T1436" s="19" t="s">
        <v>176</v>
      </c>
      <c r="AU1436" s="19" t="s">
        <v>83</v>
      </c>
    </row>
    <row r="1437" spans="1:65" s="2" customFormat="1" ht="16.5" customHeight="1">
      <c r="A1437" s="36"/>
      <c r="B1437" s="37"/>
      <c r="C1437" s="176" t="s">
        <v>1860</v>
      </c>
      <c r="D1437" s="176" t="s">
        <v>170</v>
      </c>
      <c r="E1437" s="177" t="s">
        <v>1861</v>
      </c>
      <c r="F1437" s="178" t="s">
        <v>1862</v>
      </c>
      <c r="G1437" s="179" t="s">
        <v>1750</v>
      </c>
      <c r="H1437" s="180">
        <v>3</v>
      </c>
      <c r="I1437" s="181"/>
      <c r="J1437" s="182">
        <f>ROUND(I1437*H1437,2)</f>
        <v>0</v>
      </c>
      <c r="K1437" s="178" t="s">
        <v>180</v>
      </c>
      <c r="L1437" s="41"/>
      <c r="M1437" s="183" t="s">
        <v>19</v>
      </c>
      <c r="N1437" s="184" t="s">
        <v>44</v>
      </c>
      <c r="O1437" s="66"/>
      <c r="P1437" s="185">
        <f>O1437*H1437</f>
        <v>0</v>
      </c>
      <c r="Q1437" s="185">
        <v>0</v>
      </c>
      <c r="R1437" s="185">
        <f>Q1437*H1437</f>
        <v>0</v>
      </c>
      <c r="S1437" s="185">
        <v>1.56E-3</v>
      </c>
      <c r="T1437" s="186">
        <f>S1437*H1437</f>
        <v>4.6800000000000001E-3</v>
      </c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R1437" s="187" t="s">
        <v>267</v>
      </c>
      <c r="AT1437" s="187" t="s">
        <v>170</v>
      </c>
      <c r="AU1437" s="187" t="s">
        <v>83</v>
      </c>
      <c r="AY1437" s="19" t="s">
        <v>168</v>
      </c>
      <c r="BE1437" s="188">
        <f>IF(N1437="základní",J1437,0)</f>
        <v>0</v>
      </c>
      <c r="BF1437" s="188">
        <f>IF(N1437="snížená",J1437,0)</f>
        <v>0</v>
      </c>
      <c r="BG1437" s="188">
        <f>IF(N1437="zákl. přenesená",J1437,0)</f>
        <v>0</v>
      </c>
      <c r="BH1437" s="188">
        <f>IF(N1437="sníž. přenesená",J1437,0)</f>
        <v>0</v>
      </c>
      <c r="BI1437" s="188">
        <f>IF(N1437="nulová",J1437,0)</f>
        <v>0</v>
      </c>
      <c r="BJ1437" s="19" t="s">
        <v>81</v>
      </c>
      <c r="BK1437" s="188">
        <f>ROUND(I1437*H1437,2)</f>
        <v>0</v>
      </c>
      <c r="BL1437" s="19" t="s">
        <v>267</v>
      </c>
      <c r="BM1437" s="187" t="s">
        <v>1863</v>
      </c>
    </row>
    <row r="1438" spans="1:65" s="2" customFormat="1" ht="11.25">
      <c r="A1438" s="36"/>
      <c r="B1438" s="37"/>
      <c r="C1438" s="38"/>
      <c r="D1438" s="189" t="s">
        <v>176</v>
      </c>
      <c r="E1438" s="38"/>
      <c r="F1438" s="190" t="s">
        <v>1864</v>
      </c>
      <c r="G1438" s="38"/>
      <c r="H1438" s="38"/>
      <c r="I1438" s="191"/>
      <c r="J1438" s="38"/>
      <c r="K1438" s="38"/>
      <c r="L1438" s="41"/>
      <c r="M1438" s="192"/>
      <c r="N1438" s="193"/>
      <c r="O1438" s="66"/>
      <c r="P1438" s="66"/>
      <c r="Q1438" s="66"/>
      <c r="R1438" s="66"/>
      <c r="S1438" s="66"/>
      <c r="T1438" s="67"/>
      <c r="U1438" s="36"/>
      <c r="V1438" s="36"/>
      <c r="W1438" s="36"/>
      <c r="X1438" s="36"/>
      <c r="Y1438" s="36"/>
      <c r="Z1438" s="36"/>
      <c r="AA1438" s="36"/>
      <c r="AB1438" s="36"/>
      <c r="AC1438" s="36"/>
      <c r="AD1438" s="36"/>
      <c r="AE1438" s="36"/>
      <c r="AT1438" s="19" t="s">
        <v>176</v>
      </c>
      <c r="AU1438" s="19" t="s">
        <v>83</v>
      </c>
    </row>
    <row r="1439" spans="1:65" s="2" customFormat="1" ht="16.5" customHeight="1">
      <c r="A1439" s="36"/>
      <c r="B1439" s="37"/>
      <c r="C1439" s="176" t="s">
        <v>1865</v>
      </c>
      <c r="D1439" s="176" t="s">
        <v>170</v>
      </c>
      <c r="E1439" s="177" t="s">
        <v>1866</v>
      </c>
      <c r="F1439" s="178" t="s">
        <v>1867</v>
      </c>
      <c r="G1439" s="179" t="s">
        <v>274</v>
      </c>
      <c r="H1439" s="180">
        <v>1</v>
      </c>
      <c r="I1439" s="181"/>
      <c r="J1439" s="182">
        <f>ROUND(I1439*H1439,2)</f>
        <v>0</v>
      </c>
      <c r="K1439" s="178" t="s">
        <v>180</v>
      </c>
      <c r="L1439" s="41"/>
      <c r="M1439" s="183" t="s">
        <v>19</v>
      </c>
      <c r="N1439" s="184" t="s">
        <v>44</v>
      </c>
      <c r="O1439" s="66"/>
      <c r="P1439" s="185">
        <f>O1439*H1439</f>
        <v>0</v>
      </c>
      <c r="Q1439" s="185">
        <v>0</v>
      </c>
      <c r="R1439" s="185">
        <f>Q1439*H1439</f>
        <v>0</v>
      </c>
      <c r="S1439" s="185">
        <v>8.4999999999999995E-4</v>
      </c>
      <c r="T1439" s="186">
        <f>S1439*H1439</f>
        <v>8.4999999999999995E-4</v>
      </c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R1439" s="187" t="s">
        <v>267</v>
      </c>
      <c r="AT1439" s="187" t="s">
        <v>170</v>
      </c>
      <c r="AU1439" s="187" t="s">
        <v>83</v>
      </c>
      <c r="AY1439" s="19" t="s">
        <v>168</v>
      </c>
      <c r="BE1439" s="188">
        <f>IF(N1439="základní",J1439,0)</f>
        <v>0</v>
      </c>
      <c r="BF1439" s="188">
        <f>IF(N1439="snížená",J1439,0)</f>
        <v>0</v>
      </c>
      <c r="BG1439" s="188">
        <f>IF(N1439="zákl. přenesená",J1439,0)</f>
        <v>0</v>
      </c>
      <c r="BH1439" s="188">
        <f>IF(N1439="sníž. přenesená",J1439,0)</f>
        <v>0</v>
      </c>
      <c r="BI1439" s="188">
        <f>IF(N1439="nulová",J1439,0)</f>
        <v>0</v>
      </c>
      <c r="BJ1439" s="19" t="s">
        <v>81</v>
      </c>
      <c r="BK1439" s="188">
        <f>ROUND(I1439*H1439,2)</f>
        <v>0</v>
      </c>
      <c r="BL1439" s="19" t="s">
        <v>267</v>
      </c>
      <c r="BM1439" s="187" t="s">
        <v>1868</v>
      </c>
    </row>
    <row r="1440" spans="1:65" s="2" customFormat="1" ht="11.25">
      <c r="A1440" s="36"/>
      <c r="B1440" s="37"/>
      <c r="C1440" s="38"/>
      <c r="D1440" s="189" t="s">
        <v>176</v>
      </c>
      <c r="E1440" s="38"/>
      <c r="F1440" s="190" t="s">
        <v>1869</v>
      </c>
      <c r="G1440" s="38"/>
      <c r="H1440" s="38"/>
      <c r="I1440" s="191"/>
      <c r="J1440" s="38"/>
      <c r="K1440" s="38"/>
      <c r="L1440" s="41"/>
      <c r="M1440" s="192"/>
      <c r="N1440" s="193"/>
      <c r="O1440" s="66"/>
      <c r="P1440" s="66"/>
      <c r="Q1440" s="66"/>
      <c r="R1440" s="66"/>
      <c r="S1440" s="66"/>
      <c r="T1440" s="67"/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T1440" s="19" t="s">
        <v>176</v>
      </c>
      <c r="AU1440" s="19" t="s">
        <v>83</v>
      </c>
    </row>
    <row r="1441" spans="1:65" s="2" customFormat="1" ht="16.5" customHeight="1">
      <c r="A1441" s="36"/>
      <c r="B1441" s="37"/>
      <c r="C1441" s="176" t="s">
        <v>1870</v>
      </c>
      <c r="D1441" s="176" t="s">
        <v>170</v>
      </c>
      <c r="E1441" s="177" t="s">
        <v>1871</v>
      </c>
      <c r="F1441" s="178" t="s">
        <v>1872</v>
      </c>
      <c r="G1441" s="179" t="s">
        <v>274</v>
      </c>
      <c r="H1441" s="180">
        <v>1</v>
      </c>
      <c r="I1441" s="181"/>
      <c r="J1441" s="182">
        <f>ROUND(I1441*H1441,2)</f>
        <v>0</v>
      </c>
      <c r="K1441" s="178" t="s">
        <v>180</v>
      </c>
      <c r="L1441" s="41"/>
      <c r="M1441" s="183" t="s">
        <v>19</v>
      </c>
      <c r="N1441" s="184" t="s">
        <v>44</v>
      </c>
      <c r="O1441" s="66"/>
      <c r="P1441" s="185">
        <f>O1441*H1441</f>
        <v>0</v>
      </c>
      <c r="Q1441" s="185">
        <v>0</v>
      </c>
      <c r="R1441" s="185">
        <f>Q1441*H1441</f>
        <v>0</v>
      </c>
      <c r="S1441" s="185">
        <v>1.2199999999999999E-3</v>
      </c>
      <c r="T1441" s="186">
        <f>S1441*H1441</f>
        <v>1.2199999999999999E-3</v>
      </c>
      <c r="U1441" s="36"/>
      <c r="V1441" s="36"/>
      <c r="W1441" s="36"/>
      <c r="X1441" s="36"/>
      <c r="Y1441" s="36"/>
      <c r="Z1441" s="36"/>
      <c r="AA1441" s="36"/>
      <c r="AB1441" s="36"/>
      <c r="AC1441" s="36"/>
      <c r="AD1441" s="36"/>
      <c r="AE1441" s="36"/>
      <c r="AR1441" s="187" t="s">
        <v>267</v>
      </c>
      <c r="AT1441" s="187" t="s">
        <v>170</v>
      </c>
      <c r="AU1441" s="187" t="s">
        <v>83</v>
      </c>
      <c r="AY1441" s="19" t="s">
        <v>168</v>
      </c>
      <c r="BE1441" s="188">
        <f>IF(N1441="základní",J1441,0)</f>
        <v>0</v>
      </c>
      <c r="BF1441" s="188">
        <f>IF(N1441="snížená",J1441,0)</f>
        <v>0</v>
      </c>
      <c r="BG1441" s="188">
        <f>IF(N1441="zákl. přenesená",J1441,0)</f>
        <v>0</v>
      </c>
      <c r="BH1441" s="188">
        <f>IF(N1441="sníž. přenesená",J1441,0)</f>
        <v>0</v>
      </c>
      <c r="BI1441" s="188">
        <f>IF(N1441="nulová",J1441,0)</f>
        <v>0</v>
      </c>
      <c r="BJ1441" s="19" t="s">
        <v>81</v>
      </c>
      <c r="BK1441" s="188">
        <f>ROUND(I1441*H1441,2)</f>
        <v>0</v>
      </c>
      <c r="BL1441" s="19" t="s">
        <v>267</v>
      </c>
      <c r="BM1441" s="187" t="s">
        <v>1873</v>
      </c>
    </row>
    <row r="1442" spans="1:65" s="2" customFormat="1" ht="11.25">
      <c r="A1442" s="36"/>
      <c r="B1442" s="37"/>
      <c r="C1442" s="38"/>
      <c r="D1442" s="189" t="s">
        <v>176</v>
      </c>
      <c r="E1442" s="38"/>
      <c r="F1442" s="190" t="s">
        <v>1874</v>
      </c>
      <c r="G1442" s="38"/>
      <c r="H1442" s="38"/>
      <c r="I1442" s="191"/>
      <c r="J1442" s="38"/>
      <c r="K1442" s="38"/>
      <c r="L1442" s="41"/>
      <c r="M1442" s="192"/>
      <c r="N1442" s="193"/>
      <c r="O1442" s="66"/>
      <c r="P1442" s="66"/>
      <c r="Q1442" s="66"/>
      <c r="R1442" s="66"/>
      <c r="S1442" s="66"/>
      <c r="T1442" s="67"/>
      <c r="U1442" s="36"/>
      <c r="V1442" s="36"/>
      <c r="W1442" s="36"/>
      <c r="X1442" s="36"/>
      <c r="Y1442" s="36"/>
      <c r="Z1442" s="36"/>
      <c r="AA1442" s="36"/>
      <c r="AB1442" s="36"/>
      <c r="AC1442" s="36"/>
      <c r="AD1442" s="36"/>
      <c r="AE1442" s="36"/>
      <c r="AT1442" s="19" t="s">
        <v>176</v>
      </c>
      <c r="AU1442" s="19" t="s">
        <v>83</v>
      </c>
    </row>
    <row r="1443" spans="1:65" s="2" customFormat="1" ht="16.5" customHeight="1">
      <c r="A1443" s="36"/>
      <c r="B1443" s="37"/>
      <c r="C1443" s="176" t="s">
        <v>1875</v>
      </c>
      <c r="D1443" s="176" t="s">
        <v>170</v>
      </c>
      <c r="E1443" s="177" t="s">
        <v>1876</v>
      </c>
      <c r="F1443" s="178" t="s">
        <v>1877</v>
      </c>
      <c r="G1443" s="179" t="s">
        <v>274</v>
      </c>
      <c r="H1443" s="180">
        <v>11</v>
      </c>
      <c r="I1443" s="181"/>
      <c r="J1443" s="182">
        <f>ROUND(I1443*H1443,2)</f>
        <v>0</v>
      </c>
      <c r="K1443" s="178" t="s">
        <v>180</v>
      </c>
      <c r="L1443" s="41"/>
      <c r="M1443" s="183" t="s">
        <v>19</v>
      </c>
      <c r="N1443" s="184" t="s">
        <v>44</v>
      </c>
      <c r="O1443" s="66"/>
      <c r="P1443" s="185">
        <f>O1443*H1443</f>
        <v>0</v>
      </c>
      <c r="Q1443" s="185">
        <v>0</v>
      </c>
      <c r="R1443" s="185">
        <f>Q1443*H1443</f>
        <v>0</v>
      </c>
      <c r="S1443" s="185">
        <v>2.9999999999999997E-4</v>
      </c>
      <c r="T1443" s="186">
        <f>S1443*H1443</f>
        <v>3.2999999999999995E-3</v>
      </c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R1443" s="187" t="s">
        <v>267</v>
      </c>
      <c r="AT1443" s="187" t="s">
        <v>170</v>
      </c>
      <c r="AU1443" s="187" t="s">
        <v>83</v>
      </c>
      <c r="AY1443" s="19" t="s">
        <v>168</v>
      </c>
      <c r="BE1443" s="188">
        <f>IF(N1443="základní",J1443,0)</f>
        <v>0</v>
      </c>
      <c r="BF1443" s="188">
        <f>IF(N1443="snížená",J1443,0)</f>
        <v>0</v>
      </c>
      <c r="BG1443" s="188">
        <f>IF(N1443="zákl. přenesená",J1443,0)</f>
        <v>0</v>
      </c>
      <c r="BH1443" s="188">
        <f>IF(N1443="sníž. přenesená",J1443,0)</f>
        <v>0</v>
      </c>
      <c r="BI1443" s="188">
        <f>IF(N1443="nulová",J1443,0)</f>
        <v>0</v>
      </c>
      <c r="BJ1443" s="19" t="s">
        <v>81</v>
      </c>
      <c r="BK1443" s="188">
        <f>ROUND(I1443*H1443,2)</f>
        <v>0</v>
      </c>
      <c r="BL1443" s="19" t="s">
        <v>267</v>
      </c>
      <c r="BM1443" s="187" t="s">
        <v>1878</v>
      </c>
    </row>
    <row r="1444" spans="1:65" s="2" customFormat="1" ht="11.25">
      <c r="A1444" s="36"/>
      <c r="B1444" s="37"/>
      <c r="C1444" s="38"/>
      <c r="D1444" s="189" t="s">
        <v>176</v>
      </c>
      <c r="E1444" s="38"/>
      <c r="F1444" s="190" t="s">
        <v>1879</v>
      </c>
      <c r="G1444" s="38"/>
      <c r="H1444" s="38"/>
      <c r="I1444" s="191"/>
      <c r="J1444" s="38"/>
      <c r="K1444" s="38"/>
      <c r="L1444" s="41"/>
      <c r="M1444" s="192"/>
      <c r="N1444" s="193"/>
      <c r="O1444" s="66"/>
      <c r="P1444" s="66"/>
      <c r="Q1444" s="66"/>
      <c r="R1444" s="66"/>
      <c r="S1444" s="66"/>
      <c r="T1444" s="67"/>
      <c r="U1444" s="36"/>
      <c r="V1444" s="36"/>
      <c r="W1444" s="36"/>
      <c r="X1444" s="36"/>
      <c r="Y1444" s="36"/>
      <c r="Z1444" s="36"/>
      <c r="AA1444" s="36"/>
      <c r="AB1444" s="36"/>
      <c r="AC1444" s="36"/>
      <c r="AD1444" s="36"/>
      <c r="AE1444" s="36"/>
      <c r="AT1444" s="19" t="s">
        <v>176</v>
      </c>
      <c r="AU1444" s="19" t="s">
        <v>83</v>
      </c>
    </row>
    <row r="1445" spans="1:65" s="2" customFormat="1" ht="16.5" customHeight="1">
      <c r="A1445" s="36"/>
      <c r="B1445" s="37"/>
      <c r="C1445" s="176" t="s">
        <v>1880</v>
      </c>
      <c r="D1445" s="176" t="s">
        <v>170</v>
      </c>
      <c r="E1445" s="177" t="s">
        <v>1881</v>
      </c>
      <c r="F1445" s="178" t="s">
        <v>1882</v>
      </c>
      <c r="G1445" s="179" t="s">
        <v>248</v>
      </c>
      <c r="H1445" s="180">
        <v>1.2E-2</v>
      </c>
      <c r="I1445" s="181"/>
      <c r="J1445" s="182">
        <f>ROUND(I1445*H1445,2)</f>
        <v>0</v>
      </c>
      <c r="K1445" s="178" t="s">
        <v>180</v>
      </c>
      <c r="L1445" s="41"/>
      <c r="M1445" s="183" t="s">
        <v>19</v>
      </c>
      <c r="N1445" s="184" t="s">
        <v>44</v>
      </c>
      <c r="O1445" s="66"/>
      <c r="P1445" s="185">
        <f>O1445*H1445</f>
        <v>0</v>
      </c>
      <c r="Q1445" s="185">
        <v>0</v>
      </c>
      <c r="R1445" s="185">
        <f>Q1445*H1445</f>
        <v>0</v>
      </c>
      <c r="S1445" s="185">
        <v>0</v>
      </c>
      <c r="T1445" s="186">
        <f>S1445*H1445</f>
        <v>0</v>
      </c>
      <c r="U1445" s="36"/>
      <c r="V1445" s="36"/>
      <c r="W1445" s="36"/>
      <c r="X1445" s="36"/>
      <c r="Y1445" s="36"/>
      <c r="Z1445" s="36"/>
      <c r="AA1445" s="36"/>
      <c r="AB1445" s="36"/>
      <c r="AC1445" s="36"/>
      <c r="AD1445" s="36"/>
      <c r="AE1445" s="36"/>
      <c r="AR1445" s="187" t="s">
        <v>267</v>
      </c>
      <c r="AT1445" s="187" t="s">
        <v>170</v>
      </c>
      <c r="AU1445" s="187" t="s">
        <v>83</v>
      </c>
      <c r="AY1445" s="19" t="s">
        <v>168</v>
      </c>
      <c r="BE1445" s="188">
        <f>IF(N1445="základní",J1445,0)</f>
        <v>0</v>
      </c>
      <c r="BF1445" s="188">
        <f>IF(N1445="snížená",J1445,0)</f>
        <v>0</v>
      </c>
      <c r="BG1445" s="188">
        <f>IF(N1445="zákl. přenesená",J1445,0)</f>
        <v>0</v>
      </c>
      <c r="BH1445" s="188">
        <f>IF(N1445="sníž. přenesená",J1445,0)</f>
        <v>0</v>
      </c>
      <c r="BI1445" s="188">
        <f>IF(N1445="nulová",J1445,0)</f>
        <v>0</v>
      </c>
      <c r="BJ1445" s="19" t="s">
        <v>81</v>
      </c>
      <c r="BK1445" s="188">
        <f>ROUND(I1445*H1445,2)</f>
        <v>0</v>
      </c>
      <c r="BL1445" s="19" t="s">
        <v>267</v>
      </c>
      <c r="BM1445" s="187" t="s">
        <v>1883</v>
      </c>
    </row>
    <row r="1446" spans="1:65" s="2" customFormat="1" ht="19.5">
      <c r="A1446" s="36"/>
      <c r="B1446" s="37"/>
      <c r="C1446" s="38"/>
      <c r="D1446" s="189" t="s">
        <v>176</v>
      </c>
      <c r="E1446" s="38"/>
      <c r="F1446" s="190" t="s">
        <v>1884</v>
      </c>
      <c r="G1446" s="38"/>
      <c r="H1446" s="38"/>
      <c r="I1446" s="191"/>
      <c r="J1446" s="38"/>
      <c r="K1446" s="38"/>
      <c r="L1446" s="41"/>
      <c r="M1446" s="192"/>
      <c r="N1446" s="193"/>
      <c r="O1446" s="66"/>
      <c r="P1446" s="66"/>
      <c r="Q1446" s="66"/>
      <c r="R1446" s="66"/>
      <c r="S1446" s="66"/>
      <c r="T1446" s="67"/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T1446" s="19" t="s">
        <v>176</v>
      </c>
      <c r="AU1446" s="19" t="s">
        <v>83</v>
      </c>
    </row>
    <row r="1447" spans="1:65" s="12" customFormat="1" ht="22.9" customHeight="1">
      <c r="B1447" s="160"/>
      <c r="C1447" s="161"/>
      <c r="D1447" s="162" t="s">
        <v>72</v>
      </c>
      <c r="E1447" s="174" t="s">
        <v>1885</v>
      </c>
      <c r="F1447" s="174" t="s">
        <v>1886</v>
      </c>
      <c r="G1447" s="161"/>
      <c r="H1447" s="161"/>
      <c r="I1447" s="164"/>
      <c r="J1447" s="175">
        <f>BK1447</f>
        <v>0</v>
      </c>
      <c r="K1447" s="161"/>
      <c r="L1447" s="166"/>
      <c r="M1447" s="167"/>
      <c r="N1447" s="168"/>
      <c r="O1447" s="168"/>
      <c r="P1447" s="169">
        <f>SUM(P1448:P1460)</f>
        <v>0</v>
      </c>
      <c r="Q1447" s="168"/>
      <c r="R1447" s="169">
        <f>SUM(R1448:R1460)</f>
        <v>4.5</v>
      </c>
      <c r="S1447" s="168"/>
      <c r="T1447" s="170">
        <f>SUM(T1448:T1460)</f>
        <v>0</v>
      </c>
      <c r="AR1447" s="171" t="s">
        <v>83</v>
      </c>
      <c r="AT1447" s="172" t="s">
        <v>72</v>
      </c>
      <c r="AU1447" s="172" t="s">
        <v>81</v>
      </c>
      <c r="AY1447" s="171" t="s">
        <v>168</v>
      </c>
      <c r="BK1447" s="173">
        <f>SUM(BK1448:BK1460)</f>
        <v>0</v>
      </c>
    </row>
    <row r="1448" spans="1:65" s="2" customFormat="1" ht="16.5" customHeight="1">
      <c r="A1448" s="36"/>
      <c r="B1448" s="37"/>
      <c r="C1448" s="176" t="s">
        <v>1887</v>
      </c>
      <c r="D1448" s="176" t="s">
        <v>170</v>
      </c>
      <c r="E1448" s="177" t="s">
        <v>1888</v>
      </c>
      <c r="F1448" s="178" t="s">
        <v>1889</v>
      </c>
      <c r="G1448" s="179" t="s">
        <v>317</v>
      </c>
      <c r="H1448" s="180">
        <v>45</v>
      </c>
      <c r="I1448" s="181"/>
      <c r="J1448" s="182">
        <f>ROUND(I1448*H1448,2)</f>
        <v>0</v>
      </c>
      <c r="K1448" s="178" t="s">
        <v>19</v>
      </c>
      <c r="L1448" s="41"/>
      <c r="M1448" s="183" t="s">
        <v>19</v>
      </c>
      <c r="N1448" s="184" t="s">
        <v>44</v>
      </c>
      <c r="O1448" s="66"/>
      <c r="P1448" s="185">
        <f>O1448*H1448</f>
        <v>0</v>
      </c>
      <c r="Q1448" s="185">
        <v>0.1</v>
      </c>
      <c r="R1448" s="185">
        <f>Q1448*H1448</f>
        <v>4.5</v>
      </c>
      <c r="S1448" s="185">
        <v>0</v>
      </c>
      <c r="T1448" s="186">
        <f>S1448*H1448</f>
        <v>0</v>
      </c>
      <c r="U1448" s="36"/>
      <c r="V1448" s="36"/>
      <c r="W1448" s="36"/>
      <c r="X1448" s="36"/>
      <c r="Y1448" s="36"/>
      <c r="Z1448" s="36"/>
      <c r="AA1448" s="36"/>
      <c r="AB1448" s="36"/>
      <c r="AC1448" s="36"/>
      <c r="AD1448" s="36"/>
      <c r="AE1448" s="36"/>
      <c r="AR1448" s="187" t="s">
        <v>267</v>
      </c>
      <c r="AT1448" s="187" t="s">
        <v>170</v>
      </c>
      <c r="AU1448" s="187" t="s">
        <v>83</v>
      </c>
      <c r="AY1448" s="19" t="s">
        <v>168</v>
      </c>
      <c r="BE1448" s="188">
        <f>IF(N1448="základní",J1448,0)</f>
        <v>0</v>
      </c>
      <c r="BF1448" s="188">
        <f>IF(N1448="snížená",J1448,0)</f>
        <v>0</v>
      </c>
      <c r="BG1448" s="188">
        <f>IF(N1448="zákl. přenesená",J1448,0)</f>
        <v>0</v>
      </c>
      <c r="BH1448" s="188">
        <f>IF(N1448="sníž. přenesená",J1448,0)</f>
        <v>0</v>
      </c>
      <c r="BI1448" s="188">
        <f>IF(N1448="nulová",J1448,0)</f>
        <v>0</v>
      </c>
      <c r="BJ1448" s="19" t="s">
        <v>81</v>
      </c>
      <c r="BK1448" s="188">
        <f>ROUND(I1448*H1448,2)</f>
        <v>0</v>
      </c>
      <c r="BL1448" s="19" t="s">
        <v>267</v>
      </c>
      <c r="BM1448" s="187" t="s">
        <v>1890</v>
      </c>
    </row>
    <row r="1449" spans="1:65" s="2" customFormat="1" ht="11.25">
      <c r="A1449" s="36"/>
      <c r="B1449" s="37"/>
      <c r="C1449" s="38"/>
      <c r="D1449" s="189" t="s">
        <v>176</v>
      </c>
      <c r="E1449" s="38"/>
      <c r="F1449" s="190" t="s">
        <v>1891</v>
      </c>
      <c r="G1449" s="38"/>
      <c r="H1449" s="38"/>
      <c r="I1449" s="191"/>
      <c r="J1449" s="38"/>
      <c r="K1449" s="38"/>
      <c r="L1449" s="41"/>
      <c r="M1449" s="192"/>
      <c r="N1449" s="193"/>
      <c r="O1449" s="66"/>
      <c r="P1449" s="66"/>
      <c r="Q1449" s="66"/>
      <c r="R1449" s="66"/>
      <c r="S1449" s="66"/>
      <c r="T1449" s="67"/>
      <c r="U1449" s="36"/>
      <c r="V1449" s="36"/>
      <c r="W1449" s="36"/>
      <c r="X1449" s="36"/>
      <c r="Y1449" s="36"/>
      <c r="Z1449" s="36"/>
      <c r="AA1449" s="36"/>
      <c r="AB1449" s="36"/>
      <c r="AC1449" s="36"/>
      <c r="AD1449" s="36"/>
      <c r="AE1449" s="36"/>
      <c r="AT1449" s="19" t="s">
        <v>176</v>
      </c>
      <c r="AU1449" s="19" t="s">
        <v>83</v>
      </c>
    </row>
    <row r="1450" spans="1:65" s="13" customFormat="1" ht="11.25">
      <c r="B1450" s="194"/>
      <c r="C1450" s="195"/>
      <c r="D1450" s="189" t="s">
        <v>198</v>
      </c>
      <c r="E1450" s="196" t="s">
        <v>19</v>
      </c>
      <c r="F1450" s="197" t="s">
        <v>1121</v>
      </c>
      <c r="G1450" s="195"/>
      <c r="H1450" s="196" t="s">
        <v>19</v>
      </c>
      <c r="I1450" s="198"/>
      <c r="J1450" s="195"/>
      <c r="K1450" s="195"/>
      <c r="L1450" s="199"/>
      <c r="M1450" s="200"/>
      <c r="N1450" s="201"/>
      <c r="O1450" s="201"/>
      <c r="P1450" s="201"/>
      <c r="Q1450" s="201"/>
      <c r="R1450" s="201"/>
      <c r="S1450" s="201"/>
      <c r="T1450" s="202"/>
      <c r="AT1450" s="203" t="s">
        <v>198</v>
      </c>
      <c r="AU1450" s="203" t="s">
        <v>83</v>
      </c>
      <c r="AV1450" s="13" t="s">
        <v>81</v>
      </c>
      <c r="AW1450" s="13" t="s">
        <v>34</v>
      </c>
      <c r="AX1450" s="13" t="s">
        <v>73</v>
      </c>
      <c r="AY1450" s="203" t="s">
        <v>168</v>
      </c>
    </row>
    <row r="1451" spans="1:65" s="13" customFormat="1" ht="11.25">
      <c r="B1451" s="194"/>
      <c r="C1451" s="195"/>
      <c r="D1451" s="189" t="s">
        <v>198</v>
      </c>
      <c r="E1451" s="196" t="s">
        <v>19</v>
      </c>
      <c r="F1451" s="197" t="s">
        <v>1892</v>
      </c>
      <c r="G1451" s="195"/>
      <c r="H1451" s="196" t="s">
        <v>19</v>
      </c>
      <c r="I1451" s="198"/>
      <c r="J1451" s="195"/>
      <c r="K1451" s="195"/>
      <c r="L1451" s="199"/>
      <c r="M1451" s="200"/>
      <c r="N1451" s="201"/>
      <c r="O1451" s="201"/>
      <c r="P1451" s="201"/>
      <c r="Q1451" s="201"/>
      <c r="R1451" s="201"/>
      <c r="S1451" s="201"/>
      <c r="T1451" s="202"/>
      <c r="AT1451" s="203" t="s">
        <v>198</v>
      </c>
      <c r="AU1451" s="203" t="s">
        <v>83</v>
      </c>
      <c r="AV1451" s="13" t="s">
        <v>81</v>
      </c>
      <c r="AW1451" s="13" t="s">
        <v>34</v>
      </c>
      <c r="AX1451" s="13" t="s">
        <v>73</v>
      </c>
      <c r="AY1451" s="203" t="s">
        <v>168</v>
      </c>
    </row>
    <row r="1452" spans="1:65" s="13" customFormat="1" ht="11.25">
      <c r="B1452" s="194"/>
      <c r="C1452" s="195"/>
      <c r="D1452" s="189" t="s">
        <v>198</v>
      </c>
      <c r="E1452" s="196" t="s">
        <v>19</v>
      </c>
      <c r="F1452" s="197" t="s">
        <v>1893</v>
      </c>
      <c r="G1452" s="195"/>
      <c r="H1452" s="196" t="s">
        <v>19</v>
      </c>
      <c r="I1452" s="198"/>
      <c r="J1452" s="195"/>
      <c r="K1452" s="195"/>
      <c r="L1452" s="199"/>
      <c r="M1452" s="200"/>
      <c r="N1452" s="201"/>
      <c r="O1452" s="201"/>
      <c r="P1452" s="201"/>
      <c r="Q1452" s="201"/>
      <c r="R1452" s="201"/>
      <c r="S1452" s="201"/>
      <c r="T1452" s="202"/>
      <c r="AT1452" s="203" t="s">
        <v>198</v>
      </c>
      <c r="AU1452" s="203" t="s">
        <v>83</v>
      </c>
      <c r="AV1452" s="13" t="s">
        <v>81</v>
      </c>
      <c r="AW1452" s="13" t="s">
        <v>34</v>
      </c>
      <c r="AX1452" s="13" t="s">
        <v>73</v>
      </c>
      <c r="AY1452" s="203" t="s">
        <v>168</v>
      </c>
    </row>
    <row r="1453" spans="1:65" s="13" customFormat="1" ht="11.25">
      <c r="B1453" s="194"/>
      <c r="C1453" s="195"/>
      <c r="D1453" s="189" t="s">
        <v>198</v>
      </c>
      <c r="E1453" s="196" t="s">
        <v>19</v>
      </c>
      <c r="F1453" s="197" t="s">
        <v>1894</v>
      </c>
      <c r="G1453" s="195"/>
      <c r="H1453" s="196" t="s">
        <v>19</v>
      </c>
      <c r="I1453" s="198"/>
      <c r="J1453" s="195"/>
      <c r="K1453" s="195"/>
      <c r="L1453" s="199"/>
      <c r="M1453" s="200"/>
      <c r="N1453" s="201"/>
      <c r="O1453" s="201"/>
      <c r="P1453" s="201"/>
      <c r="Q1453" s="201"/>
      <c r="R1453" s="201"/>
      <c r="S1453" s="201"/>
      <c r="T1453" s="202"/>
      <c r="AT1453" s="203" t="s">
        <v>198</v>
      </c>
      <c r="AU1453" s="203" t="s">
        <v>83</v>
      </c>
      <c r="AV1453" s="13" t="s">
        <v>81</v>
      </c>
      <c r="AW1453" s="13" t="s">
        <v>34</v>
      </c>
      <c r="AX1453" s="13" t="s">
        <v>73</v>
      </c>
      <c r="AY1453" s="203" t="s">
        <v>168</v>
      </c>
    </row>
    <row r="1454" spans="1:65" s="13" customFormat="1" ht="11.25">
      <c r="B1454" s="194"/>
      <c r="C1454" s="195"/>
      <c r="D1454" s="189" t="s">
        <v>198</v>
      </c>
      <c r="E1454" s="196" t="s">
        <v>19</v>
      </c>
      <c r="F1454" s="197" t="s">
        <v>1895</v>
      </c>
      <c r="G1454" s="195"/>
      <c r="H1454" s="196" t="s">
        <v>19</v>
      </c>
      <c r="I1454" s="198"/>
      <c r="J1454" s="195"/>
      <c r="K1454" s="195"/>
      <c r="L1454" s="199"/>
      <c r="M1454" s="200"/>
      <c r="N1454" s="201"/>
      <c r="O1454" s="201"/>
      <c r="P1454" s="201"/>
      <c r="Q1454" s="201"/>
      <c r="R1454" s="201"/>
      <c r="S1454" s="201"/>
      <c r="T1454" s="202"/>
      <c r="AT1454" s="203" t="s">
        <v>198</v>
      </c>
      <c r="AU1454" s="203" t="s">
        <v>83</v>
      </c>
      <c r="AV1454" s="13" t="s">
        <v>81</v>
      </c>
      <c r="AW1454" s="13" t="s">
        <v>34</v>
      </c>
      <c r="AX1454" s="13" t="s">
        <v>73</v>
      </c>
      <c r="AY1454" s="203" t="s">
        <v>168</v>
      </c>
    </row>
    <row r="1455" spans="1:65" s="14" customFormat="1" ht="11.25">
      <c r="B1455" s="204"/>
      <c r="C1455" s="205"/>
      <c r="D1455" s="189" t="s">
        <v>198</v>
      </c>
      <c r="E1455" s="206" t="s">
        <v>19</v>
      </c>
      <c r="F1455" s="207" t="s">
        <v>1896</v>
      </c>
      <c r="G1455" s="205"/>
      <c r="H1455" s="208">
        <v>33</v>
      </c>
      <c r="I1455" s="209"/>
      <c r="J1455" s="205"/>
      <c r="K1455" s="205"/>
      <c r="L1455" s="210"/>
      <c r="M1455" s="211"/>
      <c r="N1455" s="212"/>
      <c r="O1455" s="212"/>
      <c r="P1455" s="212"/>
      <c r="Q1455" s="212"/>
      <c r="R1455" s="212"/>
      <c r="S1455" s="212"/>
      <c r="T1455" s="213"/>
      <c r="AT1455" s="214" t="s">
        <v>198</v>
      </c>
      <c r="AU1455" s="214" t="s">
        <v>83</v>
      </c>
      <c r="AV1455" s="14" t="s">
        <v>83</v>
      </c>
      <c r="AW1455" s="14" t="s">
        <v>34</v>
      </c>
      <c r="AX1455" s="14" t="s">
        <v>73</v>
      </c>
      <c r="AY1455" s="214" t="s">
        <v>168</v>
      </c>
    </row>
    <row r="1456" spans="1:65" s="14" customFormat="1" ht="11.25">
      <c r="B1456" s="204"/>
      <c r="C1456" s="205"/>
      <c r="D1456" s="189" t="s">
        <v>198</v>
      </c>
      <c r="E1456" s="206" t="s">
        <v>19</v>
      </c>
      <c r="F1456" s="207" t="s">
        <v>1897</v>
      </c>
      <c r="G1456" s="205"/>
      <c r="H1456" s="208">
        <v>12</v>
      </c>
      <c r="I1456" s="209"/>
      <c r="J1456" s="205"/>
      <c r="K1456" s="205"/>
      <c r="L1456" s="210"/>
      <c r="M1456" s="211"/>
      <c r="N1456" s="212"/>
      <c r="O1456" s="212"/>
      <c r="P1456" s="212"/>
      <c r="Q1456" s="212"/>
      <c r="R1456" s="212"/>
      <c r="S1456" s="212"/>
      <c r="T1456" s="213"/>
      <c r="AT1456" s="214" t="s">
        <v>198</v>
      </c>
      <c r="AU1456" s="214" t="s">
        <v>83</v>
      </c>
      <c r="AV1456" s="14" t="s">
        <v>83</v>
      </c>
      <c r="AW1456" s="14" t="s">
        <v>34</v>
      </c>
      <c r="AX1456" s="14" t="s">
        <v>73</v>
      </c>
      <c r="AY1456" s="214" t="s">
        <v>168</v>
      </c>
    </row>
    <row r="1457" spans="1:65" s="15" customFormat="1" ht="11.25">
      <c r="B1457" s="215"/>
      <c r="C1457" s="216"/>
      <c r="D1457" s="189" t="s">
        <v>198</v>
      </c>
      <c r="E1457" s="217" t="s">
        <v>19</v>
      </c>
      <c r="F1457" s="218" t="s">
        <v>208</v>
      </c>
      <c r="G1457" s="216"/>
      <c r="H1457" s="219">
        <v>45</v>
      </c>
      <c r="I1457" s="220"/>
      <c r="J1457" s="216"/>
      <c r="K1457" s="216"/>
      <c r="L1457" s="221"/>
      <c r="M1457" s="222"/>
      <c r="N1457" s="223"/>
      <c r="O1457" s="223"/>
      <c r="P1457" s="223"/>
      <c r="Q1457" s="223"/>
      <c r="R1457" s="223"/>
      <c r="S1457" s="223"/>
      <c r="T1457" s="224"/>
      <c r="AT1457" s="225" t="s">
        <v>198</v>
      </c>
      <c r="AU1457" s="225" t="s">
        <v>83</v>
      </c>
      <c r="AV1457" s="15" t="s">
        <v>174</v>
      </c>
      <c r="AW1457" s="15" t="s">
        <v>34</v>
      </c>
      <c r="AX1457" s="15" t="s">
        <v>81</v>
      </c>
      <c r="AY1457" s="225" t="s">
        <v>168</v>
      </c>
    </row>
    <row r="1458" spans="1:65" s="2" customFormat="1" ht="21.75" customHeight="1">
      <c r="A1458" s="36"/>
      <c r="B1458" s="37"/>
      <c r="C1458" s="176" t="s">
        <v>1898</v>
      </c>
      <c r="D1458" s="176" t="s">
        <v>170</v>
      </c>
      <c r="E1458" s="177" t="s">
        <v>1899</v>
      </c>
      <c r="F1458" s="178" t="s">
        <v>1900</v>
      </c>
      <c r="G1458" s="179" t="s">
        <v>274</v>
      </c>
      <c r="H1458" s="180">
        <v>1</v>
      </c>
      <c r="I1458" s="181"/>
      <c r="J1458" s="182">
        <f>ROUND(I1458*H1458,2)</f>
        <v>0</v>
      </c>
      <c r="K1458" s="178" t="s">
        <v>19</v>
      </c>
      <c r="L1458" s="41"/>
      <c r="M1458" s="183" t="s">
        <v>19</v>
      </c>
      <c r="N1458" s="184" t="s">
        <v>44</v>
      </c>
      <c r="O1458" s="66"/>
      <c r="P1458" s="185">
        <f>O1458*H1458</f>
        <v>0</v>
      </c>
      <c r="Q1458" s="185">
        <v>0</v>
      </c>
      <c r="R1458" s="185">
        <f>Q1458*H1458</f>
        <v>0</v>
      </c>
      <c r="S1458" s="185">
        <v>0</v>
      </c>
      <c r="T1458" s="186">
        <f>S1458*H1458</f>
        <v>0</v>
      </c>
      <c r="U1458" s="36"/>
      <c r="V1458" s="36"/>
      <c r="W1458" s="36"/>
      <c r="X1458" s="36"/>
      <c r="Y1458" s="36"/>
      <c r="Z1458" s="36"/>
      <c r="AA1458" s="36"/>
      <c r="AB1458" s="36"/>
      <c r="AC1458" s="36"/>
      <c r="AD1458" s="36"/>
      <c r="AE1458" s="36"/>
      <c r="AR1458" s="187" t="s">
        <v>267</v>
      </c>
      <c r="AT1458" s="187" t="s">
        <v>170</v>
      </c>
      <c r="AU1458" s="187" t="s">
        <v>83</v>
      </c>
      <c r="AY1458" s="19" t="s">
        <v>168</v>
      </c>
      <c r="BE1458" s="188">
        <f>IF(N1458="základní",J1458,0)</f>
        <v>0</v>
      </c>
      <c r="BF1458" s="188">
        <f>IF(N1458="snížená",J1458,0)</f>
        <v>0</v>
      </c>
      <c r="BG1458" s="188">
        <f>IF(N1458="zákl. přenesená",J1458,0)</f>
        <v>0</v>
      </c>
      <c r="BH1458" s="188">
        <f>IF(N1458="sníž. přenesená",J1458,0)</f>
        <v>0</v>
      </c>
      <c r="BI1458" s="188">
        <f>IF(N1458="nulová",J1458,0)</f>
        <v>0</v>
      </c>
      <c r="BJ1458" s="19" t="s">
        <v>81</v>
      </c>
      <c r="BK1458" s="188">
        <f>ROUND(I1458*H1458,2)</f>
        <v>0</v>
      </c>
      <c r="BL1458" s="19" t="s">
        <v>267</v>
      </c>
      <c r="BM1458" s="187" t="s">
        <v>1901</v>
      </c>
    </row>
    <row r="1459" spans="1:65" s="2" customFormat="1" ht="16.5" customHeight="1">
      <c r="A1459" s="36"/>
      <c r="B1459" s="37"/>
      <c r="C1459" s="176" t="s">
        <v>1902</v>
      </c>
      <c r="D1459" s="176" t="s">
        <v>170</v>
      </c>
      <c r="E1459" s="177" t="s">
        <v>1903</v>
      </c>
      <c r="F1459" s="178" t="s">
        <v>1904</v>
      </c>
      <c r="G1459" s="179" t="s">
        <v>248</v>
      </c>
      <c r="H1459" s="180">
        <v>4.5</v>
      </c>
      <c r="I1459" s="181"/>
      <c r="J1459" s="182">
        <f>ROUND(I1459*H1459,2)</f>
        <v>0</v>
      </c>
      <c r="K1459" s="178" t="s">
        <v>180</v>
      </c>
      <c r="L1459" s="41"/>
      <c r="M1459" s="183" t="s">
        <v>19</v>
      </c>
      <c r="N1459" s="184" t="s">
        <v>44</v>
      </c>
      <c r="O1459" s="66"/>
      <c r="P1459" s="185">
        <f>O1459*H1459</f>
        <v>0</v>
      </c>
      <c r="Q1459" s="185">
        <v>0</v>
      </c>
      <c r="R1459" s="185">
        <f>Q1459*H1459</f>
        <v>0</v>
      </c>
      <c r="S1459" s="185">
        <v>0</v>
      </c>
      <c r="T1459" s="186">
        <f>S1459*H1459</f>
        <v>0</v>
      </c>
      <c r="U1459" s="36"/>
      <c r="V1459" s="36"/>
      <c r="W1459" s="36"/>
      <c r="X1459" s="36"/>
      <c r="Y1459" s="36"/>
      <c r="Z1459" s="36"/>
      <c r="AA1459" s="36"/>
      <c r="AB1459" s="36"/>
      <c r="AC1459" s="36"/>
      <c r="AD1459" s="36"/>
      <c r="AE1459" s="36"/>
      <c r="AR1459" s="187" t="s">
        <v>267</v>
      </c>
      <c r="AT1459" s="187" t="s">
        <v>170</v>
      </c>
      <c r="AU1459" s="187" t="s">
        <v>83</v>
      </c>
      <c r="AY1459" s="19" t="s">
        <v>168</v>
      </c>
      <c r="BE1459" s="188">
        <f>IF(N1459="základní",J1459,0)</f>
        <v>0</v>
      </c>
      <c r="BF1459" s="188">
        <f>IF(N1459="snížená",J1459,0)</f>
        <v>0</v>
      </c>
      <c r="BG1459" s="188">
        <f>IF(N1459="zákl. přenesená",J1459,0)</f>
        <v>0</v>
      </c>
      <c r="BH1459" s="188">
        <f>IF(N1459="sníž. přenesená",J1459,0)</f>
        <v>0</v>
      </c>
      <c r="BI1459" s="188">
        <f>IF(N1459="nulová",J1459,0)</f>
        <v>0</v>
      </c>
      <c r="BJ1459" s="19" t="s">
        <v>81</v>
      </c>
      <c r="BK1459" s="188">
        <f>ROUND(I1459*H1459,2)</f>
        <v>0</v>
      </c>
      <c r="BL1459" s="19" t="s">
        <v>267</v>
      </c>
      <c r="BM1459" s="187" t="s">
        <v>1905</v>
      </c>
    </row>
    <row r="1460" spans="1:65" s="2" customFormat="1" ht="19.5">
      <c r="A1460" s="36"/>
      <c r="B1460" s="37"/>
      <c r="C1460" s="38"/>
      <c r="D1460" s="189" t="s">
        <v>176</v>
      </c>
      <c r="E1460" s="38"/>
      <c r="F1460" s="190" t="s">
        <v>1906</v>
      </c>
      <c r="G1460" s="38"/>
      <c r="H1460" s="38"/>
      <c r="I1460" s="191"/>
      <c r="J1460" s="38"/>
      <c r="K1460" s="38"/>
      <c r="L1460" s="41"/>
      <c r="M1460" s="192"/>
      <c r="N1460" s="193"/>
      <c r="O1460" s="66"/>
      <c r="P1460" s="66"/>
      <c r="Q1460" s="66"/>
      <c r="R1460" s="66"/>
      <c r="S1460" s="66"/>
      <c r="T1460" s="67"/>
      <c r="U1460" s="36"/>
      <c r="V1460" s="36"/>
      <c r="W1460" s="36"/>
      <c r="X1460" s="36"/>
      <c r="Y1460" s="36"/>
      <c r="Z1460" s="36"/>
      <c r="AA1460" s="36"/>
      <c r="AB1460" s="36"/>
      <c r="AC1460" s="36"/>
      <c r="AD1460" s="36"/>
      <c r="AE1460" s="36"/>
      <c r="AT1460" s="19" t="s">
        <v>176</v>
      </c>
      <c r="AU1460" s="19" t="s">
        <v>83</v>
      </c>
    </row>
    <row r="1461" spans="1:65" s="12" customFormat="1" ht="22.9" customHeight="1">
      <c r="B1461" s="160"/>
      <c r="C1461" s="161"/>
      <c r="D1461" s="162" t="s">
        <v>72</v>
      </c>
      <c r="E1461" s="174" t="s">
        <v>1907</v>
      </c>
      <c r="F1461" s="174" t="s">
        <v>1908</v>
      </c>
      <c r="G1461" s="161"/>
      <c r="H1461" s="161"/>
      <c r="I1461" s="164"/>
      <c r="J1461" s="175">
        <f>BK1461</f>
        <v>0</v>
      </c>
      <c r="K1461" s="161"/>
      <c r="L1461" s="166"/>
      <c r="M1461" s="167"/>
      <c r="N1461" s="168"/>
      <c r="O1461" s="168"/>
      <c r="P1461" s="169">
        <f>SUM(P1462:P1467)</f>
        <v>0</v>
      </c>
      <c r="Q1461" s="168"/>
      <c r="R1461" s="169">
        <f>SUM(R1462:R1467)</f>
        <v>0.772845</v>
      </c>
      <c r="S1461" s="168"/>
      <c r="T1461" s="170">
        <f>SUM(T1462:T1467)</f>
        <v>0</v>
      </c>
      <c r="AR1461" s="171" t="s">
        <v>83</v>
      </c>
      <c r="AT1461" s="172" t="s">
        <v>72</v>
      </c>
      <c r="AU1461" s="172" t="s">
        <v>81</v>
      </c>
      <c r="AY1461" s="171" t="s">
        <v>168</v>
      </c>
      <c r="BK1461" s="173">
        <f>SUM(BK1462:BK1467)</f>
        <v>0</v>
      </c>
    </row>
    <row r="1462" spans="1:65" s="2" customFormat="1" ht="16.5" customHeight="1">
      <c r="A1462" s="36"/>
      <c r="B1462" s="37"/>
      <c r="C1462" s="176" t="s">
        <v>1909</v>
      </c>
      <c r="D1462" s="176" t="s">
        <v>170</v>
      </c>
      <c r="E1462" s="177" t="s">
        <v>1910</v>
      </c>
      <c r="F1462" s="178" t="s">
        <v>1911</v>
      </c>
      <c r="G1462" s="179" t="s">
        <v>225</v>
      </c>
      <c r="H1462" s="180">
        <v>6.7</v>
      </c>
      <c r="I1462" s="181"/>
      <c r="J1462" s="182">
        <f>ROUND(I1462*H1462,2)</f>
        <v>0</v>
      </c>
      <c r="K1462" s="178" t="s">
        <v>180</v>
      </c>
      <c r="L1462" s="41"/>
      <c r="M1462" s="183" t="s">
        <v>19</v>
      </c>
      <c r="N1462" s="184" t="s">
        <v>44</v>
      </c>
      <c r="O1462" s="66"/>
      <c r="P1462" s="185">
        <f>O1462*H1462</f>
        <v>0</v>
      </c>
      <c r="Q1462" s="185">
        <v>0.11534999999999999</v>
      </c>
      <c r="R1462" s="185">
        <f>Q1462*H1462</f>
        <v>0.772845</v>
      </c>
      <c r="S1462" s="185">
        <v>0</v>
      </c>
      <c r="T1462" s="186">
        <f>S1462*H1462</f>
        <v>0</v>
      </c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R1462" s="187" t="s">
        <v>267</v>
      </c>
      <c r="AT1462" s="187" t="s">
        <v>170</v>
      </c>
      <c r="AU1462" s="187" t="s">
        <v>83</v>
      </c>
      <c r="AY1462" s="19" t="s">
        <v>168</v>
      </c>
      <c r="BE1462" s="188">
        <f>IF(N1462="základní",J1462,0)</f>
        <v>0</v>
      </c>
      <c r="BF1462" s="188">
        <f>IF(N1462="snížená",J1462,0)</f>
        <v>0</v>
      </c>
      <c r="BG1462" s="188">
        <f>IF(N1462="zákl. přenesená",J1462,0)</f>
        <v>0</v>
      </c>
      <c r="BH1462" s="188">
        <f>IF(N1462="sníž. přenesená",J1462,0)</f>
        <v>0</v>
      </c>
      <c r="BI1462" s="188">
        <f>IF(N1462="nulová",J1462,0)</f>
        <v>0</v>
      </c>
      <c r="BJ1462" s="19" t="s">
        <v>81</v>
      </c>
      <c r="BK1462" s="188">
        <f>ROUND(I1462*H1462,2)</f>
        <v>0</v>
      </c>
      <c r="BL1462" s="19" t="s">
        <v>267</v>
      </c>
      <c r="BM1462" s="187" t="s">
        <v>1912</v>
      </c>
    </row>
    <row r="1463" spans="1:65" s="2" customFormat="1" ht="11.25">
      <c r="A1463" s="36"/>
      <c r="B1463" s="37"/>
      <c r="C1463" s="38"/>
      <c r="D1463" s="189" t="s">
        <v>176</v>
      </c>
      <c r="E1463" s="38"/>
      <c r="F1463" s="190" t="s">
        <v>1913</v>
      </c>
      <c r="G1463" s="38"/>
      <c r="H1463" s="38"/>
      <c r="I1463" s="191"/>
      <c r="J1463" s="38"/>
      <c r="K1463" s="38"/>
      <c r="L1463" s="41"/>
      <c r="M1463" s="192"/>
      <c r="N1463" s="193"/>
      <c r="O1463" s="66"/>
      <c r="P1463" s="66"/>
      <c r="Q1463" s="66"/>
      <c r="R1463" s="66"/>
      <c r="S1463" s="66"/>
      <c r="T1463" s="67"/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T1463" s="19" t="s">
        <v>176</v>
      </c>
      <c r="AU1463" s="19" t="s">
        <v>83</v>
      </c>
    </row>
    <row r="1464" spans="1:65" s="13" customFormat="1" ht="11.25">
      <c r="B1464" s="194"/>
      <c r="C1464" s="195"/>
      <c r="D1464" s="189" t="s">
        <v>198</v>
      </c>
      <c r="E1464" s="196" t="s">
        <v>19</v>
      </c>
      <c r="F1464" s="197" t="s">
        <v>366</v>
      </c>
      <c r="G1464" s="195"/>
      <c r="H1464" s="196" t="s">
        <v>19</v>
      </c>
      <c r="I1464" s="198"/>
      <c r="J1464" s="195"/>
      <c r="K1464" s="195"/>
      <c r="L1464" s="199"/>
      <c r="M1464" s="200"/>
      <c r="N1464" s="201"/>
      <c r="O1464" s="201"/>
      <c r="P1464" s="201"/>
      <c r="Q1464" s="201"/>
      <c r="R1464" s="201"/>
      <c r="S1464" s="201"/>
      <c r="T1464" s="202"/>
      <c r="AT1464" s="203" t="s">
        <v>198</v>
      </c>
      <c r="AU1464" s="203" t="s">
        <v>83</v>
      </c>
      <c r="AV1464" s="13" t="s">
        <v>81</v>
      </c>
      <c r="AW1464" s="13" t="s">
        <v>34</v>
      </c>
      <c r="AX1464" s="13" t="s">
        <v>73</v>
      </c>
      <c r="AY1464" s="203" t="s">
        <v>168</v>
      </c>
    </row>
    <row r="1465" spans="1:65" s="14" customFormat="1" ht="11.25">
      <c r="B1465" s="204"/>
      <c r="C1465" s="205"/>
      <c r="D1465" s="189" t="s">
        <v>198</v>
      </c>
      <c r="E1465" s="206" t="s">
        <v>19</v>
      </c>
      <c r="F1465" s="207" t="s">
        <v>1914</v>
      </c>
      <c r="G1465" s="205"/>
      <c r="H1465" s="208">
        <v>6.7</v>
      </c>
      <c r="I1465" s="209"/>
      <c r="J1465" s="205"/>
      <c r="K1465" s="205"/>
      <c r="L1465" s="210"/>
      <c r="M1465" s="211"/>
      <c r="N1465" s="212"/>
      <c r="O1465" s="212"/>
      <c r="P1465" s="212"/>
      <c r="Q1465" s="212"/>
      <c r="R1465" s="212"/>
      <c r="S1465" s="212"/>
      <c r="T1465" s="213"/>
      <c r="AT1465" s="214" t="s">
        <v>198</v>
      </c>
      <c r="AU1465" s="214" t="s">
        <v>83</v>
      </c>
      <c r="AV1465" s="14" t="s">
        <v>83</v>
      </c>
      <c r="AW1465" s="14" t="s">
        <v>34</v>
      </c>
      <c r="AX1465" s="14" t="s">
        <v>81</v>
      </c>
      <c r="AY1465" s="214" t="s">
        <v>168</v>
      </c>
    </row>
    <row r="1466" spans="1:65" s="2" customFormat="1" ht="16.5" customHeight="1">
      <c r="A1466" s="36"/>
      <c r="B1466" s="37"/>
      <c r="C1466" s="176" t="s">
        <v>1915</v>
      </c>
      <c r="D1466" s="176" t="s">
        <v>170</v>
      </c>
      <c r="E1466" s="177" t="s">
        <v>1916</v>
      </c>
      <c r="F1466" s="178" t="s">
        <v>1917</v>
      </c>
      <c r="G1466" s="179" t="s">
        <v>248</v>
      </c>
      <c r="H1466" s="180">
        <v>0.77300000000000002</v>
      </c>
      <c r="I1466" s="181"/>
      <c r="J1466" s="182">
        <f>ROUND(I1466*H1466,2)</f>
        <v>0</v>
      </c>
      <c r="K1466" s="178" t="s">
        <v>180</v>
      </c>
      <c r="L1466" s="41"/>
      <c r="M1466" s="183" t="s">
        <v>19</v>
      </c>
      <c r="N1466" s="184" t="s">
        <v>44</v>
      </c>
      <c r="O1466" s="66"/>
      <c r="P1466" s="185">
        <f>O1466*H1466</f>
        <v>0</v>
      </c>
      <c r="Q1466" s="185">
        <v>0</v>
      </c>
      <c r="R1466" s="185">
        <f>Q1466*H1466</f>
        <v>0</v>
      </c>
      <c r="S1466" s="185">
        <v>0</v>
      </c>
      <c r="T1466" s="186">
        <f>S1466*H1466</f>
        <v>0</v>
      </c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R1466" s="187" t="s">
        <v>267</v>
      </c>
      <c r="AT1466" s="187" t="s">
        <v>170</v>
      </c>
      <c r="AU1466" s="187" t="s">
        <v>83</v>
      </c>
      <c r="AY1466" s="19" t="s">
        <v>168</v>
      </c>
      <c r="BE1466" s="188">
        <f>IF(N1466="základní",J1466,0)</f>
        <v>0</v>
      </c>
      <c r="BF1466" s="188">
        <f>IF(N1466="snížená",J1466,0)</f>
        <v>0</v>
      </c>
      <c r="BG1466" s="188">
        <f>IF(N1466="zákl. přenesená",J1466,0)</f>
        <v>0</v>
      </c>
      <c r="BH1466" s="188">
        <f>IF(N1466="sníž. přenesená",J1466,0)</f>
        <v>0</v>
      </c>
      <c r="BI1466" s="188">
        <f>IF(N1466="nulová",J1466,0)</f>
        <v>0</v>
      </c>
      <c r="BJ1466" s="19" t="s">
        <v>81</v>
      </c>
      <c r="BK1466" s="188">
        <f>ROUND(I1466*H1466,2)</f>
        <v>0</v>
      </c>
      <c r="BL1466" s="19" t="s">
        <v>267</v>
      </c>
      <c r="BM1466" s="187" t="s">
        <v>1918</v>
      </c>
    </row>
    <row r="1467" spans="1:65" s="2" customFormat="1" ht="19.5">
      <c r="A1467" s="36"/>
      <c r="B1467" s="37"/>
      <c r="C1467" s="38"/>
      <c r="D1467" s="189" t="s">
        <v>176</v>
      </c>
      <c r="E1467" s="38"/>
      <c r="F1467" s="190" t="s">
        <v>1919</v>
      </c>
      <c r="G1467" s="38"/>
      <c r="H1467" s="38"/>
      <c r="I1467" s="191"/>
      <c r="J1467" s="38"/>
      <c r="K1467" s="38"/>
      <c r="L1467" s="41"/>
      <c r="M1467" s="192"/>
      <c r="N1467" s="193"/>
      <c r="O1467" s="66"/>
      <c r="P1467" s="66"/>
      <c r="Q1467" s="66"/>
      <c r="R1467" s="66"/>
      <c r="S1467" s="66"/>
      <c r="T1467" s="67"/>
      <c r="U1467" s="36"/>
      <c r="V1467" s="36"/>
      <c r="W1467" s="36"/>
      <c r="X1467" s="36"/>
      <c r="Y1467" s="36"/>
      <c r="Z1467" s="36"/>
      <c r="AA1467" s="36"/>
      <c r="AB1467" s="36"/>
      <c r="AC1467" s="36"/>
      <c r="AD1467" s="36"/>
      <c r="AE1467" s="36"/>
      <c r="AT1467" s="19" t="s">
        <v>176</v>
      </c>
      <c r="AU1467" s="19" t="s">
        <v>83</v>
      </c>
    </row>
    <row r="1468" spans="1:65" s="12" customFormat="1" ht="22.9" customHeight="1">
      <c r="B1468" s="160"/>
      <c r="C1468" s="161"/>
      <c r="D1468" s="162" t="s">
        <v>72</v>
      </c>
      <c r="E1468" s="174" t="s">
        <v>1920</v>
      </c>
      <c r="F1468" s="174" t="s">
        <v>1921</v>
      </c>
      <c r="G1468" s="161"/>
      <c r="H1468" s="161"/>
      <c r="I1468" s="164"/>
      <c r="J1468" s="175">
        <f>BK1468</f>
        <v>0</v>
      </c>
      <c r="K1468" s="161"/>
      <c r="L1468" s="166"/>
      <c r="M1468" s="167"/>
      <c r="N1468" s="168"/>
      <c r="O1468" s="168"/>
      <c r="P1468" s="169">
        <f>SUM(P1469:P1478)</f>
        <v>0</v>
      </c>
      <c r="Q1468" s="168"/>
      <c r="R1468" s="169">
        <f>SUM(R1469:R1478)</f>
        <v>0.9657</v>
      </c>
      <c r="S1468" s="168"/>
      <c r="T1468" s="170">
        <f>SUM(T1469:T1478)</f>
        <v>0</v>
      </c>
      <c r="AR1468" s="171" t="s">
        <v>83</v>
      </c>
      <c r="AT1468" s="172" t="s">
        <v>72</v>
      </c>
      <c r="AU1468" s="172" t="s">
        <v>81</v>
      </c>
      <c r="AY1468" s="171" t="s">
        <v>168</v>
      </c>
      <c r="BK1468" s="173">
        <f>SUM(BK1469:BK1478)</f>
        <v>0</v>
      </c>
    </row>
    <row r="1469" spans="1:65" s="2" customFormat="1" ht="21.75" customHeight="1">
      <c r="A1469" s="36"/>
      <c r="B1469" s="37"/>
      <c r="C1469" s="176" t="s">
        <v>1922</v>
      </c>
      <c r="D1469" s="176" t="s">
        <v>170</v>
      </c>
      <c r="E1469" s="177" t="s">
        <v>1923</v>
      </c>
      <c r="F1469" s="178" t="s">
        <v>1924</v>
      </c>
      <c r="G1469" s="179" t="s">
        <v>225</v>
      </c>
      <c r="H1469" s="180">
        <v>96.57</v>
      </c>
      <c r="I1469" s="181"/>
      <c r="J1469" s="182">
        <f>ROUND(I1469*H1469,2)</f>
        <v>0</v>
      </c>
      <c r="K1469" s="178" t="s">
        <v>19</v>
      </c>
      <c r="L1469" s="41"/>
      <c r="M1469" s="183" t="s">
        <v>19</v>
      </c>
      <c r="N1469" s="184" t="s">
        <v>44</v>
      </c>
      <c r="O1469" s="66"/>
      <c r="P1469" s="185">
        <f>O1469*H1469</f>
        <v>0</v>
      </c>
      <c r="Q1469" s="185">
        <v>0.01</v>
      </c>
      <c r="R1469" s="185">
        <f>Q1469*H1469</f>
        <v>0.9657</v>
      </c>
      <c r="S1469" s="185">
        <v>0</v>
      </c>
      <c r="T1469" s="186">
        <f>S1469*H1469</f>
        <v>0</v>
      </c>
      <c r="U1469" s="36"/>
      <c r="V1469" s="36"/>
      <c r="W1469" s="36"/>
      <c r="X1469" s="36"/>
      <c r="Y1469" s="36"/>
      <c r="Z1469" s="36"/>
      <c r="AA1469" s="36"/>
      <c r="AB1469" s="36"/>
      <c r="AC1469" s="36"/>
      <c r="AD1469" s="36"/>
      <c r="AE1469" s="36"/>
      <c r="AR1469" s="187" t="s">
        <v>267</v>
      </c>
      <c r="AT1469" s="187" t="s">
        <v>170</v>
      </c>
      <c r="AU1469" s="187" t="s">
        <v>83</v>
      </c>
      <c r="AY1469" s="19" t="s">
        <v>168</v>
      </c>
      <c r="BE1469" s="188">
        <f>IF(N1469="základní",J1469,0)</f>
        <v>0</v>
      </c>
      <c r="BF1469" s="188">
        <f>IF(N1469="snížená",J1469,0)</f>
        <v>0</v>
      </c>
      <c r="BG1469" s="188">
        <f>IF(N1469="zákl. přenesená",J1469,0)</f>
        <v>0</v>
      </c>
      <c r="BH1469" s="188">
        <f>IF(N1469="sníž. přenesená",J1469,0)</f>
        <v>0</v>
      </c>
      <c r="BI1469" s="188">
        <f>IF(N1469="nulová",J1469,0)</f>
        <v>0</v>
      </c>
      <c r="BJ1469" s="19" t="s">
        <v>81</v>
      </c>
      <c r="BK1469" s="188">
        <f>ROUND(I1469*H1469,2)</f>
        <v>0</v>
      </c>
      <c r="BL1469" s="19" t="s">
        <v>267</v>
      </c>
      <c r="BM1469" s="187" t="s">
        <v>1925</v>
      </c>
    </row>
    <row r="1470" spans="1:65" s="2" customFormat="1" ht="11.25">
      <c r="A1470" s="36"/>
      <c r="B1470" s="37"/>
      <c r="C1470" s="38"/>
      <c r="D1470" s="189" t="s">
        <v>176</v>
      </c>
      <c r="E1470" s="38"/>
      <c r="F1470" s="190" t="s">
        <v>1924</v>
      </c>
      <c r="G1470" s="38"/>
      <c r="H1470" s="38"/>
      <c r="I1470" s="191"/>
      <c r="J1470" s="38"/>
      <c r="K1470" s="38"/>
      <c r="L1470" s="41"/>
      <c r="M1470" s="192"/>
      <c r="N1470" s="193"/>
      <c r="O1470" s="66"/>
      <c r="P1470" s="66"/>
      <c r="Q1470" s="66"/>
      <c r="R1470" s="66"/>
      <c r="S1470" s="66"/>
      <c r="T1470" s="67"/>
      <c r="U1470" s="36"/>
      <c r="V1470" s="36"/>
      <c r="W1470" s="36"/>
      <c r="X1470" s="36"/>
      <c r="Y1470" s="36"/>
      <c r="Z1470" s="36"/>
      <c r="AA1470" s="36"/>
      <c r="AB1470" s="36"/>
      <c r="AC1470" s="36"/>
      <c r="AD1470" s="36"/>
      <c r="AE1470" s="36"/>
      <c r="AT1470" s="19" t="s">
        <v>176</v>
      </c>
      <c r="AU1470" s="19" t="s">
        <v>83</v>
      </c>
    </row>
    <row r="1471" spans="1:65" s="13" customFormat="1" ht="11.25">
      <c r="B1471" s="194"/>
      <c r="C1471" s="195"/>
      <c r="D1471" s="189" t="s">
        <v>198</v>
      </c>
      <c r="E1471" s="196" t="s">
        <v>19</v>
      </c>
      <c r="F1471" s="197" t="s">
        <v>1926</v>
      </c>
      <c r="G1471" s="195"/>
      <c r="H1471" s="196" t="s">
        <v>19</v>
      </c>
      <c r="I1471" s="198"/>
      <c r="J1471" s="195"/>
      <c r="K1471" s="195"/>
      <c r="L1471" s="199"/>
      <c r="M1471" s="200"/>
      <c r="N1471" s="201"/>
      <c r="O1471" s="201"/>
      <c r="P1471" s="201"/>
      <c r="Q1471" s="201"/>
      <c r="R1471" s="201"/>
      <c r="S1471" s="201"/>
      <c r="T1471" s="202"/>
      <c r="AT1471" s="203" t="s">
        <v>198</v>
      </c>
      <c r="AU1471" s="203" t="s">
        <v>83</v>
      </c>
      <c r="AV1471" s="13" t="s">
        <v>81</v>
      </c>
      <c r="AW1471" s="13" t="s">
        <v>34</v>
      </c>
      <c r="AX1471" s="13" t="s">
        <v>73</v>
      </c>
      <c r="AY1471" s="203" t="s">
        <v>168</v>
      </c>
    </row>
    <row r="1472" spans="1:65" s="14" customFormat="1" ht="11.25">
      <c r="B1472" s="204"/>
      <c r="C1472" s="205"/>
      <c r="D1472" s="189" t="s">
        <v>198</v>
      </c>
      <c r="E1472" s="206" t="s">
        <v>19</v>
      </c>
      <c r="F1472" s="207" t="s">
        <v>1927</v>
      </c>
      <c r="G1472" s="205"/>
      <c r="H1472" s="208">
        <v>66.3</v>
      </c>
      <c r="I1472" s="209"/>
      <c r="J1472" s="205"/>
      <c r="K1472" s="205"/>
      <c r="L1472" s="210"/>
      <c r="M1472" s="211"/>
      <c r="N1472" s="212"/>
      <c r="O1472" s="212"/>
      <c r="P1472" s="212"/>
      <c r="Q1472" s="212"/>
      <c r="R1472" s="212"/>
      <c r="S1472" s="212"/>
      <c r="T1472" s="213"/>
      <c r="AT1472" s="214" t="s">
        <v>198</v>
      </c>
      <c r="AU1472" s="214" t="s">
        <v>83</v>
      </c>
      <c r="AV1472" s="14" t="s">
        <v>83</v>
      </c>
      <c r="AW1472" s="14" t="s">
        <v>34</v>
      </c>
      <c r="AX1472" s="14" t="s">
        <v>73</v>
      </c>
      <c r="AY1472" s="214" t="s">
        <v>168</v>
      </c>
    </row>
    <row r="1473" spans="1:65" s="14" customFormat="1" ht="11.25">
      <c r="B1473" s="204"/>
      <c r="C1473" s="205"/>
      <c r="D1473" s="189" t="s">
        <v>198</v>
      </c>
      <c r="E1473" s="206" t="s">
        <v>19</v>
      </c>
      <c r="F1473" s="207" t="s">
        <v>1928</v>
      </c>
      <c r="G1473" s="205"/>
      <c r="H1473" s="208">
        <v>2</v>
      </c>
      <c r="I1473" s="209"/>
      <c r="J1473" s="205"/>
      <c r="K1473" s="205"/>
      <c r="L1473" s="210"/>
      <c r="M1473" s="211"/>
      <c r="N1473" s="212"/>
      <c r="O1473" s="212"/>
      <c r="P1473" s="212"/>
      <c r="Q1473" s="212"/>
      <c r="R1473" s="212"/>
      <c r="S1473" s="212"/>
      <c r="T1473" s="213"/>
      <c r="AT1473" s="214" t="s">
        <v>198</v>
      </c>
      <c r="AU1473" s="214" t="s">
        <v>83</v>
      </c>
      <c r="AV1473" s="14" t="s">
        <v>83</v>
      </c>
      <c r="AW1473" s="14" t="s">
        <v>34</v>
      </c>
      <c r="AX1473" s="14" t="s">
        <v>73</v>
      </c>
      <c r="AY1473" s="214" t="s">
        <v>168</v>
      </c>
    </row>
    <row r="1474" spans="1:65" s="14" customFormat="1" ht="11.25">
      <c r="B1474" s="204"/>
      <c r="C1474" s="205"/>
      <c r="D1474" s="189" t="s">
        <v>198</v>
      </c>
      <c r="E1474" s="206" t="s">
        <v>19</v>
      </c>
      <c r="F1474" s="207" t="s">
        <v>1929</v>
      </c>
      <c r="G1474" s="205"/>
      <c r="H1474" s="208">
        <v>19.8</v>
      </c>
      <c r="I1474" s="209"/>
      <c r="J1474" s="205"/>
      <c r="K1474" s="205"/>
      <c r="L1474" s="210"/>
      <c r="M1474" s="211"/>
      <c r="N1474" s="212"/>
      <c r="O1474" s="212"/>
      <c r="P1474" s="212"/>
      <c r="Q1474" s="212"/>
      <c r="R1474" s="212"/>
      <c r="S1474" s="212"/>
      <c r="T1474" s="213"/>
      <c r="AT1474" s="214" t="s">
        <v>198</v>
      </c>
      <c r="AU1474" s="214" t="s">
        <v>83</v>
      </c>
      <c r="AV1474" s="14" t="s">
        <v>83</v>
      </c>
      <c r="AW1474" s="14" t="s">
        <v>34</v>
      </c>
      <c r="AX1474" s="14" t="s">
        <v>73</v>
      </c>
      <c r="AY1474" s="214" t="s">
        <v>168</v>
      </c>
    </row>
    <row r="1475" spans="1:65" s="14" customFormat="1" ht="11.25">
      <c r="B1475" s="204"/>
      <c r="C1475" s="205"/>
      <c r="D1475" s="189" t="s">
        <v>198</v>
      </c>
      <c r="E1475" s="206" t="s">
        <v>19</v>
      </c>
      <c r="F1475" s="207" t="s">
        <v>1930</v>
      </c>
      <c r="G1475" s="205"/>
      <c r="H1475" s="208">
        <v>8.4700000000000006</v>
      </c>
      <c r="I1475" s="209"/>
      <c r="J1475" s="205"/>
      <c r="K1475" s="205"/>
      <c r="L1475" s="210"/>
      <c r="M1475" s="211"/>
      <c r="N1475" s="212"/>
      <c r="O1475" s="212"/>
      <c r="P1475" s="212"/>
      <c r="Q1475" s="212"/>
      <c r="R1475" s="212"/>
      <c r="S1475" s="212"/>
      <c r="T1475" s="213"/>
      <c r="AT1475" s="214" t="s">
        <v>198</v>
      </c>
      <c r="AU1475" s="214" t="s">
        <v>83</v>
      </c>
      <c r="AV1475" s="14" t="s">
        <v>83</v>
      </c>
      <c r="AW1475" s="14" t="s">
        <v>34</v>
      </c>
      <c r="AX1475" s="14" t="s">
        <v>73</v>
      </c>
      <c r="AY1475" s="214" t="s">
        <v>168</v>
      </c>
    </row>
    <row r="1476" spans="1:65" s="15" customFormat="1" ht="11.25">
      <c r="B1476" s="215"/>
      <c r="C1476" s="216"/>
      <c r="D1476" s="189" t="s">
        <v>198</v>
      </c>
      <c r="E1476" s="217" t="s">
        <v>19</v>
      </c>
      <c r="F1476" s="218" t="s">
        <v>208</v>
      </c>
      <c r="G1476" s="216"/>
      <c r="H1476" s="219">
        <v>96.57</v>
      </c>
      <c r="I1476" s="220"/>
      <c r="J1476" s="216"/>
      <c r="K1476" s="216"/>
      <c r="L1476" s="221"/>
      <c r="M1476" s="222"/>
      <c r="N1476" s="223"/>
      <c r="O1476" s="223"/>
      <c r="P1476" s="223"/>
      <c r="Q1476" s="223"/>
      <c r="R1476" s="223"/>
      <c r="S1476" s="223"/>
      <c r="T1476" s="224"/>
      <c r="AT1476" s="225" t="s">
        <v>198</v>
      </c>
      <c r="AU1476" s="225" t="s">
        <v>83</v>
      </c>
      <c r="AV1476" s="15" t="s">
        <v>174</v>
      </c>
      <c r="AW1476" s="15" t="s">
        <v>34</v>
      </c>
      <c r="AX1476" s="15" t="s">
        <v>81</v>
      </c>
      <c r="AY1476" s="225" t="s">
        <v>168</v>
      </c>
    </row>
    <row r="1477" spans="1:65" s="2" customFormat="1" ht="16.5" customHeight="1">
      <c r="A1477" s="36"/>
      <c r="B1477" s="37"/>
      <c r="C1477" s="176" t="s">
        <v>1931</v>
      </c>
      <c r="D1477" s="176" t="s">
        <v>170</v>
      </c>
      <c r="E1477" s="177" t="s">
        <v>1932</v>
      </c>
      <c r="F1477" s="178" t="s">
        <v>1933</v>
      </c>
      <c r="G1477" s="179" t="s">
        <v>248</v>
      </c>
      <c r="H1477" s="180">
        <v>0.96599999999999997</v>
      </c>
      <c r="I1477" s="181"/>
      <c r="J1477" s="182">
        <f>ROUND(I1477*H1477,2)</f>
        <v>0</v>
      </c>
      <c r="K1477" s="178" t="s">
        <v>180</v>
      </c>
      <c r="L1477" s="41"/>
      <c r="M1477" s="183" t="s">
        <v>19</v>
      </c>
      <c r="N1477" s="184" t="s">
        <v>44</v>
      </c>
      <c r="O1477" s="66"/>
      <c r="P1477" s="185">
        <f>O1477*H1477</f>
        <v>0</v>
      </c>
      <c r="Q1477" s="185">
        <v>0</v>
      </c>
      <c r="R1477" s="185">
        <f>Q1477*H1477</f>
        <v>0</v>
      </c>
      <c r="S1477" s="185">
        <v>0</v>
      </c>
      <c r="T1477" s="186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87" t="s">
        <v>267</v>
      </c>
      <c r="AT1477" s="187" t="s">
        <v>170</v>
      </c>
      <c r="AU1477" s="187" t="s">
        <v>83</v>
      </c>
      <c r="AY1477" s="19" t="s">
        <v>168</v>
      </c>
      <c r="BE1477" s="188">
        <f>IF(N1477="základní",J1477,0)</f>
        <v>0</v>
      </c>
      <c r="BF1477" s="188">
        <f>IF(N1477="snížená",J1477,0)</f>
        <v>0</v>
      </c>
      <c r="BG1477" s="188">
        <f>IF(N1477="zákl. přenesená",J1477,0)</f>
        <v>0</v>
      </c>
      <c r="BH1477" s="188">
        <f>IF(N1477="sníž. přenesená",J1477,0)</f>
        <v>0</v>
      </c>
      <c r="BI1477" s="188">
        <f>IF(N1477="nulová",J1477,0)</f>
        <v>0</v>
      </c>
      <c r="BJ1477" s="19" t="s">
        <v>81</v>
      </c>
      <c r="BK1477" s="188">
        <f>ROUND(I1477*H1477,2)</f>
        <v>0</v>
      </c>
      <c r="BL1477" s="19" t="s">
        <v>267</v>
      </c>
      <c r="BM1477" s="187" t="s">
        <v>1934</v>
      </c>
    </row>
    <row r="1478" spans="1:65" s="2" customFormat="1" ht="19.5">
      <c r="A1478" s="36"/>
      <c r="B1478" s="37"/>
      <c r="C1478" s="38"/>
      <c r="D1478" s="189" t="s">
        <v>176</v>
      </c>
      <c r="E1478" s="38"/>
      <c r="F1478" s="190" t="s">
        <v>1935</v>
      </c>
      <c r="G1478" s="38"/>
      <c r="H1478" s="38"/>
      <c r="I1478" s="191"/>
      <c r="J1478" s="38"/>
      <c r="K1478" s="38"/>
      <c r="L1478" s="41"/>
      <c r="M1478" s="192"/>
      <c r="N1478" s="193"/>
      <c r="O1478" s="66"/>
      <c r="P1478" s="66"/>
      <c r="Q1478" s="66"/>
      <c r="R1478" s="66"/>
      <c r="S1478" s="66"/>
      <c r="T1478" s="67"/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T1478" s="19" t="s">
        <v>176</v>
      </c>
      <c r="AU1478" s="19" t="s">
        <v>83</v>
      </c>
    </row>
    <row r="1479" spans="1:65" s="12" customFormat="1" ht="22.9" customHeight="1">
      <c r="B1479" s="160"/>
      <c r="C1479" s="161"/>
      <c r="D1479" s="162" t="s">
        <v>72</v>
      </c>
      <c r="E1479" s="174" t="s">
        <v>1936</v>
      </c>
      <c r="F1479" s="174" t="s">
        <v>1937</v>
      </c>
      <c r="G1479" s="161"/>
      <c r="H1479" s="161"/>
      <c r="I1479" s="164"/>
      <c r="J1479" s="175">
        <f>BK1479</f>
        <v>0</v>
      </c>
      <c r="K1479" s="161"/>
      <c r="L1479" s="166"/>
      <c r="M1479" s="167"/>
      <c r="N1479" s="168"/>
      <c r="O1479" s="168"/>
      <c r="P1479" s="169">
        <f>SUM(P1480:P1524)</f>
        <v>0</v>
      </c>
      <c r="Q1479" s="168"/>
      <c r="R1479" s="169">
        <f>SUM(R1480:R1524)</f>
        <v>0.77579500000000012</v>
      </c>
      <c r="S1479" s="168"/>
      <c r="T1479" s="170">
        <f>SUM(T1480:T1524)</f>
        <v>0</v>
      </c>
      <c r="AR1479" s="171" t="s">
        <v>83</v>
      </c>
      <c r="AT1479" s="172" t="s">
        <v>72</v>
      </c>
      <c r="AU1479" s="172" t="s">
        <v>81</v>
      </c>
      <c r="AY1479" s="171" t="s">
        <v>168</v>
      </c>
      <c r="BK1479" s="173">
        <f>SUM(BK1480:BK1524)</f>
        <v>0</v>
      </c>
    </row>
    <row r="1480" spans="1:65" s="2" customFormat="1" ht="24.2" customHeight="1">
      <c r="A1480" s="36"/>
      <c r="B1480" s="37"/>
      <c r="C1480" s="176" t="s">
        <v>1938</v>
      </c>
      <c r="D1480" s="176" t="s">
        <v>170</v>
      </c>
      <c r="E1480" s="177" t="s">
        <v>1939</v>
      </c>
      <c r="F1480" s="178" t="s">
        <v>1940</v>
      </c>
      <c r="G1480" s="179" t="s">
        <v>179</v>
      </c>
      <c r="H1480" s="180">
        <v>207.3</v>
      </c>
      <c r="I1480" s="181"/>
      <c r="J1480" s="182">
        <f>ROUND(I1480*H1480,2)</f>
        <v>0</v>
      </c>
      <c r="K1480" s="178" t="s">
        <v>19</v>
      </c>
      <c r="L1480" s="41"/>
      <c r="M1480" s="183" t="s">
        <v>19</v>
      </c>
      <c r="N1480" s="184" t="s">
        <v>44</v>
      </c>
      <c r="O1480" s="66"/>
      <c r="P1480" s="185">
        <f>O1480*H1480</f>
        <v>0</v>
      </c>
      <c r="Q1480" s="185">
        <v>1.7099999999999999E-3</v>
      </c>
      <c r="R1480" s="185">
        <f>Q1480*H1480</f>
        <v>0.35448299999999999</v>
      </c>
      <c r="S1480" s="185">
        <v>0</v>
      </c>
      <c r="T1480" s="186">
        <f>S1480*H1480</f>
        <v>0</v>
      </c>
      <c r="U1480" s="36"/>
      <c r="V1480" s="36"/>
      <c r="W1480" s="36"/>
      <c r="X1480" s="36"/>
      <c r="Y1480" s="36"/>
      <c r="Z1480" s="36"/>
      <c r="AA1480" s="36"/>
      <c r="AB1480" s="36"/>
      <c r="AC1480" s="36"/>
      <c r="AD1480" s="36"/>
      <c r="AE1480" s="36"/>
      <c r="AR1480" s="187" t="s">
        <v>267</v>
      </c>
      <c r="AT1480" s="187" t="s">
        <v>170</v>
      </c>
      <c r="AU1480" s="187" t="s">
        <v>83</v>
      </c>
      <c r="AY1480" s="19" t="s">
        <v>168</v>
      </c>
      <c r="BE1480" s="188">
        <f>IF(N1480="základní",J1480,0)</f>
        <v>0</v>
      </c>
      <c r="BF1480" s="188">
        <f>IF(N1480="snížená",J1480,0)</f>
        <v>0</v>
      </c>
      <c r="BG1480" s="188">
        <f>IF(N1480="zákl. přenesená",J1480,0)</f>
        <v>0</v>
      </c>
      <c r="BH1480" s="188">
        <f>IF(N1480="sníž. přenesená",J1480,0)</f>
        <v>0</v>
      </c>
      <c r="BI1480" s="188">
        <f>IF(N1480="nulová",J1480,0)</f>
        <v>0</v>
      </c>
      <c r="BJ1480" s="19" t="s">
        <v>81</v>
      </c>
      <c r="BK1480" s="188">
        <f>ROUND(I1480*H1480,2)</f>
        <v>0</v>
      </c>
      <c r="BL1480" s="19" t="s">
        <v>267</v>
      </c>
      <c r="BM1480" s="187" t="s">
        <v>1941</v>
      </c>
    </row>
    <row r="1481" spans="1:65" s="2" customFormat="1" ht="19.5">
      <c r="A1481" s="36"/>
      <c r="B1481" s="37"/>
      <c r="C1481" s="38"/>
      <c r="D1481" s="189" t="s">
        <v>176</v>
      </c>
      <c r="E1481" s="38"/>
      <c r="F1481" s="190" t="s">
        <v>1940</v>
      </c>
      <c r="G1481" s="38"/>
      <c r="H1481" s="38"/>
      <c r="I1481" s="191"/>
      <c r="J1481" s="38"/>
      <c r="K1481" s="38"/>
      <c r="L1481" s="41"/>
      <c r="M1481" s="192"/>
      <c r="N1481" s="193"/>
      <c r="O1481" s="66"/>
      <c r="P1481" s="66"/>
      <c r="Q1481" s="66"/>
      <c r="R1481" s="66"/>
      <c r="S1481" s="66"/>
      <c r="T1481" s="67"/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T1481" s="19" t="s">
        <v>176</v>
      </c>
      <c r="AU1481" s="19" t="s">
        <v>83</v>
      </c>
    </row>
    <row r="1482" spans="1:65" s="14" customFormat="1" ht="11.25">
      <c r="B1482" s="204"/>
      <c r="C1482" s="205"/>
      <c r="D1482" s="189" t="s">
        <v>198</v>
      </c>
      <c r="E1482" s="206" t="s">
        <v>19</v>
      </c>
      <c r="F1482" s="207" t="s">
        <v>1942</v>
      </c>
      <c r="G1482" s="205"/>
      <c r="H1482" s="208">
        <v>6.5</v>
      </c>
      <c r="I1482" s="209"/>
      <c r="J1482" s="205"/>
      <c r="K1482" s="205"/>
      <c r="L1482" s="210"/>
      <c r="M1482" s="211"/>
      <c r="N1482" s="212"/>
      <c r="O1482" s="212"/>
      <c r="P1482" s="212"/>
      <c r="Q1482" s="212"/>
      <c r="R1482" s="212"/>
      <c r="S1482" s="212"/>
      <c r="T1482" s="213"/>
      <c r="AT1482" s="214" t="s">
        <v>198</v>
      </c>
      <c r="AU1482" s="214" t="s">
        <v>83</v>
      </c>
      <c r="AV1482" s="14" t="s">
        <v>83</v>
      </c>
      <c r="AW1482" s="14" t="s">
        <v>34</v>
      </c>
      <c r="AX1482" s="14" t="s">
        <v>73</v>
      </c>
      <c r="AY1482" s="214" t="s">
        <v>168</v>
      </c>
    </row>
    <row r="1483" spans="1:65" s="14" customFormat="1" ht="11.25">
      <c r="B1483" s="204"/>
      <c r="C1483" s="205"/>
      <c r="D1483" s="189" t="s">
        <v>198</v>
      </c>
      <c r="E1483" s="206" t="s">
        <v>19</v>
      </c>
      <c r="F1483" s="207" t="s">
        <v>1943</v>
      </c>
      <c r="G1483" s="205"/>
      <c r="H1483" s="208">
        <v>21.15</v>
      </c>
      <c r="I1483" s="209"/>
      <c r="J1483" s="205"/>
      <c r="K1483" s="205"/>
      <c r="L1483" s="210"/>
      <c r="M1483" s="211"/>
      <c r="N1483" s="212"/>
      <c r="O1483" s="212"/>
      <c r="P1483" s="212"/>
      <c r="Q1483" s="212"/>
      <c r="R1483" s="212"/>
      <c r="S1483" s="212"/>
      <c r="T1483" s="213"/>
      <c r="AT1483" s="214" t="s">
        <v>198</v>
      </c>
      <c r="AU1483" s="214" t="s">
        <v>83</v>
      </c>
      <c r="AV1483" s="14" t="s">
        <v>83</v>
      </c>
      <c r="AW1483" s="14" t="s">
        <v>34</v>
      </c>
      <c r="AX1483" s="14" t="s">
        <v>73</v>
      </c>
      <c r="AY1483" s="214" t="s">
        <v>168</v>
      </c>
    </row>
    <row r="1484" spans="1:65" s="14" customFormat="1" ht="11.25">
      <c r="B1484" s="204"/>
      <c r="C1484" s="205"/>
      <c r="D1484" s="189" t="s">
        <v>198</v>
      </c>
      <c r="E1484" s="206" t="s">
        <v>19</v>
      </c>
      <c r="F1484" s="207" t="s">
        <v>1944</v>
      </c>
      <c r="G1484" s="205"/>
      <c r="H1484" s="208">
        <v>5.4</v>
      </c>
      <c r="I1484" s="209"/>
      <c r="J1484" s="205"/>
      <c r="K1484" s="205"/>
      <c r="L1484" s="210"/>
      <c r="M1484" s="211"/>
      <c r="N1484" s="212"/>
      <c r="O1484" s="212"/>
      <c r="P1484" s="212"/>
      <c r="Q1484" s="212"/>
      <c r="R1484" s="212"/>
      <c r="S1484" s="212"/>
      <c r="T1484" s="213"/>
      <c r="AT1484" s="214" t="s">
        <v>198</v>
      </c>
      <c r="AU1484" s="214" t="s">
        <v>83</v>
      </c>
      <c r="AV1484" s="14" t="s">
        <v>83</v>
      </c>
      <c r="AW1484" s="14" t="s">
        <v>34</v>
      </c>
      <c r="AX1484" s="14" t="s">
        <v>73</v>
      </c>
      <c r="AY1484" s="214" t="s">
        <v>168</v>
      </c>
    </row>
    <row r="1485" spans="1:65" s="14" customFormat="1" ht="11.25">
      <c r="B1485" s="204"/>
      <c r="C1485" s="205"/>
      <c r="D1485" s="189" t="s">
        <v>198</v>
      </c>
      <c r="E1485" s="206" t="s">
        <v>19</v>
      </c>
      <c r="F1485" s="207" t="s">
        <v>1945</v>
      </c>
      <c r="G1485" s="205"/>
      <c r="H1485" s="208">
        <v>24.15</v>
      </c>
      <c r="I1485" s="209"/>
      <c r="J1485" s="205"/>
      <c r="K1485" s="205"/>
      <c r="L1485" s="210"/>
      <c r="M1485" s="211"/>
      <c r="N1485" s="212"/>
      <c r="O1485" s="212"/>
      <c r="P1485" s="212"/>
      <c r="Q1485" s="212"/>
      <c r="R1485" s="212"/>
      <c r="S1485" s="212"/>
      <c r="T1485" s="213"/>
      <c r="AT1485" s="214" t="s">
        <v>198</v>
      </c>
      <c r="AU1485" s="214" t="s">
        <v>83</v>
      </c>
      <c r="AV1485" s="14" t="s">
        <v>83</v>
      </c>
      <c r="AW1485" s="14" t="s">
        <v>34</v>
      </c>
      <c r="AX1485" s="14" t="s">
        <v>73</v>
      </c>
      <c r="AY1485" s="214" t="s">
        <v>168</v>
      </c>
    </row>
    <row r="1486" spans="1:65" s="14" customFormat="1" ht="11.25">
      <c r="B1486" s="204"/>
      <c r="C1486" s="205"/>
      <c r="D1486" s="189" t="s">
        <v>198</v>
      </c>
      <c r="E1486" s="206" t="s">
        <v>19</v>
      </c>
      <c r="F1486" s="207" t="s">
        <v>1946</v>
      </c>
      <c r="G1486" s="205"/>
      <c r="H1486" s="208">
        <v>4</v>
      </c>
      <c r="I1486" s="209"/>
      <c r="J1486" s="205"/>
      <c r="K1486" s="205"/>
      <c r="L1486" s="210"/>
      <c r="M1486" s="211"/>
      <c r="N1486" s="212"/>
      <c r="O1486" s="212"/>
      <c r="P1486" s="212"/>
      <c r="Q1486" s="212"/>
      <c r="R1486" s="212"/>
      <c r="S1486" s="212"/>
      <c r="T1486" s="213"/>
      <c r="AT1486" s="214" t="s">
        <v>198</v>
      </c>
      <c r="AU1486" s="214" t="s">
        <v>83</v>
      </c>
      <c r="AV1486" s="14" t="s">
        <v>83</v>
      </c>
      <c r="AW1486" s="14" t="s">
        <v>34</v>
      </c>
      <c r="AX1486" s="14" t="s">
        <v>73</v>
      </c>
      <c r="AY1486" s="214" t="s">
        <v>168</v>
      </c>
    </row>
    <row r="1487" spans="1:65" s="14" customFormat="1" ht="11.25">
      <c r="B1487" s="204"/>
      <c r="C1487" s="205"/>
      <c r="D1487" s="189" t="s">
        <v>198</v>
      </c>
      <c r="E1487" s="206" t="s">
        <v>19</v>
      </c>
      <c r="F1487" s="207" t="s">
        <v>1947</v>
      </c>
      <c r="G1487" s="205"/>
      <c r="H1487" s="208">
        <v>128.69999999999999</v>
      </c>
      <c r="I1487" s="209"/>
      <c r="J1487" s="205"/>
      <c r="K1487" s="205"/>
      <c r="L1487" s="210"/>
      <c r="M1487" s="211"/>
      <c r="N1487" s="212"/>
      <c r="O1487" s="212"/>
      <c r="P1487" s="212"/>
      <c r="Q1487" s="212"/>
      <c r="R1487" s="212"/>
      <c r="S1487" s="212"/>
      <c r="T1487" s="213"/>
      <c r="AT1487" s="214" t="s">
        <v>198</v>
      </c>
      <c r="AU1487" s="214" t="s">
        <v>83</v>
      </c>
      <c r="AV1487" s="14" t="s">
        <v>83</v>
      </c>
      <c r="AW1487" s="14" t="s">
        <v>34</v>
      </c>
      <c r="AX1487" s="14" t="s">
        <v>73</v>
      </c>
      <c r="AY1487" s="214" t="s">
        <v>168</v>
      </c>
    </row>
    <row r="1488" spans="1:65" s="14" customFormat="1" ht="11.25">
      <c r="B1488" s="204"/>
      <c r="C1488" s="205"/>
      <c r="D1488" s="189" t="s">
        <v>198</v>
      </c>
      <c r="E1488" s="206" t="s">
        <v>19</v>
      </c>
      <c r="F1488" s="207" t="s">
        <v>1948</v>
      </c>
      <c r="G1488" s="205"/>
      <c r="H1488" s="208">
        <v>13.2</v>
      </c>
      <c r="I1488" s="209"/>
      <c r="J1488" s="205"/>
      <c r="K1488" s="205"/>
      <c r="L1488" s="210"/>
      <c r="M1488" s="211"/>
      <c r="N1488" s="212"/>
      <c r="O1488" s="212"/>
      <c r="P1488" s="212"/>
      <c r="Q1488" s="212"/>
      <c r="R1488" s="212"/>
      <c r="S1488" s="212"/>
      <c r="T1488" s="213"/>
      <c r="AT1488" s="214" t="s">
        <v>198</v>
      </c>
      <c r="AU1488" s="214" t="s">
        <v>83</v>
      </c>
      <c r="AV1488" s="14" t="s">
        <v>83</v>
      </c>
      <c r="AW1488" s="14" t="s">
        <v>34</v>
      </c>
      <c r="AX1488" s="14" t="s">
        <v>73</v>
      </c>
      <c r="AY1488" s="214" t="s">
        <v>168</v>
      </c>
    </row>
    <row r="1489" spans="1:65" s="14" customFormat="1" ht="11.25">
      <c r="B1489" s="204"/>
      <c r="C1489" s="205"/>
      <c r="D1489" s="189" t="s">
        <v>198</v>
      </c>
      <c r="E1489" s="206" t="s">
        <v>19</v>
      </c>
      <c r="F1489" s="207" t="s">
        <v>1949</v>
      </c>
      <c r="G1489" s="205"/>
      <c r="H1489" s="208">
        <v>4.2</v>
      </c>
      <c r="I1489" s="209"/>
      <c r="J1489" s="205"/>
      <c r="K1489" s="205"/>
      <c r="L1489" s="210"/>
      <c r="M1489" s="211"/>
      <c r="N1489" s="212"/>
      <c r="O1489" s="212"/>
      <c r="P1489" s="212"/>
      <c r="Q1489" s="212"/>
      <c r="R1489" s="212"/>
      <c r="S1489" s="212"/>
      <c r="T1489" s="213"/>
      <c r="AT1489" s="214" t="s">
        <v>198</v>
      </c>
      <c r="AU1489" s="214" t="s">
        <v>83</v>
      </c>
      <c r="AV1489" s="14" t="s">
        <v>83</v>
      </c>
      <c r="AW1489" s="14" t="s">
        <v>34</v>
      </c>
      <c r="AX1489" s="14" t="s">
        <v>73</v>
      </c>
      <c r="AY1489" s="214" t="s">
        <v>168</v>
      </c>
    </row>
    <row r="1490" spans="1:65" s="15" customFormat="1" ht="11.25">
      <c r="B1490" s="215"/>
      <c r="C1490" s="216"/>
      <c r="D1490" s="189" t="s">
        <v>198</v>
      </c>
      <c r="E1490" s="217" t="s">
        <v>19</v>
      </c>
      <c r="F1490" s="218" t="s">
        <v>208</v>
      </c>
      <c r="G1490" s="216"/>
      <c r="H1490" s="219">
        <v>207.3</v>
      </c>
      <c r="I1490" s="220"/>
      <c r="J1490" s="216"/>
      <c r="K1490" s="216"/>
      <c r="L1490" s="221"/>
      <c r="M1490" s="222"/>
      <c r="N1490" s="223"/>
      <c r="O1490" s="223"/>
      <c r="P1490" s="223"/>
      <c r="Q1490" s="223"/>
      <c r="R1490" s="223"/>
      <c r="S1490" s="223"/>
      <c r="T1490" s="224"/>
      <c r="AT1490" s="225" t="s">
        <v>198</v>
      </c>
      <c r="AU1490" s="225" t="s">
        <v>83</v>
      </c>
      <c r="AV1490" s="15" t="s">
        <v>174</v>
      </c>
      <c r="AW1490" s="15" t="s">
        <v>34</v>
      </c>
      <c r="AX1490" s="15" t="s">
        <v>81</v>
      </c>
      <c r="AY1490" s="225" t="s">
        <v>168</v>
      </c>
    </row>
    <row r="1491" spans="1:65" s="2" customFormat="1" ht="24.2" customHeight="1">
      <c r="A1491" s="36"/>
      <c r="B1491" s="37"/>
      <c r="C1491" s="176" t="s">
        <v>1950</v>
      </c>
      <c r="D1491" s="176" t="s">
        <v>170</v>
      </c>
      <c r="E1491" s="177" t="s">
        <v>1951</v>
      </c>
      <c r="F1491" s="178" t="s">
        <v>1952</v>
      </c>
      <c r="G1491" s="179" t="s">
        <v>179</v>
      </c>
      <c r="H1491" s="180">
        <v>107.25</v>
      </c>
      <c r="I1491" s="181"/>
      <c r="J1491" s="182">
        <f>ROUND(I1491*H1491,2)</f>
        <v>0</v>
      </c>
      <c r="K1491" s="178" t="s">
        <v>19</v>
      </c>
      <c r="L1491" s="41"/>
      <c r="M1491" s="183" t="s">
        <v>19</v>
      </c>
      <c r="N1491" s="184" t="s">
        <v>44</v>
      </c>
      <c r="O1491" s="66"/>
      <c r="P1491" s="185">
        <f>O1491*H1491</f>
        <v>0</v>
      </c>
      <c r="Q1491" s="185">
        <v>2.7000000000000001E-3</v>
      </c>
      <c r="R1491" s="185">
        <f>Q1491*H1491</f>
        <v>0.28957500000000003</v>
      </c>
      <c r="S1491" s="185">
        <v>0</v>
      </c>
      <c r="T1491" s="186">
        <f>S1491*H1491</f>
        <v>0</v>
      </c>
      <c r="U1491" s="36"/>
      <c r="V1491" s="36"/>
      <c r="W1491" s="36"/>
      <c r="X1491" s="36"/>
      <c r="Y1491" s="36"/>
      <c r="Z1491" s="36"/>
      <c r="AA1491" s="36"/>
      <c r="AB1491" s="36"/>
      <c r="AC1491" s="36"/>
      <c r="AD1491" s="36"/>
      <c r="AE1491" s="36"/>
      <c r="AR1491" s="187" t="s">
        <v>267</v>
      </c>
      <c r="AT1491" s="187" t="s">
        <v>170</v>
      </c>
      <c r="AU1491" s="187" t="s">
        <v>83</v>
      </c>
      <c r="AY1491" s="19" t="s">
        <v>168</v>
      </c>
      <c r="BE1491" s="188">
        <f>IF(N1491="základní",J1491,0)</f>
        <v>0</v>
      </c>
      <c r="BF1491" s="188">
        <f>IF(N1491="snížená",J1491,0)</f>
        <v>0</v>
      </c>
      <c r="BG1491" s="188">
        <f>IF(N1491="zákl. přenesená",J1491,0)</f>
        <v>0</v>
      </c>
      <c r="BH1491" s="188">
        <f>IF(N1491="sníž. přenesená",J1491,0)</f>
        <v>0</v>
      </c>
      <c r="BI1491" s="188">
        <f>IF(N1491="nulová",J1491,0)</f>
        <v>0</v>
      </c>
      <c r="BJ1491" s="19" t="s">
        <v>81</v>
      </c>
      <c r="BK1491" s="188">
        <f>ROUND(I1491*H1491,2)</f>
        <v>0</v>
      </c>
      <c r="BL1491" s="19" t="s">
        <v>267</v>
      </c>
      <c r="BM1491" s="187" t="s">
        <v>1953</v>
      </c>
    </row>
    <row r="1492" spans="1:65" s="2" customFormat="1" ht="19.5">
      <c r="A1492" s="36"/>
      <c r="B1492" s="37"/>
      <c r="C1492" s="38"/>
      <c r="D1492" s="189" t="s">
        <v>176</v>
      </c>
      <c r="E1492" s="38"/>
      <c r="F1492" s="190" t="s">
        <v>1952</v>
      </c>
      <c r="G1492" s="38"/>
      <c r="H1492" s="38"/>
      <c r="I1492" s="191"/>
      <c r="J1492" s="38"/>
      <c r="K1492" s="38"/>
      <c r="L1492" s="41"/>
      <c r="M1492" s="192"/>
      <c r="N1492" s="193"/>
      <c r="O1492" s="66"/>
      <c r="P1492" s="66"/>
      <c r="Q1492" s="66"/>
      <c r="R1492" s="66"/>
      <c r="S1492" s="66"/>
      <c r="T1492" s="67"/>
      <c r="U1492" s="36"/>
      <c r="V1492" s="36"/>
      <c r="W1492" s="36"/>
      <c r="X1492" s="36"/>
      <c r="Y1492" s="36"/>
      <c r="Z1492" s="36"/>
      <c r="AA1492" s="36"/>
      <c r="AB1492" s="36"/>
      <c r="AC1492" s="36"/>
      <c r="AD1492" s="36"/>
      <c r="AE1492" s="36"/>
      <c r="AT1492" s="19" t="s">
        <v>176</v>
      </c>
      <c r="AU1492" s="19" t="s">
        <v>83</v>
      </c>
    </row>
    <row r="1493" spans="1:65" s="14" customFormat="1" ht="11.25">
      <c r="B1493" s="204"/>
      <c r="C1493" s="205"/>
      <c r="D1493" s="189" t="s">
        <v>198</v>
      </c>
      <c r="E1493" s="206" t="s">
        <v>19</v>
      </c>
      <c r="F1493" s="207" t="s">
        <v>1954</v>
      </c>
      <c r="G1493" s="205"/>
      <c r="H1493" s="208">
        <v>107.25</v>
      </c>
      <c r="I1493" s="209"/>
      <c r="J1493" s="205"/>
      <c r="K1493" s="205"/>
      <c r="L1493" s="210"/>
      <c r="M1493" s="211"/>
      <c r="N1493" s="212"/>
      <c r="O1493" s="212"/>
      <c r="P1493" s="212"/>
      <c r="Q1493" s="212"/>
      <c r="R1493" s="212"/>
      <c r="S1493" s="212"/>
      <c r="T1493" s="213"/>
      <c r="AT1493" s="214" t="s">
        <v>198</v>
      </c>
      <c r="AU1493" s="214" t="s">
        <v>83</v>
      </c>
      <c r="AV1493" s="14" t="s">
        <v>83</v>
      </c>
      <c r="AW1493" s="14" t="s">
        <v>34</v>
      </c>
      <c r="AX1493" s="14" t="s">
        <v>81</v>
      </c>
      <c r="AY1493" s="214" t="s">
        <v>168</v>
      </c>
    </row>
    <row r="1494" spans="1:65" s="2" customFormat="1" ht="24.2" customHeight="1">
      <c r="A1494" s="36"/>
      <c r="B1494" s="37"/>
      <c r="C1494" s="176" t="s">
        <v>1955</v>
      </c>
      <c r="D1494" s="176" t="s">
        <v>170</v>
      </c>
      <c r="E1494" s="177" t="s">
        <v>1956</v>
      </c>
      <c r="F1494" s="178" t="s">
        <v>1957</v>
      </c>
      <c r="G1494" s="179" t="s">
        <v>179</v>
      </c>
      <c r="H1494" s="180">
        <v>10.5</v>
      </c>
      <c r="I1494" s="181"/>
      <c r="J1494" s="182">
        <f>ROUND(I1494*H1494,2)</f>
        <v>0</v>
      </c>
      <c r="K1494" s="178" t="s">
        <v>19</v>
      </c>
      <c r="L1494" s="41"/>
      <c r="M1494" s="183" t="s">
        <v>19</v>
      </c>
      <c r="N1494" s="184" t="s">
        <v>44</v>
      </c>
      <c r="O1494" s="66"/>
      <c r="P1494" s="185">
        <f>O1494*H1494</f>
        <v>0</v>
      </c>
      <c r="Q1494" s="185">
        <v>3.3800000000000002E-3</v>
      </c>
      <c r="R1494" s="185">
        <f>Q1494*H1494</f>
        <v>3.5490000000000001E-2</v>
      </c>
      <c r="S1494" s="185">
        <v>0</v>
      </c>
      <c r="T1494" s="186">
        <f>S1494*H1494</f>
        <v>0</v>
      </c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R1494" s="187" t="s">
        <v>267</v>
      </c>
      <c r="AT1494" s="187" t="s">
        <v>170</v>
      </c>
      <c r="AU1494" s="187" t="s">
        <v>83</v>
      </c>
      <c r="AY1494" s="19" t="s">
        <v>168</v>
      </c>
      <c r="BE1494" s="188">
        <f>IF(N1494="základní",J1494,0)</f>
        <v>0</v>
      </c>
      <c r="BF1494" s="188">
        <f>IF(N1494="snížená",J1494,0)</f>
        <v>0</v>
      </c>
      <c r="BG1494" s="188">
        <f>IF(N1494="zákl. přenesená",J1494,0)</f>
        <v>0</v>
      </c>
      <c r="BH1494" s="188">
        <f>IF(N1494="sníž. přenesená",J1494,0)</f>
        <v>0</v>
      </c>
      <c r="BI1494" s="188">
        <f>IF(N1494="nulová",J1494,0)</f>
        <v>0</v>
      </c>
      <c r="BJ1494" s="19" t="s">
        <v>81</v>
      </c>
      <c r="BK1494" s="188">
        <f>ROUND(I1494*H1494,2)</f>
        <v>0</v>
      </c>
      <c r="BL1494" s="19" t="s">
        <v>267</v>
      </c>
      <c r="BM1494" s="187" t="s">
        <v>1958</v>
      </c>
    </row>
    <row r="1495" spans="1:65" s="2" customFormat="1" ht="19.5">
      <c r="A1495" s="36"/>
      <c r="B1495" s="37"/>
      <c r="C1495" s="38"/>
      <c r="D1495" s="189" t="s">
        <v>176</v>
      </c>
      <c r="E1495" s="38"/>
      <c r="F1495" s="190" t="s">
        <v>1957</v>
      </c>
      <c r="G1495" s="38"/>
      <c r="H1495" s="38"/>
      <c r="I1495" s="191"/>
      <c r="J1495" s="38"/>
      <c r="K1495" s="38"/>
      <c r="L1495" s="41"/>
      <c r="M1495" s="192"/>
      <c r="N1495" s="193"/>
      <c r="O1495" s="66"/>
      <c r="P1495" s="66"/>
      <c r="Q1495" s="66"/>
      <c r="R1495" s="66"/>
      <c r="S1495" s="66"/>
      <c r="T1495" s="67"/>
      <c r="U1495" s="36"/>
      <c r="V1495" s="36"/>
      <c r="W1495" s="36"/>
      <c r="X1495" s="36"/>
      <c r="Y1495" s="36"/>
      <c r="Z1495" s="36"/>
      <c r="AA1495" s="36"/>
      <c r="AB1495" s="36"/>
      <c r="AC1495" s="36"/>
      <c r="AD1495" s="36"/>
      <c r="AE1495" s="36"/>
      <c r="AT1495" s="19" t="s">
        <v>176</v>
      </c>
      <c r="AU1495" s="19" t="s">
        <v>83</v>
      </c>
    </row>
    <row r="1496" spans="1:65" s="14" customFormat="1" ht="11.25">
      <c r="B1496" s="204"/>
      <c r="C1496" s="205"/>
      <c r="D1496" s="189" t="s">
        <v>198</v>
      </c>
      <c r="E1496" s="206" t="s">
        <v>19</v>
      </c>
      <c r="F1496" s="207" t="s">
        <v>1959</v>
      </c>
      <c r="G1496" s="205"/>
      <c r="H1496" s="208">
        <v>10.5</v>
      </c>
      <c r="I1496" s="209"/>
      <c r="J1496" s="205"/>
      <c r="K1496" s="205"/>
      <c r="L1496" s="210"/>
      <c r="M1496" s="211"/>
      <c r="N1496" s="212"/>
      <c r="O1496" s="212"/>
      <c r="P1496" s="212"/>
      <c r="Q1496" s="212"/>
      <c r="R1496" s="212"/>
      <c r="S1496" s="212"/>
      <c r="T1496" s="213"/>
      <c r="AT1496" s="214" t="s">
        <v>198</v>
      </c>
      <c r="AU1496" s="214" t="s">
        <v>83</v>
      </c>
      <c r="AV1496" s="14" t="s">
        <v>83</v>
      </c>
      <c r="AW1496" s="14" t="s">
        <v>34</v>
      </c>
      <c r="AX1496" s="14" t="s">
        <v>81</v>
      </c>
      <c r="AY1496" s="214" t="s">
        <v>168</v>
      </c>
    </row>
    <row r="1497" spans="1:65" s="2" customFormat="1" ht="16.5" customHeight="1">
      <c r="A1497" s="36"/>
      <c r="B1497" s="37"/>
      <c r="C1497" s="176" t="s">
        <v>1960</v>
      </c>
      <c r="D1497" s="176" t="s">
        <v>170</v>
      </c>
      <c r="E1497" s="177" t="s">
        <v>1961</v>
      </c>
      <c r="F1497" s="178" t="s">
        <v>1962</v>
      </c>
      <c r="G1497" s="179" t="s">
        <v>179</v>
      </c>
      <c r="H1497" s="180">
        <v>4.4000000000000004</v>
      </c>
      <c r="I1497" s="181"/>
      <c r="J1497" s="182">
        <f>ROUND(I1497*H1497,2)</f>
        <v>0</v>
      </c>
      <c r="K1497" s="178" t="s">
        <v>180</v>
      </c>
      <c r="L1497" s="41"/>
      <c r="M1497" s="183" t="s">
        <v>19</v>
      </c>
      <c r="N1497" s="184" t="s">
        <v>44</v>
      </c>
      <c r="O1497" s="66"/>
      <c r="P1497" s="185">
        <f>O1497*H1497</f>
        <v>0</v>
      </c>
      <c r="Q1497" s="185">
        <v>1.7099999999999999E-3</v>
      </c>
      <c r="R1497" s="185">
        <f>Q1497*H1497</f>
        <v>7.5240000000000003E-3</v>
      </c>
      <c r="S1497" s="185">
        <v>0</v>
      </c>
      <c r="T1497" s="186">
        <f>S1497*H1497</f>
        <v>0</v>
      </c>
      <c r="U1497" s="36"/>
      <c r="V1497" s="36"/>
      <c r="W1497" s="36"/>
      <c r="X1497" s="36"/>
      <c r="Y1497" s="36"/>
      <c r="Z1497" s="36"/>
      <c r="AA1497" s="36"/>
      <c r="AB1497" s="36"/>
      <c r="AC1497" s="36"/>
      <c r="AD1497" s="36"/>
      <c r="AE1497" s="36"/>
      <c r="AR1497" s="187" t="s">
        <v>267</v>
      </c>
      <c r="AT1497" s="187" t="s">
        <v>170</v>
      </c>
      <c r="AU1497" s="187" t="s">
        <v>83</v>
      </c>
      <c r="AY1497" s="19" t="s">
        <v>168</v>
      </c>
      <c r="BE1497" s="188">
        <f>IF(N1497="základní",J1497,0)</f>
        <v>0</v>
      </c>
      <c r="BF1497" s="188">
        <f>IF(N1497="snížená",J1497,0)</f>
        <v>0</v>
      </c>
      <c r="BG1497" s="188">
        <f>IF(N1497="zákl. přenesená",J1497,0)</f>
        <v>0</v>
      </c>
      <c r="BH1497" s="188">
        <f>IF(N1497="sníž. přenesená",J1497,0)</f>
        <v>0</v>
      </c>
      <c r="BI1497" s="188">
        <f>IF(N1497="nulová",J1497,0)</f>
        <v>0</v>
      </c>
      <c r="BJ1497" s="19" t="s">
        <v>81</v>
      </c>
      <c r="BK1497" s="188">
        <f>ROUND(I1497*H1497,2)</f>
        <v>0</v>
      </c>
      <c r="BL1497" s="19" t="s">
        <v>267</v>
      </c>
      <c r="BM1497" s="187" t="s">
        <v>1963</v>
      </c>
    </row>
    <row r="1498" spans="1:65" s="2" customFormat="1" ht="11.25">
      <c r="A1498" s="36"/>
      <c r="B1498" s="37"/>
      <c r="C1498" s="38"/>
      <c r="D1498" s="189" t="s">
        <v>176</v>
      </c>
      <c r="E1498" s="38"/>
      <c r="F1498" s="190" t="s">
        <v>1964</v>
      </c>
      <c r="G1498" s="38"/>
      <c r="H1498" s="38"/>
      <c r="I1498" s="191"/>
      <c r="J1498" s="38"/>
      <c r="K1498" s="38"/>
      <c r="L1498" s="41"/>
      <c r="M1498" s="192"/>
      <c r="N1498" s="193"/>
      <c r="O1498" s="66"/>
      <c r="P1498" s="66"/>
      <c r="Q1498" s="66"/>
      <c r="R1498" s="66"/>
      <c r="S1498" s="66"/>
      <c r="T1498" s="67"/>
      <c r="U1498" s="36"/>
      <c r="V1498" s="36"/>
      <c r="W1498" s="36"/>
      <c r="X1498" s="36"/>
      <c r="Y1498" s="36"/>
      <c r="Z1498" s="36"/>
      <c r="AA1498" s="36"/>
      <c r="AB1498" s="36"/>
      <c r="AC1498" s="36"/>
      <c r="AD1498" s="36"/>
      <c r="AE1498" s="36"/>
      <c r="AT1498" s="19" t="s">
        <v>176</v>
      </c>
      <c r="AU1498" s="19" t="s">
        <v>83</v>
      </c>
    </row>
    <row r="1499" spans="1:65" s="14" customFormat="1" ht="11.25">
      <c r="B1499" s="204"/>
      <c r="C1499" s="205"/>
      <c r="D1499" s="189" t="s">
        <v>198</v>
      </c>
      <c r="E1499" s="206" t="s">
        <v>19</v>
      </c>
      <c r="F1499" s="207" t="s">
        <v>1965</v>
      </c>
      <c r="G1499" s="205"/>
      <c r="H1499" s="208">
        <v>4.4000000000000004</v>
      </c>
      <c r="I1499" s="209"/>
      <c r="J1499" s="205"/>
      <c r="K1499" s="205"/>
      <c r="L1499" s="210"/>
      <c r="M1499" s="211"/>
      <c r="N1499" s="212"/>
      <c r="O1499" s="212"/>
      <c r="P1499" s="212"/>
      <c r="Q1499" s="212"/>
      <c r="R1499" s="212"/>
      <c r="S1499" s="212"/>
      <c r="T1499" s="213"/>
      <c r="AT1499" s="214" t="s">
        <v>198</v>
      </c>
      <c r="AU1499" s="214" t="s">
        <v>83</v>
      </c>
      <c r="AV1499" s="14" t="s">
        <v>83</v>
      </c>
      <c r="AW1499" s="14" t="s">
        <v>34</v>
      </c>
      <c r="AX1499" s="14" t="s">
        <v>81</v>
      </c>
      <c r="AY1499" s="214" t="s">
        <v>168</v>
      </c>
    </row>
    <row r="1500" spans="1:65" s="2" customFormat="1" ht="16.5" customHeight="1">
      <c r="A1500" s="36"/>
      <c r="B1500" s="37"/>
      <c r="C1500" s="176" t="s">
        <v>1966</v>
      </c>
      <c r="D1500" s="176" t="s">
        <v>170</v>
      </c>
      <c r="E1500" s="177" t="s">
        <v>1967</v>
      </c>
      <c r="F1500" s="178" t="s">
        <v>1968</v>
      </c>
      <c r="G1500" s="179" t="s">
        <v>179</v>
      </c>
      <c r="H1500" s="180">
        <v>5.7</v>
      </c>
      <c r="I1500" s="181"/>
      <c r="J1500" s="182">
        <f>ROUND(I1500*H1500,2)</f>
        <v>0</v>
      </c>
      <c r="K1500" s="178" t="s">
        <v>180</v>
      </c>
      <c r="L1500" s="41"/>
      <c r="M1500" s="183" t="s">
        <v>19</v>
      </c>
      <c r="N1500" s="184" t="s">
        <v>44</v>
      </c>
      <c r="O1500" s="66"/>
      <c r="P1500" s="185">
        <f>O1500*H1500</f>
        <v>0</v>
      </c>
      <c r="Q1500" s="185">
        <v>2.0300000000000001E-3</v>
      </c>
      <c r="R1500" s="185">
        <f>Q1500*H1500</f>
        <v>1.1571000000000001E-2</v>
      </c>
      <c r="S1500" s="185">
        <v>0</v>
      </c>
      <c r="T1500" s="186">
        <f>S1500*H1500</f>
        <v>0</v>
      </c>
      <c r="U1500" s="36"/>
      <c r="V1500" s="36"/>
      <c r="W1500" s="36"/>
      <c r="X1500" s="36"/>
      <c r="Y1500" s="36"/>
      <c r="Z1500" s="36"/>
      <c r="AA1500" s="36"/>
      <c r="AB1500" s="36"/>
      <c r="AC1500" s="36"/>
      <c r="AD1500" s="36"/>
      <c r="AE1500" s="36"/>
      <c r="AR1500" s="187" t="s">
        <v>267</v>
      </c>
      <c r="AT1500" s="187" t="s">
        <v>170</v>
      </c>
      <c r="AU1500" s="187" t="s">
        <v>83</v>
      </c>
      <c r="AY1500" s="19" t="s">
        <v>168</v>
      </c>
      <c r="BE1500" s="188">
        <f>IF(N1500="základní",J1500,0)</f>
        <v>0</v>
      </c>
      <c r="BF1500" s="188">
        <f>IF(N1500="snížená",J1500,0)</f>
        <v>0</v>
      </c>
      <c r="BG1500" s="188">
        <f>IF(N1500="zákl. přenesená",J1500,0)</f>
        <v>0</v>
      </c>
      <c r="BH1500" s="188">
        <f>IF(N1500="sníž. přenesená",J1500,0)</f>
        <v>0</v>
      </c>
      <c r="BI1500" s="188">
        <f>IF(N1500="nulová",J1500,0)</f>
        <v>0</v>
      </c>
      <c r="BJ1500" s="19" t="s">
        <v>81</v>
      </c>
      <c r="BK1500" s="188">
        <f>ROUND(I1500*H1500,2)</f>
        <v>0</v>
      </c>
      <c r="BL1500" s="19" t="s">
        <v>267</v>
      </c>
      <c r="BM1500" s="187" t="s">
        <v>1969</v>
      </c>
    </row>
    <row r="1501" spans="1:65" s="2" customFormat="1" ht="11.25">
      <c r="A1501" s="36"/>
      <c r="B1501" s="37"/>
      <c r="C1501" s="38"/>
      <c r="D1501" s="189" t="s">
        <v>176</v>
      </c>
      <c r="E1501" s="38"/>
      <c r="F1501" s="190" t="s">
        <v>1970</v>
      </c>
      <c r="G1501" s="38"/>
      <c r="H1501" s="38"/>
      <c r="I1501" s="191"/>
      <c r="J1501" s="38"/>
      <c r="K1501" s="38"/>
      <c r="L1501" s="41"/>
      <c r="M1501" s="192"/>
      <c r="N1501" s="193"/>
      <c r="O1501" s="66"/>
      <c r="P1501" s="66"/>
      <c r="Q1501" s="66"/>
      <c r="R1501" s="66"/>
      <c r="S1501" s="66"/>
      <c r="T1501" s="67"/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T1501" s="19" t="s">
        <v>176</v>
      </c>
      <c r="AU1501" s="19" t="s">
        <v>83</v>
      </c>
    </row>
    <row r="1502" spans="1:65" s="14" customFormat="1" ht="11.25">
      <c r="B1502" s="204"/>
      <c r="C1502" s="205"/>
      <c r="D1502" s="189" t="s">
        <v>198</v>
      </c>
      <c r="E1502" s="206" t="s">
        <v>19</v>
      </c>
      <c r="F1502" s="207" t="s">
        <v>1971</v>
      </c>
      <c r="G1502" s="205"/>
      <c r="H1502" s="208">
        <v>5.7</v>
      </c>
      <c r="I1502" s="209"/>
      <c r="J1502" s="205"/>
      <c r="K1502" s="205"/>
      <c r="L1502" s="210"/>
      <c r="M1502" s="211"/>
      <c r="N1502" s="212"/>
      <c r="O1502" s="212"/>
      <c r="P1502" s="212"/>
      <c r="Q1502" s="212"/>
      <c r="R1502" s="212"/>
      <c r="S1502" s="212"/>
      <c r="T1502" s="213"/>
      <c r="AT1502" s="214" t="s">
        <v>198</v>
      </c>
      <c r="AU1502" s="214" t="s">
        <v>83</v>
      </c>
      <c r="AV1502" s="14" t="s">
        <v>83</v>
      </c>
      <c r="AW1502" s="14" t="s">
        <v>34</v>
      </c>
      <c r="AX1502" s="14" t="s">
        <v>81</v>
      </c>
      <c r="AY1502" s="214" t="s">
        <v>168</v>
      </c>
    </row>
    <row r="1503" spans="1:65" s="2" customFormat="1" ht="16.5" customHeight="1">
      <c r="A1503" s="36"/>
      <c r="B1503" s="37"/>
      <c r="C1503" s="176" t="s">
        <v>1972</v>
      </c>
      <c r="D1503" s="176" t="s">
        <v>170</v>
      </c>
      <c r="E1503" s="177" t="s">
        <v>1973</v>
      </c>
      <c r="F1503" s="178" t="s">
        <v>1974</v>
      </c>
      <c r="G1503" s="179" t="s">
        <v>274</v>
      </c>
      <c r="H1503" s="180">
        <v>4</v>
      </c>
      <c r="I1503" s="181"/>
      <c r="J1503" s="182">
        <f>ROUND(I1503*H1503,2)</f>
        <v>0</v>
      </c>
      <c r="K1503" s="178" t="s">
        <v>180</v>
      </c>
      <c r="L1503" s="41"/>
      <c r="M1503" s="183" t="s">
        <v>19</v>
      </c>
      <c r="N1503" s="184" t="s">
        <v>44</v>
      </c>
      <c r="O1503" s="66"/>
      <c r="P1503" s="185">
        <f>O1503*H1503</f>
        <v>0</v>
      </c>
      <c r="Q1503" s="185">
        <v>2.9E-4</v>
      </c>
      <c r="R1503" s="185">
        <f>Q1503*H1503</f>
        <v>1.16E-3</v>
      </c>
      <c r="S1503" s="185">
        <v>0</v>
      </c>
      <c r="T1503" s="186">
        <f>S1503*H1503</f>
        <v>0</v>
      </c>
      <c r="U1503" s="36"/>
      <c r="V1503" s="36"/>
      <c r="W1503" s="36"/>
      <c r="X1503" s="36"/>
      <c r="Y1503" s="36"/>
      <c r="Z1503" s="36"/>
      <c r="AA1503" s="36"/>
      <c r="AB1503" s="36"/>
      <c r="AC1503" s="36"/>
      <c r="AD1503" s="36"/>
      <c r="AE1503" s="36"/>
      <c r="AR1503" s="187" t="s">
        <v>267</v>
      </c>
      <c r="AT1503" s="187" t="s">
        <v>170</v>
      </c>
      <c r="AU1503" s="187" t="s">
        <v>83</v>
      </c>
      <c r="AY1503" s="19" t="s">
        <v>168</v>
      </c>
      <c r="BE1503" s="188">
        <f>IF(N1503="základní",J1503,0)</f>
        <v>0</v>
      </c>
      <c r="BF1503" s="188">
        <f>IF(N1503="snížená",J1503,0)</f>
        <v>0</v>
      </c>
      <c r="BG1503" s="188">
        <f>IF(N1503="zákl. přenesená",J1503,0)</f>
        <v>0</v>
      </c>
      <c r="BH1503" s="188">
        <f>IF(N1503="sníž. přenesená",J1503,0)</f>
        <v>0</v>
      </c>
      <c r="BI1503" s="188">
        <f>IF(N1503="nulová",J1503,0)</f>
        <v>0</v>
      </c>
      <c r="BJ1503" s="19" t="s">
        <v>81</v>
      </c>
      <c r="BK1503" s="188">
        <f>ROUND(I1503*H1503,2)</f>
        <v>0</v>
      </c>
      <c r="BL1503" s="19" t="s">
        <v>267</v>
      </c>
      <c r="BM1503" s="187" t="s">
        <v>1975</v>
      </c>
    </row>
    <row r="1504" spans="1:65" s="2" customFormat="1" ht="19.5">
      <c r="A1504" s="36"/>
      <c r="B1504" s="37"/>
      <c r="C1504" s="38"/>
      <c r="D1504" s="189" t="s">
        <v>176</v>
      </c>
      <c r="E1504" s="38"/>
      <c r="F1504" s="190" t="s">
        <v>1976</v>
      </c>
      <c r="G1504" s="38"/>
      <c r="H1504" s="38"/>
      <c r="I1504" s="191"/>
      <c r="J1504" s="38"/>
      <c r="K1504" s="38"/>
      <c r="L1504" s="41"/>
      <c r="M1504" s="192"/>
      <c r="N1504" s="193"/>
      <c r="O1504" s="66"/>
      <c r="P1504" s="66"/>
      <c r="Q1504" s="66"/>
      <c r="R1504" s="66"/>
      <c r="S1504" s="66"/>
      <c r="T1504" s="67"/>
      <c r="U1504" s="36"/>
      <c r="V1504" s="36"/>
      <c r="W1504" s="36"/>
      <c r="X1504" s="36"/>
      <c r="Y1504" s="36"/>
      <c r="Z1504" s="36"/>
      <c r="AA1504" s="36"/>
      <c r="AB1504" s="36"/>
      <c r="AC1504" s="36"/>
      <c r="AD1504" s="36"/>
      <c r="AE1504" s="36"/>
      <c r="AT1504" s="19" t="s">
        <v>176</v>
      </c>
      <c r="AU1504" s="19" t="s">
        <v>83</v>
      </c>
    </row>
    <row r="1505" spans="1:65" s="14" customFormat="1" ht="11.25">
      <c r="B1505" s="204"/>
      <c r="C1505" s="205"/>
      <c r="D1505" s="189" t="s">
        <v>198</v>
      </c>
      <c r="E1505" s="206" t="s">
        <v>19</v>
      </c>
      <c r="F1505" s="207" t="s">
        <v>1977</v>
      </c>
      <c r="G1505" s="205"/>
      <c r="H1505" s="208">
        <v>4</v>
      </c>
      <c r="I1505" s="209"/>
      <c r="J1505" s="205"/>
      <c r="K1505" s="205"/>
      <c r="L1505" s="210"/>
      <c r="M1505" s="211"/>
      <c r="N1505" s="212"/>
      <c r="O1505" s="212"/>
      <c r="P1505" s="212"/>
      <c r="Q1505" s="212"/>
      <c r="R1505" s="212"/>
      <c r="S1505" s="212"/>
      <c r="T1505" s="213"/>
      <c r="AT1505" s="214" t="s">
        <v>198</v>
      </c>
      <c r="AU1505" s="214" t="s">
        <v>83</v>
      </c>
      <c r="AV1505" s="14" t="s">
        <v>83</v>
      </c>
      <c r="AW1505" s="14" t="s">
        <v>34</v>
      </c>
      <c r="AX1505" s="14" t="s">
        <v>81</v>
      </c>
      <c r="AY1505" s="214" t="s">
        <v>168</v>
      </c>
    </row>
    <row r="1506" spans="1:65" s="2" customFormat="1" ht="16.5" customHeight="1">
      <c r="A1506" s="36"/>
      <c r="B1506" s="37"/>
      <c r="C1506" s="176" t="s">
        <v>1978</v>
      </c>
      <c r="D1506" s="176" t="s">
        <v>170</v>
      </c>
      <c r="E1506" s="177" t="s">
        <v>1979</v>
      </c>
      <c r="F1506" s="178" t="s">
        <v>1980</v>
      </c>
      <c r="G1506" s="179" t="s">
        <v>274</v>
      </c>
      <c r="H1506" s="180">
        <v>1</v>
      </c>
      <c r="I1506" s="181"/>
      <c r="J1506" s="182">
        <f>ROUND(I1506*H1506,2)</f>
        <v>0</v>
      </c>
      <c r="K1506" s="178" t="s">
        <v>180</v>
      </c>
      <c r="L1506" s="41"/>
      <c r="M1506" s="183" t="s">
        <v>19</v>
      </c>
      <c r="N1506" s="184" t="s">
        <v>44</v>
      </c>
      <c r="O1506" s="66"/>
      <c r="P1506" s="185">
        <f>O1506*H1506</f>
        <v>0</v>
      </c>
      <c r="Q1506" s="185">
        <v>6.4000000000000005E-4</v>
      </c>
      <c r="R1506" s="185">
        <f>Q1506*H1506</f>
        <v>6.4000000000000005E-4</v>
      </c>
      <c r="S1506" s="185">
        <v>0</v>
      </c>
      <c r="T1506" s="186">
        <f>S1506*H1506</f>
        <v>0</v>
      </c>
      <c r="U1506" s="36"/>
      <c r="V1506" s="36"/>
      <c r="W1506" s="36"/>
      <c r="X1506" s="36"/>
      <c r="Y1506" s="36"/>
      <c r="Z1506" s="36"/>
      <c r="AA1506" s="36"/>
      <c r="AB1506" s="36"/>
      <c r="AC1506" s="36"/>
      <c r="AD1506" s="36"/>
      <c r="AE1506" s="36"/>
      <c r="AR1506" s="187" t="s">
        <v>267</v>
      </c>
      <c r="AT1506" s="187" t="s">
        <v>170</v>
      </c>
      <c r="AU1506" s="187" t="s">
        <v>83</v>
      </c>
      <c r="AY1506" s="19" t="s">
        <v>168</v>
      </c>
      <c r="BE1506" s="188">
        <f>IF(N1506="základní",J1506,0)</f>
        <v>0</v>
      </c>
      <c r="BF1506" s="188">
        <f>IF(N1506="snížená",J1506,0)</f>
        <v>0</v>
      </c>
      <c r="BG1506" s="188">
        <f>IF(N1506="zákl. přenesená",J1506,0)</f>
        <v>0</v>
      </c>
      <c r="BH1506" s="188">
        <f>IF(N1506="sníž. přenesená",J1506,0)</f>
        <v>0</v>
      </c>
      <c r="BI1506" s="188">
        <f>IF(N1506="nulová",J1506,0)</f>
        <v>0</v>
      </c>
      <c r="BJ1506" s="19" t="s">
        <v>81</v>
      </c>
      <c r="BK1506" s="188">
        <f>ROUND(I1506*H1506,2)</f>
        <v>0</v>
      </c>
      <c r="BL1506" s="19" t="s">
        <v>267</v>
      </c>
      <c r="BM1506" s="187" t="s">
        <v>1981</v>
      </c>
    </row>
    <row r="1507" spans="1:65" s="2" customFormat="1" ht="19.5">
      <c r="A1507" s="36"/>
      <c r="B1507" s="37"/>
      <c r="C1507" s="38"/>
      <c r="D1507" s="189" t="s">
        <v>176</v>
      </c>
      <c r="E1507" s="38"/>
      <c r="F1507" s="190" t="s">
        <v>1982</v>
      </c>
      <c r="G1507" s="38"/>
      <c r="H1507" s="38"/>
      <c r="I1507" s="191"/>
      <c r="J1507" s="38"/>
      <c r="K1507" s="38"/>
      <c r="L1507" s="41"/>
      <c r="M1507" s="192"/>
      <c r="N1507" s="193"/>
      <c r="O1507" s="66"/>
      <c r="P1507" s="66"/>
      <c r="Q1507" s="66"/>
      <c r="R1507" s="66"/>
      <c r="S1507" s="66"/>
      <c r="T1507" s="67"/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T1507" s="19" t="s">
        <v>176</v>
      </c>
      <c r="AU1507" s="19" t="s">
        <v>83</v>
      </c>
    </row>
    <row r="1508" spans="1:65" s="14" customFormat="1" ht="11.25">
      <c r="B1508" s="204"/>
      <c r="C1508" s="205"/>
      <c r="D1508" s="189" t="s">
        <v>198</v>
      </c>
      <c r="E1508" s="206" t="s">
        <v>19</v>
      </c>
      <c r="F1508" s="207" t="s">
        <v>1983</v>
      </c>
      <c r="G1508" s="205"/>
      <c r="H1508" s="208">
        <v>1</v>
      </c>
      <c r="I1508" s="209"/>
      <c r="J1508" s="205"/>
      <c r="K1508" s="205"/>
      <c r="L1508" s="210"/>
      <c r="M1508" s="211"/>
      <c r="N1508" s="212"/>
      <c r="O1508" s="212"/>
      <c r="P1508" s="212"/>
      <c r="Q1508" s="212"/>
      <c r="R1508" s="212"/>
      <c r="S1508" s="212"/>
      <c r="T1508" s="213"/>
      <c r="AT1508" s="214" t="s">
        <v>198</v>
      </c>
      <c r="AU1508" s="214" t="s">
        <v>83</v>
      </c>
      <c r="AV1508" s="14" t="s">
        <v>83</v>
      </c>
      <c r="AW1508" s="14" t="s">
        <v>34</v>
      </c>
      <c r="AX1508" s="14" t="s">
        <v>81</v>
      </c>
      <c r="AY1508" s="214" t="s">
        <v>168</v>
      </c>
    </row>
    <row r="1509" spans="1:65" s="2" customFormat="1" ht="16.5" customHeight="1">
      <c r="A1509" s="36"/>
      <c r="B1509" s="37"/>
      <c r="C1509" s="176" t="s">
        <v>1984</v>
      </c>
      <c r="D1509" s="176" t="s">
        <v>170</v>
      </c>
      <c r="E1509" s="177" t="s">
        <v>1985</v>
      </c>
      <c r="F1509" s="178" t="s">
        <v>1986</v>
      </c>
      <c r="G1509" s="179" t="s">
        <v>179</v>
      </c>
      <c r="H1509" s="180">
        <v>12.4</v>
      </c>
      <c r="I1509" s="181"/>
      <c r="J1509" s="182">
        <f>ROUND(I1509*H1509,2)</f>
        <v>0</v>
      </c>
      <c r="K1509" s="178" t="s">
        <v>180</v>
      </c>
      <c r="L1509" s="41"/>
      <c r="M1509" s="183" t="s">
        <v>19</v>
      </c>
      <c r="N1509" s="184" t="s">
        <v>44</v>
      </c>
      <c r="O1509" s="66"/>
      <c r="P1509" s="185">
        <f>O1509*H1509</f>
        <v>0</v>
      </c>
      <c r="Q1509" s="185">
        <v>1.7099999999999999E-3</v>
      </c>
      <c r="R1509" s="185">
        <f>Q1509*H1509</f>
        <v>2.1204000000000001E-2</v>
      </c>
      <c r="S1509" s="185">
        <v>0</v>
      </c>
      <c r="T1509" s="186">
        <f>S1509*H1509</f>
        <v>0</v>
      </c>
      <c r="U1509" s="36"/>
      <c r="V1509" s="36"/>
      <c r="W1509" s="36"/>
      <c r="X1509" s="36"/>
      <c r="Y1509" s="36"/>
      <c r="Z1509" s="36"/>
      <c r="AA1509" s="36"/>
      <c r="AB1509" s="36"/>
      <c r="AC1509" s="36"/>
      <c r="AD1509" s="36"/>
      <c r="AE1509" s="36"/>
      <c r="AR1509" s="187" t="s">
        <v>267</v>
      </c>
      <c r="AT1509" s="187" t="s">
        <v>170</v>
      </c>
      <c r="AU1509" s="187" t="s">
        <v>83</v>
      </c>
      <c r="AY1509" s="19" t="s">
        <v>168</v>
      </c>
      <c r="BE1509" s="188">
        <f>IF(N1509="základní",J1509,0)</f>
        <v>0</v>
      </c>
      <c r="BF1509" s="188">
        <f>IF(N1509="snížená",J1509,0)</f>
        <v>0</v>
      </c>
      <c r="BG1509" s="188">
        <f>IF(N1509="zákl. přenesená",J1509,0)</f>
        <v>0</v>
      </c>
      <c r="BH1509" s="188">
        <f>IF(N1509="sníž. přenesená",J1509,0)</f>
        <v>0</v>
      </c>
      <c r="BI1509" s="188">
        <f>IF(N1509="nulová",J1509,0)</f>
        <v>0</v>
      </c>
      <c r="BJ1509" s="19" t="s">
        <v>81</v>
      </c>
      <c r="BK1509" s="188">
        <f>ROUND(I1509*H1509,2)</f>
        <v>0</v>
      </c>
      <c r="BL1509" s="19" t="s">
        <v>267</v>
      </c>
      <c r="BM1509" s="187" t="s">
        <v>1987</v>
      </c>
    </row>
    <row r="1510" spans="1:65" s="2" customFormat="1" ht="11.25">
      <c r="A1510" s="36"/>
      <c r="B1510" s="37"/>
      <c r="C1510" s="38"/>
      <c r="D1510" s="189" t="s">
        <v>176</v>
      </c>
      <c r="E1510" s="38"/>
      <c r="F1510" s="190" t="s">
        <v>1988</v>
      </c>
      <c r="G1510" s="38"/>
      <c r="H1510" s="38"/>
      <c r="I1510" s="191"/>
      <c r="J1510" s="38"/>
      <c r="K1510" s="38"/>
      <c r="L1510" s="41"/>
      <c r="M1510" s="192"/>
      <c r="N1510" s="193"/>
      <c r="O1510" s="66"/>
      <c r="P1510" s="66"/>
      <c r="Q1510" s="66"/>
      <c r="R1510" s="66"/>
      <c r="S1510" s="66"/>
      <c r="T1510" s="67"/>
      <c r="U1510" s="36"/>
      <c r="V1510" s="36"/>
      <c r="W1510" s="36"/>
      <c r="X1510" s="36"/>
      <c r="Y1510" s="36"/>
      <c r="Z1510" s="36"/>
      <c r="AA1510" s="36"/>
      <c r="AB1510" s="36"/>
      <c r="AC1510" s="36"/>
      <c r="AD1510" s="36"/>
      <c r="AE1510" s="36"/>
      <c r="AT1510" s="19" t="s">
        <v>176</v>
      </c>
      <c r="AU1510" s="19" t="s">
        <v>83</v>
      </c>
    </row>
    <row r="1511" spans="1:65" s="14" customFormat="1" ht="11.25">
      <c r="B1511" s="204"/>
      <c r="C1511" s="205"/>
      <c r="D1511" s="189" t="s">
        <v>198</v>
      </c>
      <c r="E1511" s="206" t="s">
        <v>19</v>
      </c>
      <c r="F1511" s="207" t="s">
        <v>1989</v>
      </c>
      <c r="G1511" s="205"/>
      <c r="H1511" s="208">
        <v>12.4</v>
      </c>
      <c r="I1511" s="209"/>
      <c r="J1511" s="205"/>
      <c r="K1511" s="205"/>
      <c r="L1511" s="210"/>
      <c r="M1511" s="211"/>
      <c r="N1511" s="212"/>
      <c r="O1511" s="212"/>
      <c r="P1511" s="212"/>
      <c r="Q1511" s="212"/>
      <c r="R1511" s="212"/>
      <c r="S1511" s="212"/>
      <c r="T1511" s="213"/>
      <c r="AT1511" s="214" t="s">
        <v>198</v>
      </c>
      <c r="AU1511" s="214" t="s">
        <v>83</v>
      </c>
      <c r="AV1511" s="14" t="s">
        <v>83</v>
      </c>
      <c r="AW1511" s="14" t="s">
        <v>34</v>
      </c>
      <c r="AX1511" s="14" t="s">
        <v>81</v>
      </c>
      <c r="AY1511" s="214" t="s">
        <v>168</v>
      </c>
    </row>
    <row r="1512" spans="1:65" s="2" customFormat="1" ht="16.5" customHeight="1">
      <c r="A1512" s="36"/>
      <c r="B1512" s="37"/>
      <c r="C1512" s="176" t="s">
        <v>1990</v>
      </c>
      <c r="D1512" s="176" t="s">
        <v>170</v>
      </c>
      <c r="E1512" s="177" t="s">
        <v>1991</v>
      </c>
      <c r="F1512" s="178" t="s">
        <v>1992</v>
      </c>
      <c r="G1512" s="179" t="s">
        <v>179</v>
      </c>
      <c r="H1512" s="180">
        <v>2</v>
      </c>
      <c r="I1512" s="181"/>
      <c r="J1512" s="182">
        <f>ROUND(I1512*H1512,2)</f>
        <v>0</v>
      </c>
      <c r="K1512" s="178" t="s">
        <v>180</v>
      </c>
      <c r="L1512" s="41"/>
      <c r="M1512" s="183" t="s">
        <v>19</v>
      </c>
      <c r="N1512" s="184" t="s">
        <v>44</v>
      </c>
      <c r="O1512" s="66"/>
      <c r="P1512" s="185">
        <f>O1512*H1512</f>
        <v>0</v>
      </c>
      <c r="Q1512" s="185">
        <v>3.6800000000000001E-3</v>
      </c>
      <c r="R1512" s="185">
        <f>Q1512*H1512</f>
        <v>7.3600000000000002E-3</v>
      </c>
      <c r="S1512" s="185">
        <v>0</v>
      </c>
      <c r="T1512" s="186">
        <f>S1512*H1512</f>
        <v>0</v>
      </c>
      <c r="U1512" s="36"/>
      <c r="V1512" s="36"/>
      <c r="W1512" s="36"/>
      <c r="X1512" s="36"/>
      <c r="Y1512" s="36"/>
      <c r="Z1512" s="36"/>
      <c r="AA1512" s="36"/>
      <c r="AB1512" s="36"/>
      <c r="AC1512" s="36"/>
      <c r="AD1512" s="36"/>
      <c r="AE1512" s="36"/>
      <c r="AR1512" s="187" t="s">
        <v>267</v>
      </c>
      <c r="AT1512" s="187" t="s">
        <v>170</v>
      </c>
      <c r="AU1512" s="187" t="s">
        <v>83</v>
      </c>
      <c r="AY1512" s="19" t="s">
        <v>168</v>
      </c>
      <c r="BE1512" s="188">
        <f>IF(N1512="základní",J1512,0)</f>
        <v>0</v>
      </c>
      <c r="BF1512" s="188">
        <f>IF(N1512="snížená",J1512,0)</f>
        <v>0</v>
      </c>
      <c r="BG1512" s="188">
        <f>IF(N1512="zákl. přenesená",J1512,0)</f>
        <v>0</v>
      </c>
      <c r="BH1512" s="188">
        <f>IF(N1512="sníž. přenesená",J1512,0)</f>
        <v>0</v>
      </c>
      <c r="BI1512" s="188">
        <f>IF(N1512="nulová",J1512,0)</f>
        <v>0</v>
      </c>
      <c r="BJ1512" s="19" t="s">
        <v>81</v>
      </c>
      <c r="BK1512" s="188">
        <f>ROUND(I1512*H1512,2)</f>
        <v>0</v>
      </c>
      <c r="BL1512" s="19" t="s">
        <v>267</v>
      </c>
      <c r="BM1512" s="187" t="s">
        <v>1993</v>
      </c>
    </row>
    <row r="1513" spans="1:65" s="2" customFormat="1" ht="11.25">
      <c r="A1513" s="36"/>
      <c r="B1513" s="37"/>
      <c r="C1513" s="38"/>
      <c r="D1513" s="189" t="s">
        <v>176</v>
      </c>
      <c r="E1513" s="38"/>
      <c r="F1513" s="190" t="s">
        <v>1994</v>
      </c>
      <c r="G1513" s="38"/>
      <c r="H1513" s="38"/>
      <c r="I1513" s="191"/>
      <c r="J1513" s="38"/>
      <c r="K1513" s="38"/>
      <c r="L1513" s="41"/>
      <c r="M1513" s="192"/>
      <c r="N1513" s="193"/>
      <c r="O1513" s="66"/>
      <c r="P1513" s="66"/>
      <c r="Q1513" s="66"/>
      <c r="R1513" s="66"/>
      <c r="S1513" s="66"/>
      <c r="T1513" s="67"/>
      <c r="U1513" s="36"/>
      <c r="V1513" s="36"/>
      <c r="W1513" s="36"/>
      <c r="X1513" s="36"/>
      <c r="Y1513" s="36"/>
      <c r="Z1513" s="36"/>
      <c r="AA1513" s="36"/>
      <c r="AB1513" s="36"/>
      <c r="AC1513" s="36"/>
      <c r="AD1513" s="36"/>
      <c r="AE1513" s="36"/>
      <c r="AT1513" s="19" t="s">
        <v>176</v>
      </c>
      <c r="AU1513" s="19" t="s">
        <v>83</v>
      </c>
    </row>
    <row r="1514" spans="1:65" s="14" customFormat="1" ht="11.25">
      <c r="B1514" s="204"/>
      <c r="C1514" s="205"/>
      <c r="D1514" s="189" t="s">
        <v>198</v>
      </c>
      <c r="E1514" s="206" t="s">
        <v>19</v>
      </c>
      <c r="F1514" s="207" t="s">
        <v>1995</v>
      </c>
      <c r="G1514" s="205"/>
      <c r="H1514" s="208">
        <v>2</v>
      </c>
      <c r="I1514" s="209"/>
      <c r="J1514" s="205"/>
      <c r="K1514" s="205"/>
      <c r="L1514" s="210"/>
      <c r="M1514" s="211"/>
      <c r="N1514" s="212"/>
      <c r="O1514" s="212"/>
      <c r="P1514" s="212"/>
      <c r="Q1514" s="212"/>
      <c r="R1514" s="212"/>
      <c r="S1514" s="212"/>
      <c r="T1514" s="213"/>
      <c r="AT1514" s="214" t="s">
        <v>198</v>
      </c>
      <c r="AU1514" s="214" t="s">
        <v>83</v>
      </c>
      <c r="AV1514" s="14" t="s">
        <v>83</v>
      </c>
      <c r="AW1514" s="14" t="s">
        <v>34</v>
      </c>
      <c r="AX1514" s="14" t="s">
        <v>81</v>
      </c>
      <c r="AY1514" s="214" t="s">
        <v>168</v>
      </c>
    </row>
    <row r="1515" spans="1:65" s="2" customFormat="1" ht="16.5" customHeight="1">
      <c r="A1515" s="36"/>
      <c r="B1515" s="37"/>
      <c r="C1515" s="176" t="s">
        <v>1996</v>
      </c>
      <c r="D1515" s="176" t="s">
        <v>170</v>
      </c>
      <c r="E1515" s="177" t="s">
        <v>1997</v>
      </c>
      <c r="F1515" s="178" t="s">
        <v>1998</v>
      </c>
      <c r="G1515" s="179" t="s">
        <v>179</v>
      </c>
      <c r="H1515" s="180">
        <v>22.2</v>
      </c>
      <c r="I1515" s="181"/>
      <c r="J1515" s="182">
        <f>ROUND(I1515*H1515,2)</f>
        <v>0</v>
      </c>
      <c r="K1515" s="178" t="s">
        <v>180</v>
      </c>
      <c r="L1515" s="41"/>
      <c r="M1515" s="183" t="s">
        <v>19</v>
      </c>
      <c r="N1515" s="184" t="s">
        <v>44</v>
      </c>
      <c r="O1515" s="66"/>
      <c r="P1515" s="185">
        <f>O1515*H1515</f>
        <v>0</v>
      </c>
      <c r="Q1515" s="185">
        <v>9.3999999999999997E-4</v>
      </c>
      <c r="R1515" s="185">
        <f>Q1515*H1515</f>
        <v>2.0867999999999998E-2</v>
      </c>
      <c r="S1515" s="185">
        <v>0</v>
      </c>
      <c r="T1515" s="186">
        <f>S1515*H1515</f>
        <v>0</v>
      </c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R1515" s="187" t="s">
        <v>267</v>
      </c>
      <c r="AT1515" s="187" t="s">
        <v>170</v>
      </c>
      <c r="AU1515" s="187" t="s">
        <v>83</v>
      </c>
      <c r="AY1515" s="19" t="s">
        <v>168</v>
      </c>
      <c r="BE1515" s="188">
        <f>IF(N1515="základní",J1515,0)</f>
        <v>0</v>
      </c>
      <c r="BF1515" s="188">
        <f>IF(N1515="snížená",J1515,0)</f>
        <v>0</v>
      </c>
      <c r="BG1515" s="188">
        <f>IF(N1515="zákl. přenesená",J1515,0)</f>
        <v>0</v>
      </c>
      <c r="BH1515" s="188">
        <f>IF(N1515="sníž. přenesená",J1515,0)</f>
        <v>0</v>
      </c>
      <c r="BI1515" s="188">
        <f>IF(N1515="nulová",J1515,0)</f>
        <v>0</v>
      </c>
      <c r="BJ1515" s="19" t="s">
        <v>81</v>
      </c>
      <c r="BK1515" s="188">
        <f>ROUND(I1515*H1515,2)</f>
        <v>0</v>
      </c>
      <c r="BL1515" s="19" t="s">
        <v>267</v>
      </c>
      <c r="BM1515" s="187" t="s">
        <v>1999</v>
      </c>
    </row>
    <row r="1516" spans="1:65" s="2" customFormat="1" ht="11.25">
      <c r="A1516" s="36"/>
      <c r="B1516" s="37"/>
      <c r="C1516" s="38"/>
      <c r="D1516" s="189" t="s">
        <v>176</v>
      </c>
      <c r="E1516" s="38"/>
      <c r="F1516" s="190" t="s">
        <v>2000</v>
      </c>
      <c r="G1516" s="38"/>
      <c r="H1516" s="38"/>
      <c r="I1516" s="191"/>
      <c r="J1516" s="38"/>
      <c r="K1516" s="38"/>
      <c r="L1516" s="41"/>
      <c r="M1516" s="192"/>
      <c r="N1516" s="193"/>
      <c r="O1516" s="66"/>
      <c r="P1516" s="66"/>
      <c r="Q1516" s="66"/>
      <c r="R1516" s="66"/>
      <c r="S1516" s="66"/>
      <c r="T1516" s="67"/>
      <c r="U1516" s="36"/>
      <c r="V1516" s="36"/>
      <c r="W1516" s="36"/>
      <c r="X1516" s="36"/>
      <c r="Y1516" s="36"/>
      <c r="Z1516" s="36"/>
      <c r="AA1516" s="36"/>
      <c r="AB1516" s="36"/>
      <c r="AC1516" s="36"/>
      <c r="AD1516" s="36"/>
      <c r="AE1516" s="36"/>
      <c r="AT1516" s="19" t="s">
        <v>176</v>
      </c>
      <c r="AU1516" s="19" t="s">
        <v>83</v>
      </c>
    </row>
    <row r="1517" spans="1:65" s="14" customFormat="1" ht="11.25">
      <c r="B1517" s="204"/>
      <c r="C1517" s="205"/>
      <c r="D1517" s="189" t="s">
        <v>198</v>
      </c>
      <c r="E1517" s="206" t="s">
        <v>19</v>
      </c>
      <c r="F1517" s="207" t="s">
        <v>1574</v>
      </c>
      <c r="G1517" s="205"/>
      <c r="H1517" s="208">
        <v>22.2</v>
      </c>
      <c r="I1517" s="209"/>
      <c r="J1517" s="205"/>
      <c r="K1517" s="205"/>
      <c r="L1517" s="210"/>
      <c r="M1517" s="211"/>
      <c r="N1517" s="212"/>
      <c r="O1517" s="212"/>
      <c r="P1517" s="212"/>
      <c r="Q1517" s="212"/>
      <c r="R1517" s="212"/>
      <c r="S1517" s="212"/>
      <c r="T1517" s="213"/>
      <c r="AT1517" s="214" t="s">
        <v>198</v>
      </c>
      <c r="AU1517" s="214" t="s">
        <v>83</v>
      </c>
      <c r="AV1517" s="14" t="s">
        <v>83</v>
      </c>
      <c r="AW1517" s="14" t="s">
        <v>34</v>
      </c>
      <c r="AX1517" s="14" t="s">
        <v>81</v>
      </c>
      <c r="AY1517" s="214" t="s">
        <v>168</v>
      </c>
    </row>
    <row r="1518" spans="1:65" s="2" customFormat="1" ht="16.5" customHeight="1">
      <c r="A1518" s="36"/>
      <c r="B1518" s="37"/>
      <c r="C1518" s="176" t="s">
        <v>2001</v>
      </c>
      <c r="D1518" s="176" t="s">
        <v>170</v>
      </c>
      <c r="E1518" s="177" t="s">
        <v>2002</v>
      </c>
      <c r="F1518" s="178" t="s">
        <v>2003</v>
      </c>
      <c r="G1518" s="179" t="s">
        <v>225</v>
      </c>
      <c r="H1518" s="180">
        <v>6.48</v>
      </c>
      <c r="I1518" s="181"/>
      <c r="J1518" s="182">
        <f>ROUND(I1518*H1518,2)</f>
        <v>0</v>
      </c>
      <c r="K1518" s="178" t="s">
        <v>180</v>
      </c>
      <c r="L1518" s="41"/>
      <c r="M1518" s="183" t="s">
        <v>19</v>
      </c>
      <c r="N1518" s="184" t="s">
        <v>44</v>
      </c>
      <c r="O1518" s="66"/>
      <c r="P1518" s="185">
        <f>O1518*H1518</f>
        <v>0</v>
      </c>
      <c r="Q1518" s="185">
        <v>4.0000000000000001E-3</v>
      </c>
      <c r="R1518" s="185">
        <f>Q1518*H1518</f>
        <v>2.5920000000000002E-2</v>
      </c>
      <c r="S1518" s="185">
        <v>0</v>
      </c>
      <c r="T1518" s="186">
        <f>S1518*H1518</f>
        <v>0</v>
      </c>
      <c r="U1518" s="36"/>
      <c r="V1518" s="36"/>
      <c r="W1518" s="36"/>
      <c r="X1518" s="36"/>
      <c r="Y1518" s="36"/>
      <c r="Z1518" s="36"/>
      <c r="AA1518" s="36"/>
      <c r="AB1518" s="36"/>
      <c r="AC1518" s="36"/>
      <c r="AD1518" s="36"/>
      <c r="AE1518" s="36"/>
      <c r="AR1518" s="187" t="s">
        <v>267</v>
      </c>
      <c r="AT1518" s="187" t="s">
        <v>170</v>
      </c>
      <c r="AU1518" s="187" t="s">
        <v>83</v>
      </c>
      <c r="AY1518" s="19" t="s">
        <v>168</v>
      </c>
      <c r="BE1518" s="188">
        <f>IF(N1518="základní",J1518,0)</f>
        <v>0</v>
      </c>
      <c r="BF1518" s="188">
        <f>IF(N1518="snížená",J1518,0)</f>
        <v>0</v>
      </c>
      <c r="BG1518" s="188">
        <f>IF(N1518="zákl. přenesená",J1518,0)</f>
        <v>0</v>
      </c>
      <c r="BH1518" s="188">
        <f>IF(N1518="sníž. přenesená",J1518,0)</f>
        <v>0</v>
      </c>
      <c r="BI1518" s="188">
        <f>IF(N1518="nulová",J1518,0)</f>
        <v>0</v>
      </c>
      <c r="BJ1518" s="19" t="s">
        <v>81</v>
      </c>
      <c r="BK1518" s="188">
        <f>ROUND(I1518*H1518,2)</f>
        <v>0</v>
      </c>
      <c r="BL1518" s="19" t="s">
        <v>267</v>
      </c>
      <c r="BM1518" s="187" t="s">
        <v>2004</v>
      </c>
    </row>
    <row r="1519" spans="1:65" s="2" customFormat="1" ht="11.25">
      <c r="A1519" s="36"/>
      <c r="B1519" s="37"/>
      <c r="C1519" s="38"/>
      <c r="D1519" s="189" t="s">
        <v>176</v>
      </c>
      <c r="E1519" s="38"/>
      <c r="F1519" s="190" t="s">
        <v>2005</v>
      </c>
      <c r="G1519" s="38"/>
      <c r="H1519" s="38"/>
      <c r="I1519" s="191"/>
      <c r="J1519" s="38"/>
      <c r="K1519" s="38"/>
      <c r="L1519" s="41"/>
      <c r="M1519" s="192"/>
      <c r="N1519" s="193"/>
      <c r="O1519" s="66"/>
      <c r="P1519" s="66"/>
      <c r="Q1519" s="66"/>
      <c r="R1519" s="66"/>
      <c r="S1519" s="66"/>
      <c r="T1519" s="67"/>
      <c r="U1519" s="36"/>
      <c r="V1519" s="36"/>
      <c r="W1519" s="36"/>
      <c r="X1519" s="36"/>
      <c r="Y1519" s="36"/>
      <c r="Z1519" s="36"/>
      <c r="AA1519" s="36"/>
      <c r="AB1519" s="36"/>
      <c r="AC1519" s="36"/>
      <c r="AD1519" s="36"/>
      <c r="AE1519" s="36"/>
      <c r="AT1519" s="19" t="s">
        <v>176</v>
      </c>
      <c r="AU1519" s="19" t="s">
        <v>83</v>
      </c>
    </row>
    <row r="1520" spans="1:65" s="14" customFormat="1" ht="11.25">
      <c r="B1520" s="204"/>
      <c r="C1520" s="205"/>
      <c r="D1520" s="189" t="s">
        <v>198</v>
      </c>
      <c r="E1520" s="206" t="s">
        <v>19</v>
      </c>
      <c r="F1520" s="207" t="s">
        <v>2006</v>
      </c>
      <c r="G1520" s="205"/>
      <c r="H1520" s="208">
        <v>6.48</v>
      </c>
      <c r="I1520" s="209"/>
      <c r="J1520" s="205"/>
      <c r="K1520" s="205"/>
      <c r="L1520" s="210"/>
      <c r="M1520" s="211"/>
      <c r="N1520" s="212"/>
      <c r="O1520" s="212"/>
      <c r="P1520" s="212"/>
      <c r="Q1520" s="212"/>
      <c r="R1520" s="212"/>
      <c r="S1520" s="212"/>
      <c r="T1520" s="213"/>
      <c r="AT1520" s="214" t="s">
        <v>198</v>
      </c>
      <c r="AU1520" s="214" t="s">
        <v>83</v>
      </c>
      <c r="AV1520" s="14" t="s">
        <v>83</v>
      </c>
      <c r="AW1520" s="14" t="s">
        <v>34</v>
      </c>
      <c r="AX1520" s="14" t="s">
        <v>81</v>
      </c>
      <c r="AY1520" s="214" t="s">
        <v>168</v>
      </c>
    </row>
    <row r="1521" spans="1:65" s="2" customFormat="1" ht="16.5" customHeight="1">
      <c r="A1521" s="36"/>
      <c r="B1521" s="37"/>
      <c r="C1521" s="176" t="s">
        <v>2007</v>
      </c>
      <c r="D1521" s="176" t="s">
        <v>170</v>
      </c>
      <c r="E1521" s="177" t="s">
        <v>2008</v>
      </c>
      <c r="F1521" s="178" t="s">
        <v>2009</v>
      </c>
      <c r="G1521" s="179" t="s">
        <v>317</v>
      </c>
      <c r="H1521" s="180">
        <v>48</v>
      </c>
      <c r="I1521" s="181"/>
      <c r="J1521" s="182">
        <f>ROUND(I1521*H1521,2)</f>
        <v>0</v>
      </c>
      <c r="K1521" s="178" t="s">
        <v>19</v>
      </c>
      <c r="L1521" s="41"/>
      <c r="M1521" s="183" t="s">
        <v>19</v>
      </c>
      <c r="N1521" s="184" t="s">
        <v>44</v>
      </c>
      <c r="O1521" s="66"/>
      <c r="P1521" s="185">
        <f>O1521*H1521</f>
        <v>0</v>
      </c>
      <c r="Q1521" s="185">
        <v>0</v>
      </c>
      <c r="R1521" s="185">
        <f>Q1521*H1521</f>
        <v>0</v>
      </c>
      <c r="S1521" s="185">
        <v>0</v>
      </c>
      <c r="T1521" s="186">
        <f>S1521*H1521</f>
        <v>0</v>
      </c>
      <c r="U1521" s="36"/>
      <c r="V1521" s="36"/>
      <c r="W1521" s="36"/>
      <c r="X1521" s="36"/>
      <c r="Y1521" s="36"/>
      <c r="Z1521" s="36"/>
      <c r="AA1521" s="36"/>
      <c r="AB1521" s="36"/>
      <c r="AC1521" s="36"/>
      <c r="AD1521" s="36"/>
      <c r="AE1521" s="36"/>
      <c r="AR1521" s="187" t="s">
        <v>267</v>
      </c>
      <c r="AT1521" s="187" t="s">
        <v>170</v>
      </c>
      <c r="AU1521" s="187" t="s">
        <v>83</v>
      </c>
      <c r="AY1521" s="19" t="s">
        <v>168</v>
      </c>
      <c r="BE1521" s="188">
        <f>IF(N1521="základní",J1521,0)</f>
        <v>0</v>
      </c>
      <c r="BF1521" s="188">
        <f>IF(N1521="snížená",J1521,0)</f>
        <v>0</v>
      </c>
      <c r="BG1521" s="188">
        <f>IF(N1521="zákl. přenesená",J1521,0)</f>
        <v>0</v>
      </c>
      <c r="BH1521" s="188">
        <f>IF(N1521="sníž. přenesená",J1521,0)</f>
        <v>0</v>
      </c>
      <c r="BI1521" s="188">
        <f>IF(N1521="nulová",J1521,0)</f>
        <v>0</v>
      </c>
      <c r="BJ1521" s="19" t="s">
        <v>81</v>
      </c>
      <c r="BK1521" s="188">
        <f>ROUND(I1521*H1521,2)</f>
        <v>0</v>
      </c>
      <c r="BL1521" s="19" t="s">
        <v>267</v>
      </c>
      <c r="BM1521" s="187" t="s">
        <v>2010</v>
      </c>
    </row>
    <row r="1522" spans="1:65" s="2" customFormat="1" ht="16.5" customHeight="1">
      <c r="A1522" s="36"/>
      <c r="B1522" s="37"/>
      <c r="C1522" s="176" t="s">
        <v>2011</v>
      </c>
      <c r="D1522" s="176" t="s">
        <v>170</v>
      </c>
      <c r="E1522" s="177" t="s">
        <v>2012</v>
      </c>
      <c r="F1522" s="178" t="s">
        <v>2013</v>
      </c>
      <c r="G1522" s="179" t="s">
        <v>317</v>
      </c>
      <c r="H1522" s="180">
        <v>48</v>
      </c>
      <c r="I1522" s="181"/>
      <c r="J1522" s="182">
        <f>ROUND(I1522*H1522,2)</f>
        <v>0</v>
      </c>
      <c r="K1522" s="178" t="s">
        <v>19</v>
      </c>
      <c r="L1522" s="41"/>
      <c r="M1522" s="183" t="s">
        <v>19</v>
      </c>
      <c r="N1522" s="184" t="s">
        <v>44</v>
      </c>
      <c r="O1522" s="66"/>
      <c r="P1522" s="185">
        <f>O1522*H1522</f>
        <v>0</v>
      </c>
      <c r="Q1522" s="185">
        <v>0</v>
      </c>
      <c r="R1522" s="185">
        <f>Q1522*H1522</f>
        <v>0</v>
      </c>
      <c r="S1522" s="185">
        <v>0</v>
      </c>
      <c r="T1522" s="186">
        <f>S1522*H1522</f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187" t="s">
        <v>267</v>
      </c>
      <c r="AT1522" s="187" t="s">
        <v>170</v>
      </c>
      <c r="AU1522" s="187" t="s">
        <v>83</v>
      </c>
      <c r="AY1522" s="19" t="s">
        <v>168</v>
      </c>
      <c r="BE1522" s="188">
        <f>IF(N1522="základní",J1522,0)</f>
        <v>0</v>
      </c>
      <c r="BF1522" s="188">
        <f>IF(N1522="snížená",J1522,0)</f>
        <v>0</v>
      </c>
      <c r="BG1522" s="188">
        <f>IF(N1522="zákl. přenesená",J1522,0)</f>
        <v>0</v>
      </c>
      <c r="BH1522" s="188">
        <f>IF(N1522="sníž. přenesená",J1522,0)</f>
        <v>0</v>
      </c>
      <c r="BI1522" s="188">
        <f>IF(N1522="nulová",J1522,0)</f>
        <v>0</v>
      </c>
      <c r="BJ1522" s="19" t="s">
        <v>81</v>
      </c>
      <c r="BK1522" s="188">
        <f>ROUND(I1522*H1522,2)</f>
        <v>0</v>
      </c>
      <c r="BL1522" s="19" t="s">
        <v>267</v>
      </c>
      <c r="BM1522" s="187" t="s">
        <v>2014</v>
      </c>
    </row>
    <row r="1523" spans="1:65" s="2" customFormat="1" ht="16.5" customHeight="1">
      <c r="A1523" s="36"/>
      <c r="B1523" s="37"/>
      <c r="C1523" s="176" t="s">
        <v>2015</v>
      </c>
      <c r="D1523" s="176" t="s">
        <v>170</v>
      </c>
      <c r="E1523" s="177" t="s">
        <v>2016</v>
      </c>
      <c r="F1523" s="178" t="s">
        <v>2017</v>
      </c>
      <c r="G1523" s="179" t="s">
        <v>248</v>
      </c>
      <c r="H1523" s="180">
        <v>0.77600000000000002</v>
      </c>
      <c r="I1523" s="181"/>
      <c r="J1523" s="182">
        <f>ROUND(I1523*H1523,2)</f>
        <v>0</v>
      </c>
      <c r="K1523" s="178" t="s">
        <v>180</v>
      </c>
      <c r="L1523" s="41"/>
      <c r="M1523" s="183" t="s">
        <v>19</v>
      </c>
      <c r="N1523" s="184" t="s">
        <v>44</v>
      </c>
      <c r="O1523" s="66"/>
      <c r="P1523" s="185">
        <f>O1523*H1523</f>
        <v>0</v>
      </c>
      <c r="Q1523" s="185">
        <v>0</v>
      </c>
      <c r="R1523" s="185">
        <f>Q1523*H1523</f>
        <v>0</v>
      </c>
      <c r="S1523" s="185">
        <v>0</v>
      </c>
      <c r="T1523" s="186">
        <f>S1523*H1523</f>
        <v>0</v>
      </c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R1523" s="187" t="s">
        <v>267</v>
      </c>
      <c r="AT1523" s="187" t="s">
        <v>170</v>
      </c>
      <c r="AU1523" s="187" t="s">
        <v>83</v>
      </c>
      <c r="AY1523" s="19" t="s">
        <v>168</v>
      </c>
      <c r="BE1523" s="188">
        <f>IF(N1523="základní",J1523,0)</f>
        <v>0</v>
      </c>
      <c r="BF1523" s="188">
        <f>IF(N1523="snížená",J1523,0)</f>
        <v>0</v>
      </c>
      <c r="BG1523" s="188">
        <f>IF(N1523="zákl. přenesená",J1523,0)</f>
        <v>0</v>
      </c>
      <c r="BH1523" s="188">
        <f>IF(N1523="sníž. přenesená",J1523,0)</f>
        <v>0</v>
      </c>
      <c r="BI1523" s="188">
        <f>IF(N1523="nulová",J1523,0)</f>
        <v>0</v>
      </c>
      <c r="BJ1523" s="19" t="s">
        <v>81</v>
      </c>
      <c r="BK1523" s="188">
        <f>ROUND(I1523*H1523,2)</f>
        <v>0</v>
      </c>
      <c r="BL1523" s="19" t="s">
        <v>267</v>
      </c>
      <c r="BM1523" s="187" t="s">
        <v>2018</v>
      </c>
    </row>
    <row r="1524" spans="1:65" s="2" customFormat="1" ht="19.5">
      <c r="A1524" s="36"/>
      <c r="B1524" s="37"/>
      <c r="C1524" s="38"/>
      <c r="D1524" s="189" t="s">
        <v>176</v>
      </c>
      <c r="E1524" s="38"/>
      <c r="F1524" s="190" t="s">
        <v>2019</v>
      </c>
      <c r="G1524" s="38"/>
      <c r="H1524" s="38"/>
      <c r="I1524" s="191"/>
      <c r="J1524" s="38"/>
      <c r="K1524" s="38"/>
      <c r="L1524" s="41"/>
      <c r="M1524" s="192"/>
      <c r="N1524" s="193"/>
      <c r="O1524" s="66"/>
      <c r="P1524" s="66"/>
      <c r="Q1524" s="66"/>
      <c r="R1524" s="66"/>
      <c r="S1524" s="66"/>
      <c r="T1524" s="67"/>
      <c r="U1524" s="36"/>
      <c r="V1524" s="36"/>
      <c r="W1524" s="36"/>
      <c r="X1524" s="36"/>
      <c r="Y1524" s="36"/>
      <c r="Z1524" s="36"/>
      <c r="AA1524" s="36"/>
      <c r="AB1524" s="36"/>
      <c r="AC1524" s="36"/>
      <c r="AD1524" s="36"/>
      <c r="AE1524" s="36"/>
      <c r="AT1524" s="19" t="s">
        <v>176</v>
      </c>
      <c r="AU1524" s="19" t="s">
        <v>83</v>
      </c>
    </row>
    <row r="1525" spans="1:65" s="12" customFormat="1" ht="22.9" customHeight="1">
      <c r="B1525" s="160"/>
      <c r="C1525" s="161"/>
      <c r="D1525" s="162" t="s">
        <v>72</v>
      </c>
      <c r="E1525" s="174" t="s">
        <v>2020</v>
      </c>
      <c r="F1525" s="174" t="s">
        <v>2021</v>
      </c>
      <c r="G1525" s="161"/>
      <c r="H1525" s="161"/>
      <c r="I1525" s="164"/>
      <c r="J1525" s="175">
        <f>BK1525</f>
        <v>0</v>
      </c>
      <c r="K1525" s="161"/>
      <c r="L1525" s="166"/>
      <c r="M1525" s="167"/>
      <c r="N1525" s="168"/>
      <c r="O1525" s="168"/>
      <c r="P1525" s="169">
        <f>SUM(P1526:P1811)</f>
        <v>0</v>
      </c>
      <c r="Q1525" s="168"/>
      <c r="R1525" s="169">
        <f>SUM(R1526:R1811)</f>
        <v>20.716999999999995</v>
      </c>
      <c r="S1525" s="168"/>
      <c r="T1525" s="170">
        <f>SUM(T1526:T1811)</f>
        <v>0</v>
      </c>
      <c r="AR1525" s="171" t="s">
        <v>83</v>
      </c>
      <c r="AT1525" s="172" t="s">
        <v>72</v>
      </c>
      <c r="AU1525" s="172" t="s">
        <v>81</v>
      </c>
      <c r="AY1525" s="171" t="s">
        <v>168</v>
      </c>
      <c r="BK1525" s="173">
        <f>SUM(BK1526:BK1811)</f>
        <v>0</v>
      </c>
    </row>
    <row r="1526" spans="1:65" s="2" customFormat="1" ht="16.5" customHeight="1">
      <c r="A1526" s="36"/>
      <c r="B1526" s="37"/>
      <c r="C1526" s="176" t="s">
        <v>2022</v>
      </c>
      <c r="D1526" s="176" t="s">
        <v>170</v>
      </c>
      <c r="E1526" s="177" t="s">
        <v>2023</v>
      </c>
      <c r="F1526" s="178" t="s">
        <v>2024</v>
      </c>
      <c r="G1526" s="179" t="s">
        <v>317</v>
      </c>
      <c r="H1526" s="180">
        <v>1</v>
      </c>
      <c r="I1526" s="181"/>
      <c r="J1526" s="182">
        <f>ROUND(I1526*H1526,2)</f>
        <v>0</v>
      </c>
      <c r="K1526" s="178" t="s">
        <v>19</v>
      </c>
      <c r="L1526" s="41"/>
      <c r="M1526" s="183" t="s">
        <v>19</v>
      </c>
      <c r="N1526" s="184" t="s">
        <v>44</v>
      </c>
      <c r="O1526" s="66"/>
      <c r="P1526" s="185">
        <f>O1526*H1526</f>
        <v>0</v>
      </c>
      <c r="Q1526" s="185">
        <v>6.0999999999999999E-2</v>
      </c>
      <c r="R1526" s="185">
        <f>Q1526*H1526</f>
        <v>6.0999999999999999E-2</v>
      </c>
      <c r="S1526" s="185">
        <v>0</v>
      </c>
      <c r="T1526" s="186">
        <f>S1526*H1526</f>
        <v>0</v>
      </c>
      <c r="U1526" s="36"/>
      <c r="V1526" s="36"/>
      <c r="W1526" s="36"/>
      <c r="X1526" s="36"/>
      <c r="Y1526" s="36"/>
      <c r="Z1526" s="36"/>
      <c r="AA1526" s="36"/>
      <c r="AB1526" s="36"/>
      <c r="AC1526" s="36"/>
      <c r="AD1526" s="36"/>
      <c r="AE1526" s="36"/>
      <c r="AR1526" s="187" t="s">
        <v>267</v>
      </c>
      <c r="AT1526" s="187" t="s">
        <v>170</v>
      </c>
      <c r="AU1526" s="187" t="s">
        <v>83</v>
      </c>
      <c r="AY1526" s="19" t="s">
        <v>168</v>
      </c>
      <c r="BE1526" s="188">
        <f>IF(N1526="základní",J1526,0)</f>
        <v>0</v>
      </c>
      <c r="BF1526" s="188">
        <f>IF(N1526="snížená",J1526,0)</f>
        <v>0</v>
      </c>
      <c r="BG1526" s="188">
        <f>IF(N1526="zákl. přenesená",J1526,0)</f>
        <v>0</v>
      </c>
      <c r="BH1526" s="188">
        <f>IF(N1526="sníž. přenesená",J1526,0)</f>
        <v>0</v>
      </c>
      <c r="BI1526" s="188">
        <f>IF(N1526="nulová",J1526,0)</f>
        <v>0</v>
      </c>
      <c r="BJ1526" s="19" t="s">
        <v>81</v>
      </c>
      <c r="BK1526" s="188">
        <f>ROUND(I1526*H1526,2)</f>
        <v>0</v>
      </c>
      <c r="BL1526" s="19" t="s">
        <v>267</v>
      </c>
      <c r="BM1526" s="187" t="s">
        <v>2025</v>
      </c>
    </row>
    <row r="1527" spans="1:65" s="13" customFormat="1" ht="11.25">
      <c r="B1527" s="194"/>
      <c r="C1527" s="195"/>
      <c r="D1527" s="189" t="s">
        <v>198</v>
      </c>
      <c r="E1527" s="196" t="s">
        <v>19</v>
      </c>
      <c r="F1527" s="197" t="s">
        <v>2026</v>
      </c>
      <c r="G1527" s="195"/>
      <c r="H1527" s="196" t="s">
        <v>19</v>
      </c>
      <c r="I1527" s="198"/>
      <c r="J1527" s="195"/>
      <c r="K1527" s="195"/>
      <c r="L1527" s="199"/>
      <c r="M1527" s="200"/>
      <c r="N1527" s="201"/>
      <c r="O1527" s="201"/>
      <c r="P1527" s="201"/>
      <c r="Q1527" s="201"/>
      <c r="R1527" s="201"/>
      <c r="S1527" s="201"/>
      <c r="T1527" s="202"/>
      <c r="AT1527" s="203" t="s">
        <v>198</v>
      </c>
      <c r="AU1527" s="203" t="s">
        <v>83</v>
      </c>
      <c r="AV1527" s="13" t="s">
        <v>81</v>
      </c>
      <c r="AW1527" s="13" t="s">
        <v>34</v>
      </c>
      <c r="AX1527" s="13" t="s">
        <v>73</v>
      </c>
      <c r="AY1527" s="203" t="s">
        <v>168</v>
      </c>
    </row>
    <row r="1528" spans="1:65" s="13" customFormat="1" ht="11.25">
      <c r="B1528" s="194"/>
      <c r="C1528" s="195"/>
      <c r="D1528" s="189" t="s">
        <v>198</v>
      </c>
      <c r="E1528" s="196" t="s">
        <v>19</v>
      </c>
      <c r="F1528" s="197" t="s">
        <v>2027</v>
      </c>
      <c r="G1528" s="195"/>
      <c r="H1528" s="196" t="s">
        <v>19</v>
      </c>
      <c r="I1528" s="198"/>
      <c r="J1528" s="195"/>
      <c r="K1528" s="195"/>
      <c r="L1528" s="199"/>
      <c r="M1528" s="200"/>
      <c r="N1528" s="201"/>
      <c r="O1528" s="201"/>
      <c r="P1528" s="201"/>
      <c r="Q1528" s="201"/>
      <c r="R1528" s="201"/>
      <c r="S1528" s="201"/>
      <c r="T1528" s="202"/>
      <c r="AT1528" s="203" t="s">
        <v>198</v>
      </c>
      <c r="AU1528" s="203" t="s">
        <v>83</v>
      </c>
      <c r="AV1528" s="13" t="s">
        <v>81</v>
      </c>
      <c r="AW1528" s="13" t="s">
        <v>34</v>
      </c>
      <c r="AX1528" s="13" t="s">
        <v>73</v>
      </c>
      <c r="AY1528" s="203" t="s">
        <v>168</v>
      </c>
    </row>
    <row r="1529" spans="1:65" s="13" customFormat="1" ht="11.25">
      <c r="B1529" s="194"/>
      <c r="C1529" s="195"/>
      <c r="D1529" s="189" t="s">
        <v>198</v>
      </c>
      <c r="E1529" s="196" t="s">
        <v>19</v>
      </c>
      <c r="F1529" s="197" t="s">
        <v>2028</v>
      </c>
      <c r="G1529" s="195"/>
      <c r="H1529" s="196" t="s">
        <v>19</v>
      </c>
      <c r="I1529" s="198"/>
      <c r="J1529" s="195"/>
      <c r="K1529" s="195"/>
      <c r="L1529" s="199"/>
      <c r="M1529" s="200"/>
      <c r="N1529" s="201"/>
      <c r="O1529" s="201"/>
      <c r="P1529" s="201"/>
      <c r="Q1529" s="201"/>
      <c r="R1529" s="201"/>
      <c r="S1529" s="201"/>
      <c r="T1529" s="202"/>
      <c r="AT1529" s="203" t="s">
        <v>198</v>
      </c>
      <c r="AU1529" s="203" t="s">
        <v>83</v>
      </c>
      <c r="AV1529" s="13" t="s">
        <v>81</v>
      </c>
      <c r="AW1529" s="13" t="s">
        <v>34</v>
      </c>
      <c r="AX1529" s="13" t="s">
        <v>73</v>
      </c>
      <c r="AY1529" s="203" t="s">
        <v>168</v>
      </c>
    </row>
    <row r="1530" spans="1:65" s="14" customFormat="1" ht="11.25">
      <c r="B1530" s="204"/>
      <c r="C1530" s="205"/>
      <c r="D1530" s="189" t="s">
        <v>198</v>
      </c>
      <c r="E1530" s="206" t="s">
        <v>19</v>
      </c>
      <c r="F1530" s="207" t="s">
        <v>2029</v>
      </c>
      <c r="G1530" s="205"/>
      <c r="H1530" s="208">
        <v>1</v>
      </c>
      <c r="I1530" s="209"/>
      <c r="J1530" s="205"/>
      <c r="K1530" s="205"/>
      <c r="L1530" s="210"/>
      <c r="M1530" s="211"/>
      <c r="N1530" s="212"/>
      <c r="O1530" s="212"/>
      <c r="P1530" s="212"/>
      <c r="Q1530" s="212"/>
      <c r="R1530" s="212"/>
      <c r="S1530" s="212"/>
      <c r="T1530" s="213"/>
      <c r="AT1530" s="214" t="s">
        <v>198</v>
      </c>
      <c r="AU1530" s="214" t="s">
        <v>83</v>
      </c>
      <c r="AV1530" s="14" t="s">
        <v>83</v>
      </c>
      <c r="AW1530" s="14" t="s">
        <v>34</v>
      </c>
      <c r="AX1530" s="14" t="s">
        <v>81</v>
      </c>
      <c r="AY1530" s="214" t="s">
        <v>168</v>
      </c>
    </row>
    <row r="1531" spans="1:65" s="2" customFormat="1" ht="16.5" customHeight="1">
      <c r="A1531" s="36"/>
      <c r="B1531" s="37"/>
      <c r="C1531" s="176" t="s">
        <v>2030</v>
      </c>
      <c r="D1531" s="176" t="s">
        <v>170</v>
      </c>
      <c r="E1531" s="177" t="s">
        <v>2031</v>
      </c>
      <c r="F1531" s="178" t="s">
        <v>2024</v>
      </c>
      <c r="G1531" s="179" t="s">
        <v>317</v>
      </c>
      <c r="H1531" s="180">
        <v>1</v>
      </c>
      <c r="I1531" s="181"/>
      <c r="J1531" s="182">
        <f>ROUND(I1531*H1531,2)</f>
        <v>0</v>
      </c>
      <c r="K1531" s="178" t="s">
        <v>19</v>
      </c>
      <c r="L1531" s="41"/>
      <c r="M1531" s="183" t="s">
        <v>19</v>
      </c>
      <c r="N1531" s="184" t="s">
        <v>44</v>
      </c>
      <c r="O1531" s="66"/>
      <c r="P1531" s="185">
        <f>O1531*H1531</f>
        <v>0</v>
      </c>
      <c r="Q1531" s="185">
        <v>6.0999999999999999E-2</v>
      </c>
      <c r="R1531" s="185">
        <f>Q1531*H1531</f>
        <v>6.0999999999999999E-2</v>
      </c>
      <c r="S1531" s="185">
        <v>0</v>
      </c>
      <c r="T1531" s="186">
        <f>S1531*H1531</f>
        <v>0</v>
      </c>
      <c r="U1531" s="36"/>
      <c r="V1531" s="36"/>
      <c r="W1531" s="36"/>
      <c r="X1531" s="36"/>
      <c r="Y1531" s="36"/>
      <c r="Z1531" s="36"/>
      <c r="AA1531" s="36"/>
      <c r="AB1531" s="36"/>
      <c r="AC1531" s="36"/>
      <c r="AD1531" s="36"/>
      <c r="AE1531" s="36"/>
      <c r="AR1531" s="187" t="s">
        <v>267</v>
      </c>
      <c r="AT1531" s="187" t="s">
        <v>170</v>
      </c>
      <c r="AU1531" s="187" t="s">
        <v>83</v>
      </c>
      <c r="AY1531" s="19" t="s">
        <v>168</v>
      </c>
      <c r="BE1531" s="188">
        <f>IF(N1531="základní",J1531,0)</f>
        <v>0</v>
      </c>
      <c r="BF1531" s="188">
        <f>IF(N1531="snížená",J1531,0)</f>
        <v>0</v>
      </c>
      <c r="BG1531" s="188">
        <f>IF(N1531="zákl. přenesená",J1531,0)</f>
        <v>0</v>
      </c>
      <c r="BH1531" s="188">
        <f>IF(N1531="sníž. přenesená",J1531,0)</f>
        <v>0</v>
      </c>
      <c r="BI1531" s="188">
        <f>IF(N1531="nulová",J1531,0)</f>
        <v>0</v>
      </c>
      <c r="BJ1531" s="19" t="s">
        <v>81</v>
      </c>
      <c r="BK1531" s="188">
        <f>ROUND(I1531*H1531,2)</f>
        <v>0</v>
      </c>
      <c r="BL1531" s="19" t="s">
        <v>267</v>
      </c>
      <c r="BM1531" s="187" t="s">
        <v>2032</v>
      </c>
    </row>
    <row r="1532" spans="1:65" s="13" customFormat="1" ht="11.25">
      <c r="B1532" s="194"/>
      <c r="C1532" s="195"/>
      <c r="D1532" s="189" t="s">
        <v>198</v>
      </c>
      <c r="E1532" s="196" t="s">
        <v>19</v>
      </c>
      <c r="F1532" s="197" t="s">
        <v>2026</v>
      </c>
      <c r="G1532" s="195"/>
      <c r="H1532" s="196" t="s">
        <v>19</v>
      </c>
      <c r="I1532" s="198"/>
      <c r="J1532" s="195"/>
      <c r="K1532" s="195"/>
      <c r="L1532" s="199"/>
      <c r="M1532" s="200"/>
      <c r="N1532" s="201"/>
      <c r="O1532" s="201"/>
      <c r="P1532" s="201"/>
      <c r="Q1532" s="201"/>
      <c r="R1532" s="201"/>
      <c r="S1532" s="201"/>
      <c r="T1532" s="202"/>
      <c r="AT1532" s="203" t="s">
        <v>198</v>
      </c>
      <c r="AU1532" s="203" t="s">
        <v>83</v>
      </c>
      <c r="AV1532" s="13" t="s">
        <v>81</v>
      </c>
      <c r="AW1532" s="13" t="s">
        <v>34</v>
      </c>
      <c r="AX1532" s="13" t="s">
        <v>73</v>
      </c>
      <c r="AY1532" s="203" t="s">
        <v>168</v>
      </c>
    </row>
    <row r="1533" spans="1:65" s="13" customFormat="1" ht="11.25">
      <c r="B1533" s="194"/>
      <c r="C1533" s="195"/>
      <c r="D1533" s="189" t="s">
        <v>198</v>
      </c>
      <c r="E1533" s="196" t="s">
        <v>19</v>
      </c>
      <c r="F1533" s="197" t="s">
        <v>2027</v>
      </c>
      <c r="G1533" s="195"/>
      <c r="H1533" s="196" t="s">
        <v>19</v>
      </c>
      <c r="I1533" s="198"/>
      <c r="J1533" s="195"/>
      <c r="K1533" s="195"/>
      <c r="L1533" s="199"/>
      <c r="M1533" s="200"/>
      <c r="N1533" s="201"/>
      <c r="O1533" s="201"/>
      <c r="P1533" s="201"/>
      <c r="Q1533" s="201"/>
      <c r="R1533" s="201"/>
      <c r="S1533" s="201"/>
      <c r="T1533" s="202"/>
      <c r="AT1533" s="203" t="s">
        <v>198</v>
      </c>
      <c r="AU1533" s="203" t="s">
        <v>83</v>
      </c>
      <c r="AV1533" s="13" t="s">
        <v>81</v>
      </c>
      <c r="AW1533" s="13" t="s">
        <v>34</v>
      </c>
      <c r="AX1533" s="13" t="s">
        <v>73</v>
      </c>
      <c r="AY1533" s="203" t="s">
        <v>168</v>
      </c>
    </row>
    <row r="1534" spans="1:65" s="13" customFormat="1" ht="11.25">
      <c r="B1534" s="194"/>
      <c r="C1534" s="195"/>
      <c r="D1534" s="189" t="s">
        <v>198</v>
      </c>
      <c r="E1534" s="196" t="s">
        <v>19</v>
      </c>
      <c r="F1534" s="197" t="s">
        <v>2028</v>
      </c>
      <c r="G1534" s="195"/>
      <c r="H1534" s="196" t="s">
        <v>19</v>
      </c>
      <c r="I1534" s="198"/>
      <c r="J1534" s="195"/>
      <c r="K1534" s="195"/>
      <c r="L1534" s="199"/>
      <c r="M1534" s="200"/>
      <c r="N1534" s="201"/>
      <c r="O1534" s="201"/>
      <c r="P1534" s="201"/>
      <c r="Q1534" s="201"/>
      <c r="R1534" s="201"/>
      <c r="S1534" s="201"/>
      <c r="T1534" s="202"/>
      <c r="AT1534" s="203" t="s">
        <v>198</v>
      </c>
      <c r="AU1534" s="203" t="s">
        <v>83</v>
      </c>
      <c r="AV1534" s="13" t="s">
        <v>81</v>
      </c>
      <c r="AW1534" s="13" t="s">
        <v>34</v>
      </c>
      <c r="AX1534" s="13" t="s">
        <v>73</v>
      </c>
      <c r="AY1534" s="203" t="s">
        <v>168</v>
      </c>
    </row>
    <row r="1535" spans="1:65" s="14" customFormat="1" ht="11.25">
      <c r="B1535" s="204"/>
      <c r="C1535" s="205"/>
      <c r="D1535" s="189" t="s">
        <v>198</v>
      </c>
      <c r="E1535" s="206" t="s">
        <v>19</v>
      </c>
      <c r="F1535" s="207" t="s">
        <v>2033</v>
      </c>
      <c r="G1535" s="205"/>
      <c r="H1535" s="208">
        <v>1</v>
      </c>
      <c r="I1535" s="209"/>
      <c r="J1535" s="205"/>
      <c r="K1535" s="205"/>
      <c r="L1535" s="210"/>
      <c r="M1535" s="211"/>
      <c r="N1535" s="212"/>
      <c r="O1535" s="212"/>
      <c r="P1535" s="212"/>
      <c r="Q1535" s="212"/>
      <c r="R1535" s="212"/>
      <c r="S1535" s="212"/>
      <c r="T1535" s="213"/>
      <c r="AT1535" s="214" t="s">
        <v>198</v>
      </c>
      <c r="AU1535" s="214" t="s">
        <v>83</v>
      </c>
      <c r="AV1535" s="14" t="s">
        <v>83</v>
      </c>
      <c r="AW1535" s="14" t="s">
        <v>34</v>
      </c>
      <c r="AX1535" s="14" t="s">
        <v>81</v>
      </c>
      <c r="AY1535" s="214" t="s">
        <v>168</v>
      </c>
    </row>
    <row r="1536" spans="1:65" s="2" customFormat="1" ht="24.2" customHeight="1">
      <c r="A1536" s="36"/>
      <c r="B1536" s="37"/>
      <c r="C1536" s="176" t="s">
        <v>2034</v>
      </c>
      <c r="D1536" s="176" t="s">
        <v>170</v>
      </c>
      <c r="E1536" s="177" t="s">
        <v>2035</v>
      </c>
      <c r="F1536" s="178" t="s">
        <v>2036</v>
      </c>
      <c r="G1536" s="179" t="s">
        <v>317</v>
      </c>
      <c r="H1536" s="180">
        <v>4</v>
      </c>
      <c r="I1536" s="181"/>
      <c r="J1536" s="182">
        <f>ROUND(I1536*H1536,2)</f>
        <v>0</v>
      </c>
      <c r="K1536" s="178" t="s">
        <v>19</v>
      </c>
      <c r="L1536" s="41"/>
      <c r="M1536" s="183" t="s">
        <v>19</v>
      </c>
      <c r="N1536" s="184" t="s">
        <v>44</v>
      </c>
      <c r="O1536" s="66"/>
      <c r="P1536" s="185">
        <f>O1536*H1536</f>
        <v>0</v>
      </c>
      <c r="Q1536" s="185">
        <v>0.105</v>
      </c>
      <c r="R1536" s="185">
        <f>Q1536*H1536</f>
        <v>0.42</v>
      </c>
      <c r="S1536" s="185">
        <v>0</v>
      </c>
      <c r="T1536" s="186">
        <f>S1536*H1536</f>
        <v>0</v>
      </c>
      <c r="U1536" s="36"/>
      <c r="V1536" s="36"/>
      <c r="W1536" s="36"/>
      <c r="X1536" s="36"/>
      <c r="Y1536" s="36"/>
      <c r="Z1536" s="36"/>
      <c r="AA1536" s="36"/>
      <c r="AB1536" s="36"/>
      <c r="AC1536" s="36"/>
      <c r="AD1536" s="36"/>
      <c r="AE1536" s="36"/>
      <c r="AR1536" s="187" t="s">
        <v>267</v>
      </c>
      <c r="AT1536" s="187" t="s">
        <v>170</v>
      </c>
      <c r="AU1536" s="187" t="s">
        <v>83</v>
      </c>
      <c r="AY1536" s="19" t="s">
        <v>168</v>
      </c>
      <c r="BE1536" s="188">
        <f>IF(N1536="základní",J1536,0)</f>
        <v>0</v>
      </c>
      <c r="BF1536" s="188">
        <f>IF(N1536="snížená",J1536,0)</f>
        <v>0</v>
      </c>
      <c r="BG1536" s="188">
        <f>IF(N1536="zákl. přenesená",J1536,0)</f>
        <v>0</v>
      </c>
      <c r="BH1536" s="188">
        <f>IF(N1536="sníž. přenesená",J1536,0)</f>
        <v>0</v>
      </c>
      <c r="BI1536" s="188">
        <f>IF(N1536="nulová",J1536,0)</f>
        <v>0</v>
      </c>
      <c r="BJ1536" s="19" t="s">
        <v>81</v>
      </c>
      <c r="BK1536" s="188">
        <f>ROUND(I1536*H1536,2)</f>
        <v>0</v>
      </c>
      <c r="BL1536" s="19" t="s">
        <v>267</v>
      </c>
      <c r="BM1536" s="187" t="s">
        <v>2037</v>
      </c>
    </row>
    <row r="1537" spans="1:65" s="13" customFormat="1" ht="11.25">
      <c r="B1537" s="194"/>
      <c r="C1537" s="195"/>
      <c r="D1537" s="189" t="s">
        <v>198</v>
      </c>
      <c r="E1537" s="196" t="s">
        <v>19</v>
      </c>
      <c r="F1537" s="197" t="s">
        <v>2026</v>
      </c>
      <c r="G1537" s="195"/>
      <c r="H1537" s="196" t="s">
        <v>19</v>
      </c>
      <c r="I1537" s="198"/>
      <c r="J1537" s="195"/>
      <c r="K1537" s="195"/>
      <c r="L1537" s="199"/>
      <c r="M1537" s="200"/>
      <c r="N1537" s="201"/>
      <c r="O1537" s="201"/>
      <c r="P1537" s="201"/>
      <c r="Q1537" s="201"/>
      <c r="R1537" s="201"/>
      <c r="S1537" s="201"/>
      <c r="T1537" s="202"/>
      <c r="AT1537" s="203" t="s">
        <v>198</v>
      </c>
      <c r="AU1537" s="203" t="s">
        <v>83</v>
      </c>
      <c r="AV1537" s="13" t="s">
        <v>81</v>
      </c>
      <c r="AW1537" s="13" t="s">
        <v>34</v>
      </c>
      <c r="AX1537" s="13" t="s">
        <v>73</v>
      </c>
      <c r="AY1537" s="203" t="s">
        <v>168</v>
      </c>
    </row>
    <row r="1538" spans="1:65" s="13" customFormat="1" ht="11.25">
      <c r="B1538" s="194"/>
      <c r="C1538" s="195"/>
      <c r="D1538" s="189" t="s">
        <v>198</v>
      </c>
      <c r="E1538" s="196" t="s">
        <v>19</v>
      </c>
      <c r="F1538" s="197" t="s">
        <v>2027</v>
      </c>
      <c r="G1538" s="195"/>
      <c r="H1538" s="196" t="s">
        <v>19</v>
      </c>
      <c r="I1538" s="198"/>
      <c r="J1538" s="195"/>
      <c r="K1538" s="195"/>
      <c r="L1538" s="199"/>
      <c r="M1538" s="200"/>
      <c r="N1538" s="201"/>
      <c r="O1538" s="201"/>
      <c r="P1538" s="201"/>
      <c r="Q1538" s="201"/>
      <c r="R1538" s="201"/>
      <c r="S1538" s="201"/>
      <c r="T1538" s="202"/>
      <c r="AT1538" s="203" t="s">
        <v>198</v>
      </c>
      <c r="AU1538" s="203" t="s">
        <v>83</v>
      </c>
      <c r="AV1538" s="13" t="s">
        <v>81</v>
      </c>
      <c r="AW1538" s="13" t="s">
        <v>34</v>
      </c>
      <c r="AX1538" s="13" t="s">
        <v>73</v>
      </c>
      <c r="AY1538" s="203" t="s">
        <v>168</v>
      </c>
    </row>
    <row r="1539" spans="1:65" s="13" customFormat="1" ht="11.25">
      <c r="B1539" s="194"/>
      <c r="C1539" s="195"/>
      <c r="D1539" s="189" t="s">
        <v>198</v>
      </c>
      <c r="E1539" s="196" t="s">
        <v>19</v>
      </c>
      <c r="F1539" s="197" t="s">
        <v>2028</v>
      </c>
      <c r="G1539" s="195"/>
      <c r="H1539" s="196" t="s">
        <v>19</v>
      </c>
      <c r="I1539" s="198"/>
      <c r="J1539" s="195"/>
      <c r="K1539" s="195"/>
      <c r="L1539" s="199"/>
      <c r="M1539" s="200"/>
      <c r="N1539" s="201"/>
      <c r="O1539" s="201"/>
      <c r="P1539" s="201"/>
      <c r="Q1539" s="201"/>
      <c r="R1539" s="201"/>
      <c r="S1539" s="201"/>
      <c r="T1539" s="202"/>
      <c r="AT1539" s="203" t="s">
        <v>198</v>
      </c>
      <c r="AU1539" s="203" t="s">
        <v>83</v>
      </c>
      <c r="AV1539" s="13" t="s">
        <v>81</v>
      </c>
      <c r="AW1539" s="13" t="s">
        <v>34</v>
      </c>
      <c r="AX1539" s="13" t="s">
        <v>73</v>
      </c>
      <c r="AY1539" s="203" t="s">
        <v>168</v>
      </c>
    </row>
    <row r="1540" spans="1:65" s="14" customFormat="1" ht="11.25">
      <c r="B1540" s="204"/>
      <c r="C1540" s="205"/>
      <c r="D1540" s="189" t="s">
        <v>198</v>
      </c>
      <c r="E1540" s="206" t="s">
        <v>19</v>
      </c>
      <c r="F1540" s="207" t="s">
        <v>2038</v>
      </c>
      <c r="G1540" s="205"/>
      <c r="H1540" s="208">
        <v>4</v>
      </c>
      <c r="I1540" s="209"/>
      <c r="J1540" s="205"/>
      <c r="K1540" s="205"/>
      <c r="L1540" s="210"/>
      <c r="M1540" s="211"/>
      <c r="N1540" s="212"/>
      <c r="O1540" s="212"/>
      <c r="P1540" s="212"/>
      <c r="Q1540" s="212"/>
      <c r="R1540" s="212"/>
      <c r="S1540" s="212"/>
      <c r="T1540" s="213"/>
      <c r="AT1540" s="214" t="s">
        <v>198</v>
      </c>
      <c r="AU1540" s="214" t="s">
        <v>83</v>
      </c>
      <c r="AV1540" s="14" t="s">
        <v>83</v>
      </c>
      <c r="AW1540" s="14" t="s">
        <v>34</v>
      </c>
      <c r="AX1540" s="14" t="s">
        <v>81</v>
      </c>
      <c r="AY1540" s="214" t="s">
        <v>168</v>
      </c>
    </row>
    <row r="1541" spans="1:65" s="2" customFormat="1" ht="24.2" customHeight="1">
      <c r="A1541" s="36"/>
      <c r="B1541" s="37"/>
      <c r="C1541" s="176" t="s">
        <v>2039</v>
      </c>
      <c r="D1541" s="176" t="s">
        <v>170</v>
      </c>
      <c r="E1541" s="177" t="s">
        <v>2040</v>
      </c>
      <c r="F1541" s="178" t="s">
        <v>2041</v>
      </c>
      <c r="G1541" s="179" t="s">
        <v>317</v>
      </c>
      <c r="H1541" s="180">
        <v>2</v>
      </c>
      <c r="I1541" s="181"/>
      <c r="J1541" s="182">
        <f>ROUND(I1541*H1541,2)</f>
        <v>0</v>
      </c>
      <c r="K1541" s="178" t="s">
        <v>19</v>
      </c>
      <c r="L1541" s="41"/>
      <c r="M1541" s="183" t="s">
        <v>19</v>
      </c>
      <c r="N1541" s="184" t="s">
        <v>44</v>
      </c>
      <c r="O1541" s="66"/>
      <c r="P1541" s="185">
        <f>O1541*H1541</f>
        <v>0</v>
      </c>
      <c r="Q1541" s="185">
        <v>0.13</v>
      </c>
      <c r="R1541" s="185">
        <f>Q1541*H1541</f>
        <v>0.26</v>
      </c>
      <c r="S1541" s="185">
        <v>0</v>
      </c>
      <c r="T1541" s="186">
        <f>S1541*H1541</f>
        <v>0</v>
      </c>
      <c r="U1541" s="36"/>
      <c r="V1541" s="36"/>
      <c r="W1541" s="36"/>
      <c r="X1541" s="36"/>
      <c r="Y1541" s="36"/>
      <c r="Z1541" s="36"/>
      <c r="AA1541" s="36"/>
      <c r="AB1541" s="36"/>
      <c r="AC1541" s="36"/>
      <c r="AD1541" s="36"/>
      <c r="AE1541" s="36"/>
      <c r="AR1541" s="187" t="s">
        <v>267</v>
      </c>
      <c r="AT1541" s="187" t="s">
        <v>170</v>
      </c>
      <c r="AU1541" s="187" t="s">
        <v>83</v>
      </c>
      <c r="AY1541" s="19" t="s">
        <v>168</v>
      </c>
      <c r="BE1541" s="188">
        <f>IF(N1541="základní",J1541,0)</f>
        <v>0</v>
      </c>
      <c r="BF1541" s="188">
        <f>IF(N1541="snížená",J1541,0)</f>
        <v>0</v>
      </c>
      <c r="BG1541" s="188">
        <f>IF(N1541="zákl. přenesená",J1541,0)</f>
        <v>0</v>
      </c>
      <c r="BH1541" s="188">
        <f>IF(N1541="sníž. přenesená",J1541,0)</f>
        <v>0</v>
      </c>
      <c r="BI1541" s="188">
        <f>IF(N1541="nulová",J1541,0)</f>
        <v>0</v>
      </c>
      <c r="BJ1541" s="19" t="s">
        <v>81</v>
      </c>
      <c r="BK1541" s="188">
        <f>ROUND(I1541*H1541,2)</f>
        <v>0</v>
      </c>
      <c r="BL1541" s="19" t="s">
        <v>267</v>
      </c>
      <c r="BM1541" s="187" t="s">
        <v>2042</v>
      </c>
    </row>
    <row r="1542" spans="1:65" s="13" customFormat="1" ht="11.25">
      <c r="B1542" s="194"/>
      <c r="C1542" s="195"/>
      <c r="D1542" s="189" t="s">
        <v>198</v>
      </c>
      <c r="E1542" s="196" t="s">
        <v>19</v>
      </c>
      <c r="F1542" s="197" t="s">
        <v>2026</v>
      </c>
      <c r="G1542" s="195"/>
      <c r="H1542" s="196" t="s">
        <v>19</v>
      </c>
      <c r="I1542" s="198"/>
      <c r="J1542" s="195"/>
      <c r="K1542" s="195"/>
      <c r="L1542" s="199"/>
      <c r="M1542" s="200"/>
      <c r="N1542" s="201"/>
      <c r="O1542" s="201"/>
      <c r="P1542" s="201"/>
      <c r="Q1542" s="201"/>
      <c r="R1542" s="201"/>
      <c r="S1542" s="201"/>
      <c r="T1542" s="202"/>
      <c r="AT1542" s="203" t="s">
        <v>198</v>
      </c>
      <c r="AU1542" s="203" t="s">
        <v>83</v>
      </c>
      <c r="AV1542" s="13" t="s">
        <v>81</v>
      </c>
      <c r="AW1542" s="13" t="s">
        <v>34</v>
      </c>
      <c r="AX1542" s="13" t="s">
        <v>73</v>
      </c>
      <c r="AY1542" s="203" t="s">
        <v>168</v>
      </c>
    </row>
    <row r="1543" spans="1:65" s="13" customFormat="1" ht="11.25">
      <c r="B1543" s="194"/>
      <c r="C1543" s="195"/>
      <c r="D1543" s="189" t="s">
        <v>198</v>
      </c>
      <c r="E1543" s="196" t="s">
        <v>19</v>
      </c>
      <c r="F1543" s="197" t="s">
        <v>2027</v>
      </c>
      <c r="G1543" s="195"/>
      <c r="H1543" s="196" t="s">
        <v>19</v>
      </c>
      <c r="I1543" s="198"/>
      <c r="J1543" s="195"/>
      <c r="K1543" s="195"/>
      <c r="L1543" s="199"/>
      <c r="M1543" s="200"/>
      <c r="N1543" s="201"/>
      <c r="O1543" s="201"/>
      <c r="P1543" s="201"/>
      <c r="Q1543" s="201"/>
      <c r="R1543" s="201"/>
      <c r="S1543" s="201"/>
      <c r="T1543" s="202"/>
      <c r="AT1543" s="203" t="s">
        <v>198</v>
      </c>
      <c r="AU1543" s="203" t="s">
        <v>83</v>
      </c>
      <c r="AV1543" s="13" t="s">
        <v>81</v>
      </c>
      <c r="AW1543" s="13" t="s">
        <v>34</v>
      </c>
      <c r="AX1543" s="13" t="s">
        <v>73</v>
      </c>
      <c r="AY1543" s="203" t="s">
        <v>168</v>
      </c>
    </row>
    <row r="1544" spans="1:65" s="13" customFormat="1" ht="11.25">
      <c r="B1544" s="194"/>
      <c r="C1544" s="195"/>
      <c r="D1544" s="189" t="s">
        <v>198</v>
      </c>
      <c r="E1544" s="196" t="s">
        <v>19</v>
      </c>
      <c r="F1544" s="197" t="s">
        <v>2028</v>
      </c>
      <c r="G1544" s="195"/>
      <c r="H1544" s="196" t="s">
        <v>19</v>
      </c>
      <c r="I1544" s="198"/>
      <c r="J1544" s="195"/>
      <c r="K1544" s="195"/>
      <c r="L1544" s="199"/>
      <c r="M1544" s="200"/>
      <c r="N1544" s="201"/>
      <c r="O1544" s="201"/>
      <c r="P1544" s="201"/>
      <c r="Q1544" s="201"/>
      <c r="R1544" s="201"/>
      <c r="S1544" s="201"/>
      <c r="T1544" s="202"/>
      <c r="AT1544" s="203" t="s">
        <v>198</v>
      </c>
      <c r="AU1544" s="203" t="s">
        <v>83</v>
      </c>
      <c r="AV1544" s="13" t="s">
        <v>81</v>
      </c>
      <c r="AW1544" s="13" t="s">
        <v>34</v>
      </c>
      <c r="AX1544" s="13" t="s">
        <v>73</v>
      </c>
      <c r="AY1544" s="203" t="s">
        <v>168</v>
      </c>
    </row>
    <row r="1545" spans="1:65" s="14" customFormat="1" ht="11.25">
      <c r="B1545" s="204"/>
      <c r="C1545" s="205"/>
      <c r="D1545" s="189" t="s">
        <v>198</v>
      </c>
      <c r="E1545" s="206" t="s">
        <v>19</v>
      </c>
      <c r="F1545" s="207" t="s">
        <v>2043</v>
      </c>
      <c r="G1545" s="205"/>
      <c r="H1545" s="208">
        <v>2</v>
      </c>
      <c r="I1545" s="209"/>
      <c r="J1545" s="205"/>
      <c r="K1545" s="205"/>
      <c r="L1545" s="210"/>
      <c r="M1545" s="211"/>
      <c r="N1545" s="212"/>
      <c r="O1545" s="212"/>
      <c r="P1545" s="212"/>
      <c r="Q1545" s="212"/>
      <c r="R1545" s="212"/>
      <c r="S1545" s="212"/>
      <c r="T1545" s="213"/>
      <c r="AT1545" s="214" t="s">
        <v>198</v>
      </c>
      <c r="AU1545" s="214" t="s">
        <v>83</v>
      </c>
      <c r="AV1545" s="14" t="s">
        <v>83</v>
      </c>
      <c r="AW1545" s="14" t="s">
        <v>34</v>
      </c>
      <c r="AX1545" s="14" t="s">
        <v>81</v>
      </c>
      <c r="AY1545" s="214" t="s">
        <v>168</v>
      </c>
    </row>
    <row r="1546" spans="1:65" s="2" customFormat="1" ht="24.2" customHeight="1">
      <c r="A1546" s="36"/>
      <c r="B1546" s="37"/>
      <c r="C1546" s="176" t="s">
        <v>2044</v>
      </c>
      <c r="D1546" s="176" t="s">
        <v>170</v>
      </c>
      <c r="E1546" s="177" t="s">
        <v>2045</v>
      </c>
      <c r="F1546" s="178" t="s">
        <v>2046</v>
      </c>
      <c r="G1546" s="179" t="s">
        <v>317</v>
      </c>
      <c r="H1546" s="180">
        <v>1</v>
      </c>
      <c r="I1546" s="181"/>
      <c r="J1546" s="182">
        <f>ROUND(I1546*H1546,2)</f>
        <v>0</v>
      </c>
      <c r="K1546" s="178" t="s">
        <v>19</v>
      </c>
      <c r="L1546" s="41"/>
      <c r="M1546" s="183" t="s">
        <v>19</v>
      </c>
      <c r="N1546" s="184" t="s">
        <v>44</v>
      </c>
      <c r="O1546" s="66"/>
      <c r="P1546" s="185">
        <f>O1546*H1546</f>
        <v>0</v>
      </c>
      <c r="Q1546" s="185">
        <v>0.13</v>
      </c>
      <c r="R1546" s="185">
        <f>Q1546*H1546</f>
        <v>0.13</v>
      </c>
      <c r="S1546" s="185">
        <v>0</v>
      </c>
      <c r="T1546" s="186">
        <f>S1546*H1546</f>
        <v>0</v>
      </c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R1546" s="187" t="s">
        <v>267</v>
      </c>
      <c r="AT1546" s="187" t="s">
        <v>170</v>
      </c>
      <c r="AU1546" s="187" t="s">
        <v>83</v>
      </c>
      <c r="AY1546" s="19" t="s">
        <v>168</v>
      </c>
      <c r="BE1546" s="188">
        <f>IF(N1546="základní",J1546,0)</f>
        <v>0</v>
      </c>
      <c r="BF1546" s="188">
        <f>IF(N1546="snížená",J1546,0)</f>
        <v>0</v>
      </c>
      <c r="BG1546" s="188">
        <f>IF(N1546="zákl. přenesená",J1546,0)</f>
        <v>0</v>
      </c>
      <c r="BH1546" s="188">
        <f>IF(N1546="sníž. přenesená",J1546,0)</f>
        <v>0</v>
      </c>
      <c r="BI1546" s="188">
        <f>IF(N1546="nulová",J1546,0)</f>
        <v>0</v>
      </c>
      <c r="BJ1546" s="19" t="s">
        <v>81</v>
      </c>
      <c r="BK1546" s="188">
        <f>ROUND(I1546*H1546,2)</f>
        <v>0</v>
      </c>
      <c r="BL1546" s="19" t="s">
        <v>267</v>
      </c>
      <c r="BM1546" s="187" t="s">
        <v>2047</v>
      </c>
    </row>
    <row r="1547" spans="1:65" s="13" customFormat="1" ht="11.25">
      <c r="B1547" s="194"/>
      <c r="C1547" s="195"/>
      <c r="D1547" s="189" t="s">
        <v>198</v>
      </c>
      <c r="E1547" s="196" t="s">
        <v>19</v>
      </c>
      <c r="F1547" s="197" t="s">
        <v>2026</v>
      </c>
      <c r="G1547" s="195"/>
      <c r="H1547" s="196" t="s">
        <v>19</v>
      </c>
      <c r="I1547" s="198"/>
      <c r="J1547" s="195"/>
      <c r="K1547" s="195"/>
      <c r="L1547" s="199"/>
      <c r="M1547" s="200"/>
      <c r="N1547" s="201"/>
      <c r="O1547" s="201"/>
      <c r="P1547" s="201"/>
      <c r="Q1547" s="201"/>
      <c r="R1547" s="201"/>
      <c r="S1547" s="201"/>
      <c r="T1547" s="202"/>
      <c r="AT1547" s="203" t="s">
        <v>198</v>
      </c>
      <c r="AU1547" s="203" t="s">
        <v>83</v>
      </c>
      <c r="AV1547" s="13" t="s">
        <v>81</v>
      </c>
      <c r="AW1547" s="13" t="s">
        <v>34</v>
      </c>
      <c r="AX1547" s="13" t="s">
        <v>73</v>
      </c>
      <c r="AY1547" s="203" t="s">
        <v>168</v>
      </c>
    </row>
    <row r="1548" spans="1:65" s="13" customFormat="1" ht="11.25">
      <c r="B1548" s="194"/>
      <c r="C1548" s="195"/>
      <c r="D1548" s="189" t="s">
        <v>198</v>
      </c>
      <c r="E1548" s="196" t="s">
        <v>19</v>
      </c>
      <c r="F1548" s="197" t="s">
        <v>2027</v>
      </c>
      <c r="G1548" s="195"/>
      <c r="H1548" s="196" t="s">
        <v>19</v>
      </c>
      <c r="I1548" s="198"/>
      <c r="J1548" s="195"/>
      <c r="K1548" s="195"/>
      <c r="L1548" s="199"/>
      <c r="M1548" s="200"/>
      <c r="N1548" s="201"/>
      <c r="O1548" s="201"/>
      <c r="P1548" s="201"/>
      <c r="Q1548" s="201"/>
      <c r="R1548" s="201"/>
      <c r="S1548" s="201"/>
      <c r="T1548" s="202"/>
      <c r="AT1548" s="203" t="s">
        <v>198</v>
      </c>
      <c r="AU1548" s="203" t="s">
        <v>83</v>
      </c>
      <c r="AV1548" s="13" t="s">
        <v>81</v>
      </c>
      <c r="AW1548" s="13" t="s">
        <v>34</v>
      </c>
      <c r="AX1548" s="13" t="s">
        <v>73</v>
      </c>
      <c r="AY1548" s="203" t="s">
        <v>168</v>
      </c>
    </row>
    <row r="1549" spans="1:65" s="13" customFormat="1" ht="11.25">
      <c r="B1549" s="194"/>
      <c r="C1549" s="195"/>
      <c r="D1549" s="189" t="s">
        <v>198</v>
      </c>
      <c r="E1549" s="196" t="s">
        <v>19</v>
      </c>
      <c r="F1549" s="197" t="s">
        <v>2028</v>
      </c>
      <c r="G1549" s="195"/>
      <c r="H1549" s="196" t="s">
        <v>19</v>
      </c>
      <c r="I1549" s="198"/>
      <c r="J1549" s="195"/>
      <c r="K1549" s="195"/>
      <c r="L1549" s="199"/>
      <c r="M1549" s="200"/>
      <c r="N1549" s="201"/>
      <c r="O1549" s="201"/>
      <c r="P1549" s="201"/>
      <c r="Q1549" s="201"/>
      <c r="R1549" s="201"/>
      <c r="S1549" s="201"/>
      <c r="T1549" s="202"/>
      <c r="AT1549" s="203" t="s">
        <v>198</v>
      </c>
      <c r="AU1549" s="203" t="s">
        <v>83</v>
      </c>
      <c r="AV1549" s="13" t="s">
        <v>81</v>
      </c>
      <c r="AW1549" s="13" t="s">
        <v>34</v>
      </c>
      <c r="AX1549" s="13" t="s">
        <v>73</v>
      </c>
      <c r="AY1549" s="203" t="s">
        <v>168</v>
      </c>
    </row>
    <row r="1550" spans="1:65" s="14" customFormat="1" ht="11.25">
      <c r="B1550" s="204"/>
      <c r="C1550" s="205"/>
      <c r="D1550" s="189" t="s">
        <v>198</v>
      </c>
      <c r="E1550" s="206" t="s">
        <v>19</v>
      </c>
      <c r="F1550" s="207" t="s">
        <v>2048</v>
      </c>
      <c r="G1550" s="205"/>
      <c r="H1550" s="208">
        <v>1</v>
      </c>
      <c r="I1550" s="209"/>
      <c r="J1550" s="205"/>
      <c r="K1550" s="205"/>
      <c r="L1550" s="210"/>
      <c r="M1550" s="211"/>
      <c r="N1550" s="212"/>
      <c r="O1550" s="212"/>
      <c r="P1550" s="212"/>
      <c r="Q1550" s="212"/>
      <c r="R1550" s="212"/>
      <c r="S1550" s="212"/>
      <c r="T1550" s="213"/>
      <c r="AT1550" s="214" t="s">
        <v>198</v>
      </c>
      <c r="AU1550" s="214" t="s">
        <v>83</v>
      </c>
      <c r="AV1550" s="14" t="s">
        <v>83</v>
      </c>
      <c r="AW1550" s="14" t="s">
        <v>34</v>
      </c>
      <c r="AX1550" s="14" t="s">
        <v>81</v>
      </c>
      <c r="AY1550" s="214" t="s">
        <v>168</v>
      </c>
    </row>
    <row r="1551" spans="1:65" s="2" customFormat="1" ht="16.5" customHeight="1">
      <c r="A1551" s="36"/>
      <c r="B1551" s="37"/>
      <c r="C1551" s="176" t="s">
        <v>2049</v>
      </c>
      <c r="D1551" s="176" t="s">
        <v>170</v>
      </c>
      <c r="E1551" s="177" t="s">
        <v>2050</v>
      </c>
      <c r="F1551" s="178" t="s">
        <v>2051</v>
      </c>
      <c r="G1551" s="179" t="s">
        <v>317</v>
      </c>
      <c r="H1551" s="180">
        <v>1</v>
      </c>
      <c r="I1551" s="181"/>
      <c r="J1551" s="182">
        <f>ROUND(I1551*H1551,2)</f>
        <v>0</v>
      </c>
      <c r="K1551" s="178" t="s">
        <v>19</v>
      </c>
      <c r="L1551" s="41"/>
      <c r="M1551" s="183" t="s">
        <v>19</v>
      </c>
      <c r="N1551" s="184" t="s">
        <v>44</v>
      </c>
      <c r="O1551" s="66"/>
      <c r="P1551" s="185">
        <f>O1551*H1551</f>
        <v>0</v>
      </c>
      <c r="Q1551" s="185">
        <v>0.06</v>
      </c>
      <c r="R1551" s="185">
        <f>Q1551*H1551</f>
        <v>0.06</v>
      </c>
      <c r="S1551" s="185">
        <v>0</v>
      </c>
      <c r="T1551" s="186">
        <f>S1551*H1551</f>
        <v>0</v>
      </c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R1551" s="187" t="s">
        <v>267</v>
      </c>
      <c r="AT1551" s="187" t="s">
        <v>170</v>
      </c>
      <c r="AU1551" s="187" t="s">
        <v>83</v>
      </c>
      <c r="AY1551" s="19" t="s">
        <v>168</v>
      </c>
      <c r="BE1551" s="188">
        <f>IF(N1551="základní",J1551,0)</f>
        <v>0</v>
      </c>
      <c r="BF1551" s="188">
        <f>IF(N1551="snížená",J1551,0)</f>
        <v>0</v>
      </c>
      <c r="BG1551" s="188">
        <f>IF(N1551="zákl. přenesená",J1551,0)</f>
        <v>0</v>
      </c>
      <c r="BH1551" s="188">
        <f>IF(N1551="sníž. přenesená",J1551,0)</f>
        <v>0</v>
      </c>
      <c r="BI1551" s="188">
        <f>IF(N1551="nulová",J1551,0)</f>
        <v>0</v>
      </c>
      <c r="BJ1551" s="19" t="s">
        <v>81</v>
      </c>
      <c r="BK1551" s="188">
        <f>ROUND(I1551*H1551,2)</f>
        <v>0</v>
      </c>
      <c r="BL1551" s="19" t="s">
        <v>267</v>
      </c>
      <c r="BM1551" s="187" t="s">
        <v>2052</v>
      </c>
    </row>
    <row r="1552" spans="1:65" s="13" customFormat="1" ht="11.25">
      <c r="B1552" s="194"/>
      <c r="C1552" s="195"/>
      <c r="D1552" s="189" t="s">
        <v>198</v>
      </c>
      <c r="E1552" s="196" t="s">
        <v>19</v>
      </c>
      <c r="F1552" s="197" t="s">
        <v>2026</v>
      </c>
      <c r="G1552" s="195"/>
      <c r="H1552" s="196" t="s">
        <v>19</v>
      </c>
      <c r="I1552" s="198"/>
      <c r="J1552" s="195"/>
      <c r="K1552" s="195"/>
      <c r="L1552" s="199"/>
      <c r="M1552" s="200"/>
      <c r="N1552" s="201"/>
      <c r="O1552" s="201"/>
      <c r="P1552" s="201"/>
      <c r="Q1552" s="201"/>
      <c r="R1552" s="201"/>
      <c r="S1552" s="201"/>
      <c r="T1552" s="202"/>
      <c r="AT1552" s="203" t="s">
        <v>198</v>
      </c>
      <c r="AU1552" s="203" t="s">
        <v>83</v>
      </c>
      <c r="AV1552" s="13" t="s">
        <v>81</v>
      </c>
      <c r="AW1552" s="13" t="s">
        <v>34</v>
      </c>
      <c r="AX1552" s="13" t="s">
        <v>73</v>
      </c>
      <c r="AY1552" s="203" t="s">
        <v>168</v>
      </c>
    </row>
    <row r="1553" spans="1:65" s="13" customFormat="1" ht="11.25">
      <c r="B1553" s="194"/>
      <c r="C1553" s="195"/>
      <c r="D1553" s="189" t="s">
        <v>198</v>
      </c>
      <c r="E1553" s="196" t="s">
        <v>19</v>
      </c>
      <c r="F1553" s="197" t="s">
        <v>2027</v>
      </c>
      <c r="G1553" s="195"/>
      <c r="H1553" s="196" t="s">
        <v>19</v>
      </c>
      <c r="I1553" s="198"/>
      <c r="J1553" s="195"/>
      <c r="K1553" s="195"/>
      <c r="L1553" s="199"/>
      <c r="M1553" s="200"/>
      <c r="N1553" s="201"/>
      <c r="O1553" s="201"/>
      <c r="P1553" s="201"/>
      <c r="Q1553" s="201"/>
      <c r="R1553" s="201"/>
      <c r="S1553" s="201"/>
      <c r="T1553" s="202"/>
      <c r="AT1553" s="203" t="s">
        <v>198</v>
      </c>
      <c r="AU1553" s="203" t="s">
        <v>83</v>
      </c>
      <c r="AV1553" s="13" t="s">
        <v>81</v>
      </c>
      <c r="AW1553" s="13" t="s">
        <v>34</v>
      </c>
      <c r="AX1553" s="13" t="s">
        <v>73</v>
      </c>
      <c r="AY1553" s="203" t="s">
        <v>168</v>
      </c>
    </row>
    <row r="1554" spans="1:65" s="13" customFormat="1" ht="11.25">
      <c r="B1554" s="194"/>
      <c r="C1554" s="195"/>
      <c r="D1554" s="189" t="s">
        <v>198</v>
      </c>
      <c r="E1554" s="196" t="s">
        <v>19</v>
      </c>
      <c r="F1554" s="197" t="s">
        <v>2028</v>
      </c>
      <c r="G1554" s="195"/>
      <c r="H1554" s="196" t="s">
        <v>19</v>
      </c>
      <c r="I1554" s="198"/>
      <c r="J1554" s="195"/>
      <c r="K1554" s="195"/>
      <c r="L1554" s="199"/>
      <c r="M1554" s="200"/>
      <c r="N1554" s="201"/>
      <c r="O1554" s="201"/>
      <c r="P1554" s="201"/>
      <c r="Q1554" s="201"/>
      <c r="R1554" s="201"/>
      <c r="S1554" s="201"/>
      <c r="T1554" s="202"/>
      <c r="AT1554" s="203" t="s">
        <v>198</v>
      </c>
      <c r="AU1554" s="203" t="s">
        <v>83</v>
      </c>
      <c r="AV1554" s="13" t="s">
        <v>81</v>
      </c>
      <c r="AW1554" s="13" t="s">
        <v>34</v>
      </c>
      <c r="AX1554" s="13" t="s">
        <v>73</v>
      </c>
      <c r="AY1554" s="203" t="s">
        <v>168</v>
      </c>
    </row>
    <row r="1555" spans="1:65" s="14" customFormat="1" ht="11.25">
      <c r="B1555" s="204"/>
      <c r="C1555" s="205"/>
      <c r="D1555" s="189" t="s">
        <v>198</v>
      </c>
      <c r="E1555" s="206" t="s">
        <v>19</v>
      </c>
      <c r="F1555" s="207" t="s">
        <v>2053</v>
      </c>
      <c r="G1555" s="205"/>
      <c r="H1555" s="208">
        <v>1</v>
      </c>
      <c r="I1555" s="209"/>
      <c r="J1555" s="205"/>
      <c r="K1555" s="205"/>
      <c r="L1555" s="210"/>
      <c r="M1555" s="211"/>
      <c r="N1555" s="212"/>
      <c r="O1555" s="212"/>
      <c r="P1555" s="212"/>
      <c r="Q1555" s="212"/>
      <c r="R1555" s="212"/>
      <c r="S1555" s="212"/>
      <c r="T1555" s="213"/>
      <c r="AT1555" s="214" t="s">
        <v>198</v>
      </c>
      <c r="AU1555" s="214" t="s">
        <v>83</v>
      </c>
      <c r="AV1555" s="14" t="s">
        <v>83</v>
      </c>
      <c r="AW1555" s="14" t="s">
        <v>34</v>
      </c>
      <c r="AX1555" s="14" t="s">
        <v>81</v>
      </c>
      <c r="AY1555" s="214" t="s">
        <v>168</v>
      </c>
    </row>
    <row r="1556" spans="1:65" s="2" customFormat="1" ht="16.5" customHeight="1">
      <c r="A1556" s="36"/>
      <c r="B1556" s="37"/>
      <c r="C1556" s="176" t="s">
        <v>2054</v>
      </c>
      <c r="D1556" s="176" t="s">
        <v>170</v>
      </c>
      <c r="E1556" s="177" t="s">
        <v>2055</v>
      </c>
      <c r="F1556" s="178" t="s">
        <v>2056</v>
      </c>
      <c r="G1556" s="179" t="s">
        <v>317</v>
      </c>
      <c r="H1556" s="180">
        <v>1</v>
      </c>
      <c r="I1556" s="181"/>
      <c r="J1556" s="182">
        <f>ROUND(I1556*H1556,2)</f>
        <v>0</v>
      </c>
      <c r="K1556" s="178" t="s">
        <v>19</v>
      </c>
      <c r="L1556" s="41"/>
      <c r="M1556" s="183" t="s">
        <v>19</v>
      </c>
      <c r="N1556" s="184" t="s">
        <v>44</v>
      </c>
      <c r="O1556" s="66"/>
      <c r="P1556" s="185">
        <f>O1556*H1556</f>
        <v>0</v>
      </c>
      <c r="Q1556" s="185">
        <v>0.06</v>
      </c>
      <c r="R1556" s="185">
        <f>Q1556*H1556</f>
        <v>0.06</v>
      </c>
      <c r="S1556" s="185">
        <v>0</v>
      </c>
      <c r="T1556" s="186">
        <f>S1556*H1556</f>
        <v>0</v>
      </c>
      <c r="U1556" s="36"/>
      <c r="V1556" s="36"/>
      <c r="W1556" s="36"/>
      <c r="X1556" s="36"/>
      <c r="Y1556" s="36"/>
      <c r="Z1556" s="36"/>
      <c r="AA1556" s="36"/>
      <c r="AB1556" s="36"/>
      <c r="AC1556" s="36"/>
      <c r="AD1556" s="36"/>
      <c r="AE1556" s="36"/>
      <c r="AR1556" s="187" t="s">
        <v>267</v>
      </c>
      <c r="AT1556" s="187" t="s">
        <v>170</v>
      </c>
      <c r="AU1556" s="187" t="s">
        <v>83</v>
      </c>
      <c r="AY1556" s="19" t="s">
        <v>168</v>
      </c>
      <c r="BE1556" s="188">
        <f>IF(N1556="základní",J1556,0)</f>
        <v>0</v>
      </c>
      <c r="BF1556" s="188">
        <f>IF(N1556="snížená",J1556,0)</f>
        <v>0</v>
      </c>
      <c r="BG1556" s="188">
        <f>IF(N1556="zákl. přenesená",J1556,0)</f>
        <v>0</v>
      </c>
      <c r="BH1556" s="188">
        <f>IF(N1556="sníž. přenesená",J1556,0)</f>
        <v>0</v>
      </c>
      <c r="BI1556" s="188">
        <f>IF(N1556="nulová",J1556,0)</f>
        <v>0</v>
      </c>
      <c r="BJ1556" s="19" t="s">
        <v>81</v>
      </c>
      <c r="BK1556" s="188">
        <f>ROUND(I1556*H1556,2)</f>
        <v>0</v>
      </c>
      <c r="BL1556" s="19" t="s">
        <v>267</v>
      </c>
      <c r="BM1556" s="187" t="s">
        <v>2057</v>
      </c>
    </row>
    <row r="1557" spans="1:65" s="13" customFormat="1" ht="11.25">
      <c r="B1557" s="194"/>
      <c r="C1557" s="195"/>
      <c r="D1557" s="189" t="s">
        <v>198</v>
      </c>
      <c r="E1557" s="196" t="s">
        <v>19</v>
      </c>
      <c r="F1557" s="197" t="s">
        <v>2026</v>
      </c>
      <c r="G1557" s="195"/>
      <c r="H1557" s="196" t="s">
        <v>19</v>
      </c>
      <c r="I1557" s="198"/>
      <c r="J1557" s="195"/>
      <c r="K1557" s="195"/>
      <c r="L1557" s="199"/>
      <c r="M1557" s="200"/>
      <c r="N1557" s="201"/>
      <c r="O1557" s="201"/>
      <c r="P1557" s="201"/>
      <c r="Q1557" s="201"/>
      <c r="R1557" s="201"/>
      <c r="S1557" s="201"/>
      <c r="T1557" s="202"/>
      <c r="AT1557" s="203" t="s">
        <v>198</v>
      </c>
      <c r="AU1557" s="203" t="s">
        <v>83</v>
      </c>
      <c r="AV1557" s="13" t="s">
        <v>81</v>
      </c>
      <c r="AW1557" s="13" t="s">
        <v>34</v>
      </c>
      <c r="AX1557" s="13" t="s">
        <v>73</v>
      </c>
      <c r="AY1557" s="203" t="s">
        <v>168</v>
      </c>
    </row>
    <row r="1558" spans="1:65" s="13" customFormat="1" ht="11.25">
      <c r="B1558" s="194"/>
      <c r="C1558" s="195"/>
      <c r="D1558" s="189" t="s">
        <v>198</v>
      </c>
      <c r="E1558" s="196" t="s">
        <v>19</v>
      </c>
      <c r="F1558" s="197" t="s">
        <v>2027</v>
      </c>
      <c r="G1558" s="195"/>
      <c r="H1558" s="196" t="s">
        <v>19</v>
      </c>
      <c r="I1558" s="198"/>
      <c r="J1558" s="195"/>
      <c r="K1558" s="195"/>
      <c r="L1558" s="199"/>
      <c r="M1558" s="200"/>
      <c r="N1558" s="201"/>
      <c r="O1558" s="201"/>
      <c r="P1558" s="201"/>
      <c r="Q1558" s="201"/>
      <c r="R1558" s="201"/>
      <c r="S1558" s="201"/>
      <c r="T1558" s="202"/>
      <c r="AT1558" s="203" t="s">
        <v>198</v>
      </c>
      <c r="AU1558" s="203" t="s">
        <v>83</v>
      </c>
      <c r="AV1558" s="13" t="s">
        <v>81</v>
      </c>
      <c r="AW1558" s="13" t="s">
        <v>34</v>
      </c>
      <c r="AX1558" s="13" t="s">
        <v>73</v>
      </c>
      <c r="AY1558" s="203" t="s">
        <v>168</v>
      </c>
    </row>
    <row r="1559" spans="1:65" s="13" customFormat="1" ht="11.25">
      <c r="B1559" s="194"/>
      <c r="C1559" s="195"/>
      <c r="D1559" s="189" t="s">
        <v>198</v>
      </c>
      <c r="E1559" s="196" t="s">
        <v>19</v>
      </c>
      <c r="F1559" s="197" t="s">
        <v>2028</v>
      </c>
      <c r="G1559" s="195"/>
      <c r="H1559" s="196" t="s">
        <v>19</v>
      </c>
      <c r="I1559" s="198"/>
      <c r="J1559" s="195"/>
      <c r="K1559" s="195"/>
      <c r="L1559" s="199"/>
      <c r="M1559" s="200"/>
      <c r="N1559" s="201"/>
      <c r="O1559" s="201"/>
      <c r="P1559" s="201"/>
      <c r="Q1559" s="201"/>
      <c r="R1559" s="201"/>
      <c r="S1559" s="201"/>
      <c r="T1559" s="202"/>
      <c r="AT1559" s="203" t="s">
        <v>198</v>
      </c>
      <c r="AU1559" s="203" t="s">
        <v>83</v>
      </c>
      <c r="AV1559" s="13" t="s">
        <v>81</v>
      </c>
      <c r="AW1559" s="13" t="s">
        <v>34</v>
      </c>
      <c r="AX1559" s="13" t="s">
        <v>73</v>
      </c>
      <c r="AY1559" s="203" t="s">
        <v>168</v>
      </c>
    </row>
    <row r="1560" spans="1:65" s="14" customFormat="1" ht="11.25">
      <c r="B1560" s="204"/>
      <c r="C1560" s="205"/>
      <c r="D1560" s="189" t="s">
        <v>198</v>
      </c>
      <c r="E1560" s="206" t="s">
        <v>19</v>
      </c>
      <c r="F1560" s="207" t="s">
        <v>2058</v>
      </c>
      <c r="G1560" s="205"/>
      <c r="H1560" s="208">
        <v>1</v>
      </c>
      <c r="I1560" s="209"/>
      <c r="J1560" s="205"/>
      <c r="K1560" s="205"/>
      <c r="L1560" s="210"/>
      <c r="M1560" s="211"/>
      <c r="N1560" s="212"/>
      <c r="O1560" s="212"/>
      <c r="P1560" s="212"/>
      <c r="Q1560" s="212"/>
      <c r="R1560" s="212"/>
      <c r="S1560" s="212"/>
      <c r="T1560" s="213"/>
      <c r="AT1560" s="214" t="s">
        <v>198</v>
      </c>
      <c r="AU1560" s="214" t="s">
        <v>83</v>
      </c>
      <c r="AV1560" s="14" t="s">
        <v>83</v>
      </c>
      <c r="AW1560" s="14" t="s">
        <v>34</v>
      </c>
      <c r="AX1560" s="14" t="s">
        <v>81</v>
      </c>
      <c r="AY1560" s="214" t="s">
        <v>168</v>
      </c>
    </row>
    <row r="1561" spans="1:65" s="2" customFormat="1" ht="24.2" customHeight="1">
      <c r="A1561" s="36"/>
      <c r="B1561" s="37"/>
      <c r="C1561" s="176" t="s">
        <v>2059</v>
      </c>
      <c r="D1561" s="176" t="s">
        <v>170</v>
      </c>
      <c r="E1561" s="177" t="s">
        <v>2060</v>
      </c>
      <c r="F1561" s="178" t="s">
        <v>2061</v>
      </c>
      <c r="G1561" s="179" t="s">
        <v>317</v>
      </c>
      <c r="H1561" s="180">
        <v>4</v>
      </c>
      <c r="I1561" s="181"/>
      <c r="J1561" s="182">
        <f>ROUND(I1561*H1561,2)</f>
        <v>0</v>
      </c>
      <c r="K1561" s="178" t="s">
        <v>19</v>
      </c>
      <c r="L1561" s="41"/>
      <c r="M1561" s="183" t="s">
        <v>19</v>
      </c>
      <c r="N1561" s="184" t="s">
        <v>44</v>
      </c>
      <c r="O1561" s="66"/>
      <c r="P1561" s="185">
        <f>O1561*H1561</f>
        <v>0</v>
      </c>
      <c r="Q1561" s="185">
        <v>0.105</v>
      </c>
      <c r="R1561" s="185">
        <f>Q1561*H1561</f>
        <v>0.42</v>
      </c>
      <c r="S1561" s="185">
        <v>0</v>
      </c>
      <c r="T1561" s="186">
        <f>S1561*H1561</f>
        <v>0</v>
      </c>
      <c r="U1561" s="36"/>
      <c r="V1561" s="36"/>
      <c r="W1561" s="36"/>
      <c r="X1561" s="36"/>
      <c r="Y1561" s="36"/>
      <c r="Z1561" s="36"/>
      <c r="AA1561" s="36"/>
      <c r="AB1561" s="36"/>
      <c r="AC1561" s="36"/>
      <c r="AD1561" s="36"/>
      <c r="AE1561" s="36"/>
      <c r="AR1561" s="187" t="s">
        <v>267</v>
      </c>
      <c r="AT1561" s="187" t="s">
        <v>170</v>
      </c>
      <c r="AU1561" s="187" t="s">
        <v>83</v>
      </c>
      <c r="AY1561" s="19" t="s">
        <v>168</v>
      </c>
      <c r="BE1561" s="188">
        <f>IF(N1561="základní",J1561,0)</f>
        <v>0</v>
      </c>
      <c r="BF1561" s="188">
        <f>IF(N1561="snížená",J1561,0)</f>
        <v>0</v>
      </c>
      <c r="BG1561" s="188">
        <f>IF(N1561="zákl. přenesená",J1561,0)</f>
        <v>0</v>
      </c>
      <c r="BH1561" s="188">
        <f>IF(N1561="sníž. přenesená",J1561,0)</f>
        <v>0</v>
      </c>
      <c r="BI1561" s="188">
        <f>IF(N1561="nulová",J1561,0)</f>
        <v>0</v>
      </c>
      <c r="BJ1561" s="19" t="s">
        <v>81</v>
      </c>
      <c r="BK1561" s="188">
        <f>ROUND(I1561*H1561,2)</f>
        <v>0</v>
      </c>
      <c r="BL1561" s="19" t="s">
        <v>267</v>
      </c>
      <c r="BM1561" s="187" t="s">
        <v>2062</v>
      </c>
    </row>
    <row r="1562" spans="1:65" s="13" customFormat="1" ht="11.25">
      <c r="B1562" s="194"/>
      <c r="C1562" s="195"/>
      <c r="D1562" s="189" t="s">
        <v>198</v>
      </c>
      <c r="E1562" s="196" t="s">
        <v>19</v>
      </c>
      <c r="F1562" s="197" t="s">
        <v>2026</v>
      </c>
      <c r="G1562" s="195"/>
      <c r="H1562" s="196" t="s">
        <v>19</v>
      </c>
      <c r="I1562" s="198"/>
      <c r="J1562" s="195"/>
      <c r="K1562" s="195"/>
      <c r="L1562" s="199"/>
      <c r="M1562" s="200"/>
      <c r="N1562" s="201"/>
      <c r="O1562" s="201"/>
      <c r="P1562" s="201"/>
      <c r="Q1562" s="201"/>
      <c r="R1562" s="201"/>
      <c r="S1562" s="201"/>
      <c r="T1562" s="202"/>
      <c r="AT1562" s="203" t="s">
        <v>198</v>
      </c>
      <c r="AU1562" s="203" t="s">
        <v>83</v>
      </c>
      <c r="AV1562" s="13" t="s">
        <v>81</v>
      </c>
      <c r="AW1562" s="13" t="s">
        <v>34</v>
      </c>
      <c r="AX1562" s="13" t="s">
        <v>73</v>
      </c>
      <c r="AY1562" s="203" t="s">
        <v>168</v>
      </c>
    </row>
    <row r="1563" spans="1:65" s="13" customFormat="1" ht="11.25">
      <c r="B1563" s="194"/>
      <c r="C1563" s="195"/>
      <c r="D1563" s="189" t="s">
        <v>198</v>
      </c>
      <c r="E1563" s="196" t="s">
        <v>19</v>
      </c>
      <c r="F1563" s="197" t="s">
        <v>2027</v>
      </c>
      <c r="G1563" s="195"/>
      <c r="H1563" s="196" t="s">
        <v>19</v>
      </c>
      <c r="I1563" s="198"/>
      <c r="J1563" s="195"/>
      <c r="K1563" s="195"/>
      <c r="L1563" s="199"/>
      <c r="M1563" s="200"/>
      <c r="N1563" s="201"/>
      <c r="O1563" s="201"/>
      <c r="P1563" s="201"/>
      <c r="Q1563" s="201"/>
      <c r="R1563" s="201"/>
      <c r="S1563" s="201"/>
      <c r="T1563" s="202"/>
      <c r="AT1563" s="203" t="s">
        <v>198</v>
      </c>
      <c r="AU1563" s="203" t="s">
        <v>83</v>
      </c>
      <c r="AV1563" s="13" t="s">
        <v>81</v>
      </c>
      <c r="AW1563" s="13" t="s">
        <v>34</v>
      </c>
      <c r="AX1563" s="13" t="s">
        <v>73</v>
      </c>
      <c r="AY1563" s="203" t="s">
        <v>168</v>
      </c>
    </row>
    <row r="1564" spans="1:65" s="13" customFormat="1" ht="11.25">
      <c r="B1564" s="194"/>
      <c r="C1564" s="195"/>
      <c r="D1564" s="189" t="s">
        <v>198</v>
      </c>
      <c r="E1564" s="196" t="s">
        <v>19</v>
      </c>
      <c r="F1564" s="197" t="s">
        <v>2028</v>
      </c>
      <c r="G1564" s="195"/>
      <c r="H1564" s="196" t="s">
        <v>19</v>
      </c>
      <c r="I1564" s="198"/>
      <c r="J1564" s="195"/>
      <c r="K1564" s="195"/>
      <c r="L1564" s="199"/>
      <c r="M1564" s="200"/>
      <c r="N1564" s="201"/>
      <c r="O1564" s="201"/>
      <c r="P1564" s="201"/>
      <c r="Q1564" s="201"/>
      <c r="R1564" s="201"/>
      <c r="S1564" s="201"/>
      <c r="T1564" s="202"/>
      <c r="AT1564" s="203" t="s">
        <v>198</v>
      </c>
      <c r="AU1564" s="203" t="s">
        <v>83</v>
      </c>
      <c r="AV1564" s="13" t="s">
        <v>81</v>
      </c>
      <c r="AW1564" s="13" t="s">
        <v>34</v>
      </c>
      <c r="AX1564" s="13" t="s">
        <v>73</v>
      </c>
      <c r="AY1564" s="203" t="s">
        <v>168</v>
      </c>
    </row>
    <row r="1565" spans="1:65" s="14" customFormat="1" ht="11.25">
      <c r="B1565" s="204"/>
      <c r="C1565" s="205"/>
      <c r="D1565" s="189" t="s">
        <v>198</v>
      </c>
      <c r="E1565" s="206" t="s">
        <v>19</v>
      </c>
      <c r="F1565" s="207" t="s">
        <v>2063</v>
      </c>
      <c r="G1565" s="205"/>
      <c r="H1565" s="208">
        <v>4</v>
      </c>
      <c r="I1565" s="209"/>
      <c r="J1565" s="205"/>
      <c r="K1565" s="205"/>
      <c r="L1565" s="210"/>
      <c r="M1565" s="211"/>
      <c r="N1565" s="212"/>
      <c r="O1565" s="212"/>
      <c r="P1565" s="212"/>
      <c r="Q1565" s="212"/>
      <c r="R1565" s="212"/>
      <c r="S1565" s="212"/>
      <c r="T1565" s="213"/>
      <c r="AT1565" s="214" t="s">
        <v>198</v>
      </c>
      <c r="AU1565" s="214" t="s">
        <v>83</v>
      </c>
      <c r="AV1565" s="14" t="s">
        <v>83</v>
      </c>
      <c r="AW1565" s="14" t="s">
        <v>34</v>
      </c>
      <c r="AX1565" s="14" t="s">
        <v>81</v>
      </c>
      <c r="AY1565" s="214" t="s">
        <v>168</v>
      </c>
    </row>
    <row r="1566" spans="1:65" s="2" customFormat="1" ht="24.2" customHeight="1">
      <c r="A1566" s="36"/>
      <c r="B1566" s="37"/>
      <c r="C1566" s="176" t="s">
        <v>2064</v>
      </c>
      <c r="D1566" s="176" t="s">
        <v>170</v>
      </c>
      <c r="E1566" s="177" t="s">
        <v>2065</v>
      </c>
      <c r="F1566" s="178" t="s">
        <v>2066</v>
      </c>
      <c r="G1566" s="179" t="s">
        <v>317</v>
      </c>
      <c r="H1566" s="180">
        <v>3</v>
      </c>
      <c r="I1566" s="181"/>
      <c r="J1566" s="182">
        <f>ROUND(I1566*H1566,2)</f>
        <v>0</v>
      </c>
      <c r="K1566" s="178" t="s">
        <v>19</v>
      </c>
      <c r="L1566" s="41"/>
      <c r="M1566" s="183" t="s">
        <v>19</v>
      </c>
      <c r="N1566" s="184" t="s">
        <v>44</v>
      </c>
      <c r="O1566" s="66"/>
      <c r="P1566" s="185">
        <f>O1566*H1566</f>
        <v>0</v>
      </c>
      <c r="Q1566" s="185">
        <v>0.105</v>
      </c>
      <c r="R1566" s="185">
        <f>Q1566*H1566</f>
        <v>0.315</v>
      </c>
      <c r="S1566" s="185">
        <v>0</v>
      </c>
      <c r="T1566" s="186">
        <f>S1566*H1566</f>
        <v>0</v>
      </c>
      <c r="U1566" s="36"/>
      <c r="V1566" s="36"/>
      <c r="W1566" s="36"/>
      <c r="X1566" s="36"/>
      <c r="Y1566" s="36"/>
      <c r="Z1566" s="36"/>
      <c r="AA1566" s="36"/>
      <c r="AB1566" s="36"/>
      <c r="AC1566" s="36"/>
      <c r="AD1566" s="36"/>
      <c r="AE1566" s="36"/>
      <c r="AR1566" s="187" t="s">
        <v>267</v>
      </c>
      <c r="AT1566" s="187" t="s">
        <v>170</v>
      </c>
      <c r="AU1566" s="187" t="s">
        <v>83</v>
      </c>
      <c r="AY1566" s="19" t="s">
        <v>168</v>
      </c>
      <c r="BE1566" s="188">
        <f>IF(N1566="základní",J1566,0)</f>
        <v>0</v>
      </c>
      <c r="BF1566" s="188">
        <f>IF(N1566="snížená",J1566,0)</f>
        <v>0</v>
      </c>
      <c r="BG1566" s="188">
        <f>IF(N1566="zákl. přenesená",J1566,0)</f>
        <v>0</v>
      </c>
      <c r="BH1566" s="188">
        <f>IF(N1566="sníž. přenesená",J1566,0)</f>
        <v>0</v>
      </c>
      <c r="BI1566" s="188">
        <f>IF(N1566="nulová",J1566,0)</f>
        <v>0</v>
      </c>
      <c r="BJ1566" s="19" t="s">
        <v>81</v>
      </c>
      <c r="BK1566" s="188">
        <f>ROUND(I1566*H1566,2)</f>
        <v>0</v>
      </c>
      <c r="BL1566" s="19" t="s">
        <v>267</v>
      </c>
      <c r="BM1566" s="187" t="s">
        <v>2067</v>
      </c>
    </row>
    <row r="1567" spans="1:65" s="13" customFormat="1" ht="11.25">
      <c r="B1567" s="194"/>
      <c r="C1567" s="195"/>
      <c r="D1567" s="189" t="s">
        <v>198</v>
      </c>
      <c r="E1567" s="196" t="s">
        <v>19</v>
      </c>
      <c r="F1567" s="197" t="s">
        <v>2026</v>
      </c>
      <c r="G1567" s="195"/>
      <c r="H1567" s="196" t="s">
        <v>19</v>
      </c>
      <c r="I1567" s="198"/>
      <c r="J1567" s="195"/>
      <c r="K1567" s="195"/>
      <c r="L1567" s="199"/>
      <c r="M1567" s="200"/>
      <c r="N1567" s="201"/>
      <c r="O1567" s="201"/>
      <c r="P1567" s="201"/>
      <c r="Q1567" s="201"/>
      <c r="R1567" s="201"/>
      <c r="S1567" s="201"/>
      <c r="T1567" s="202"/>
      <c r="AT1567" s="203" t="s">
        <v>198</v>
      </c>
      <c r="AU1567" s="203" t="s">
        <v>83</v>
      </c>
      <c r="AV1567" s="13" t="s">
        <v>81</v>
      </c>
      <c r="AW1567" s="13" t="s">
        <v>34</v>
      </c>
      <c r="AX1567" s="13" t="s">
        <v>73</v>
      </c>
      <c r="AY1567" s="203" t="s">
        <v>168</v>
      </c>
    </row>
    <row r="1568" spans="1:65" s="13" customFormat="1" ht="11.25">
      <c r="B1568" s="194"/>
      <c r="C1568" s="195"/>
      <c r="D1568" s="189" t="s">
        <v>198</v>
      </c>
      <c r="E1568" s="196" t="s">
        <v>19</v>
      </c>
      <c r="F1568" s="197" t="s">
        <v>2027</v>
      </c>
      <c r="G1568" s="195"/>
      <c r="H1568" s="196" t="s">
        <v>19</v>
      </c>
      <c r="I1568" s="198"/>
      <c r="J1568" s="195"/>
      <c r="K1568" s="195"/>
      <c r="L1568" s="199"/>
      <c r="M1568" s="200"/>
      <c r="N1568" s="201"/>
      <c r="O1568" s="201"/>
      <c r="P1568" s="201"/>
      <c r="Q1568" s="201"/>
      <c r="R1568" s="201"/>
      <c r="S1568" s="201"/>
      <c r="T1568" s="202"/>
      <c r="AT1568" s="203" t="s">
        <v>198</v>
      </c>
      <c r="AU1568" s="203" t="s">
        <v>83</v>
      </c>
      <c r="AV1568" s="13" t="s">
        <v>81</v>
      </c>
      <c r="AW1568" s="13" t="s">
        <v>34</v>
      </c>
      <c r="AX1568" s="13" t="s">
        <v>73</v>
      </c>
      <c r="AY1568" s="203" t="s">
        <v>168</v>
      </c>
    </row>
    <row r="1569" spans="1:65" s="13" customFormat="1" ht="11.25">
      <c r="B1569" s="194"/>
      <c r="C1569" s="195"/>
      <c r="D1569" s="189" t="s">
        <v>198</v>
      </c>
      <c r="E1569" s="196" t="s">
        <v>19</v>
      </c>
      <c r="F1569" s="197" t="s">
        <v>2028</v>
      </c>
      <c r="G1569" s="195"/>
      <c r="H1569" s="196" t="s">
        <v>19</v>
      </c>
      <c r="I1569" s="198"/>
      <c r="J1569" s="195"/>
      <c r="K1569" s="195"/>
      <c r="L1569" s="199"/>
      <c r="M1569" s="200"/>
      <c r="N1569" s="201"/>
      <c r="O1569" s="201"/>
      <c r="P1569" s="201"/>
      <c r="Q1569" s="201"/>
      <c r="R1569" s="201"/>
      <c r="S1569" s="201"/>
      <c r="T1569" s="202"/>
      <c r="AT1569" s="203" t="s">
        <v>198</v>
      </c>
      <c r="AU1569" s="203" t="s">
        <v>83</v>
      </c>
      <c r="AV1569" s="13" t="s">
        <v>81</v>
      </c>
      <c r="AW1569" s="13" t="s">
        <v>34</v>
      </c>
      <c r="AX1569" s="13" t="s">
        <v>73</v>
      </c>
      <c r="AY1569" s="203" t="s">
        <v>168</v>
      </c>
    </row>
    <row r="1570" spans="1:65" s="14" customFormat="1" ht="11.25">
      <c r="B1570" s="204"/>
      <c r="C1570" s="205"/>
      <c r="D1570" s="189" t="s">
        <v>198</v>
      </c>
      <c r="E1570" s="206" t="s">
        <v>19</v>
      </c>
      <c r="F1570" s="207" t="s">
        <v>2068</v>
      </c>
      <c r="G1570" s="205"/>
      <c r="H1570" s="208">
        <v>3</v>
      </c>
      <c r="I1570" s="209"/>
      <c r="J1570" s="205"/>
      <c r="K1570" s="205"/>
      <c r="L1570" s="210"/>
      <c r="M1570" s="211"/>
      <c r="N1570" s="212"/>
      <c r="O1570" s="212"/>
      <c r="P1570" s="212"/>
      <c r="Q1570" s="212"/>
      <c r="R1570" s="212"/>
      <c r="S1570" s="212"/>
      <c r="T1570" s="213"/>
      <c r="AT1570" s="214" t="s">
        <v>198</v>
      </c>
      <c r="AU1570" s="214" t="s">
        <v>83</v>
      </c>
      <c r="AV1570" s="14" t="s">
        <v>83</v>
      </c>
      <c r="AW1570" s="14" t="s">
        <v>34</v>
      </c>
      <c r="AX1570" s="14" t="s">
        <v>81</v>
      </c>
      <c r="AY1570" s="214" t="s">
        <v>168</v>
      </c>
    </row>
    <row r="1571" spans="1:65" s="2" customFormat="1" ht="24.2" customHeight="1">
      <c r="A1571" s="36"/>
      <c r="B1571" s="37"/>
      <c r="C1571" s="176" t="s">
        <v>2069</v>
      </c>
      <c r="D1571" s="176" t="s">
        <v>170</v>
      </c>
      <c r="E1571" s="177" t="s">
        <v>2070</v>
      </c>
      <c r="F1571" s="178" t="s">
        <v>2071</v>
      </c>
      <c r="G1571" s="179" t="s">
        <v>317</v>
      </c>
      <c r="H1571" s="180">
        <v>1</v>
      </c>
      <c r="I1571" s="181"/>
      <c r="J1571" s="182">
        <f>ROUND(I1571*H1571,2)</f>
        <v>0</v>
      </c>
      <c r="K1571" s="178" t="s">
        <v>19</v>
      </c>
      <c r="L1571" s="41"/>
      <c r="M1571" s="183" t="s">
        <v>19</v>
      </c>
      <c r="N1571" s="184" t="s">
        <v>44</v>
      </c>
      <c r="O1571" s="66"/>
      <c r="P1571" s="185">
        <f>O1571*H1571</f>
        <v>0</v>
      </c>
      <c r="Q1571" s="185">
        <v>0.06</v>
      </c>
      <c r="R1571" s="185">
        <f>Q1571*H1571</f>
        <v>0.06</v>
      </c>
      <c r="S1571" s="185">
        <v>0</v>
      </c>
      <c r="T1571" s="186">
        <f>S1571*H1571</f>
        <v>0</v>
      </c>
      <c r="U1571" s="36"/>
      <c r="V1571" s="36"/>
      <c r="W1571" s="36"/>
      <c r="X1571" s="36"/>
      <c r="Y1571" s="36"/>
      <c r="Z1571" s="36"/>
      <c r="AA1571" s="36"/>
      <c r="AB1571" s="36"/>
      <c r="AC1571" s="36"/>
      <c r="AD1571" s="36"/>
      <c r="AE1571" s="36"/>
      <c r="AR1571" s="187" t="s">
        <v>267</v>
      </c>
      <c r="AT1571" s="187" t="s">
        <v>170</v>
      </c>
      <c r="AU1571" s="187" t="s">
        <v>83</v>
      </c>
      <c r="AY1571" s="19" t="s">
        <v>168</v>
      </c>
      <c r="BE1571" s="188">
        <f>IF(N1571="základní",J1571,0)</f>
        <v>0</v>
      </c>
      <c r="BF1571" s="188">
        <f>IF(N1571="snížená",J1571,0)</f>
        <v>0</v>
      </c>
      <c r="BG1571" s="188">
        <f>IF(N1571="zákl. přenesená",J1571,0)</f>
        <v>0</v>
      </c>
      <c r="BH1571" s="188">
        <f>IF(N1571="sníž. přenesená",J1571,0)</f>
        <v>0</v>
      </c>
      <c r="BI1571" s="188">
        <f>IF(N1571="nulová",J1571,0)</f>
        <v>0</v>
      </c>
      <c r="BJ1571" s="19" t="s">
        <v>81</v>
      </c>
      <c r="BK1571" s="188">
        <f>ROUND(I1571*H1571,2)</f>
        <v>0</v>
      </c>
      <c r="BL1571" s="19" t="s">
        <v>267</v>
      </c>
      <c r="BM1571" s="187" t="s">
        <v>2072</v>
      </c>
    </row>
    <row r="1572" spans="1:65" s="13" customFormat="1" ht="11.25">
      <c r="B1572" s="194"/>
      <c r="C1572" s="195"/>
      <c r="D1572" s="189" t="s">
        <v>198</v>
      </c>
      <c r="E1572" s="196" t="s">
        <v>19</v>
      </c>
      <c r="F1572" s="197" t="s">
        <v>2026</v>
      </c>
      <c r="G1572" s="195"/>
      <c r="H1572" s="196" t="s">
        <v>19</v>
      </c>
      <c r="I1572" s="198"/>
      <c r="J1572" s="195"/>
      <c r="K1572" s="195"/>
      <c r="L1572" s="199"/>
      <c r="M1572" s="200"/>
      <c r="N1572" s="201"/>
      <c r="O1572" s="201"/>
      <c r="P1572" s="201"/>
      <c r="Q1572" s="201"/>
      <c r="R1572" s="201"/>
      <c r="S1572" s="201"/>
      <c r="T1572" s="202"/>
      <c r="AT1572" s="203" t="s">
        <v>198</v>
      </c>
      <c r="AU1572" s="203" t="s">
        <v>83</v>
      </c>
      <c r="AV1572" s="13" t="s">
        <v>81</v>
      </c>
      <c r="AW1572" s="13" t="s">
        <v>34</v>
      </c>
      <c r="AX1572" s="13" t="s">
        <v>73</v>
      </c>
      <c r="AY1572" s="203" t="s">
        <v>168</v>
      </c>
    </row>
    <row r="1573" spans="1:65" s="13" customFormat="1" ht="11.25">
      <c r="B1573" s="194"/>
      <c r="C1573" s="195"/>
      <c r="D1573" s="189" t="s">
        <v>198</v>
      </c>
      <c r="E1573" s="196" t="s">
        <v>19</v>
      </c>
      <c r="F1573" s="197" t="s">
        <v>2027</v>
      </c>
      <c r="G1573" s="195"/>
      <c r="H1573" s="196" t="s">
        <v>19</v>
      </c>
      <c r="I1573" s="198"/>
      <c r="J1573" s="195"/>
      <c r="K1573" s="195"/>
      <c r="L1573" s="199"/>
      <c r="M1573" s="200"/>
      <c r="N1573" s="201"/>
      <c r="O1573" s="201"/>
      <c r="P1573" s="201"/>
      <c r="Q1573" s="201"/>
      <c r="R1573" s="201"/>
      <c r="S1573" s="201"/>
      <c r="T1573" s="202"/>
      <c r="AT1573" s="203" t="s">
        <v>198</v>
      </c>
      <c r="AU1573" s="203" t="s">
        <v>83</v>
      </c>
      <c r="AV1573" s="13" t="s">
        <v>81</v>
      </c>
      <c r="AW1573" s="13" t="s">
        <v>34</v>
      </c>
      <c r="AX1573" s="13" t="s">
        <v>73</v>
      </c>
      <c r="AY1573" s="203" t="s">
        <v>168</v>
      </c>
    </row>
    <row r="1574" spans="1:65" s="13" customFormat="1" ht="11.25">
      <c r="B1574" s="194"/>
      <c r="C1574" s="195"/>
      <c r="D1574" s="189" t="s">
        <v>198</v>
      </c>
      <c r="E1574" s="196" t="s">
        <v>19</v>
      </c>
      <c r="F1574" s="197" t="s">
        <v>2028</v>
      </c>
      <c r="G1574" s="195"/>
      <c r="H1574" s="196" t="s">
        <v>19</v>
      </c>
      <c r="I1574" s="198"/>
      <c r="J1574" s="195"/>
      <c r="K1574" s="195"/>
      <c r="L1574" s="199"/>
      <c r="M1574" s="200"/>
      <c r="N1574" s="201"/>
      <c r="O1574" s="201"/>
      <c r="P1574" s="201"/>
      <c r="Q1574" s="201"/>
      <c r="R1574" s="201"/>
      <c r="S1574" s="201"/>
      <c r="T1574" s="202"/>
      <c r="AT1574" s="203" t="s">
        <v>198</v>
      </c>
      <c r="AU1574" s="203" t="s">
        <v>83</v>
      </c>
      <c r="AV1574" s="13" t="s">
        <v>81</v>
      </c>
      <c r="AW1574" s="13" t="s">
        <v>34</v>
      </c>
      <c r="AX1574" s="13" t="s">
        <v>73</v>
      </c>
      <c r="AY1574" s="203" t="s">
        <v>168</v>
      </c>
    </row>
    <row r="1575" spans="1:65" s="14" customFormat="1" ht="11.25">
      <c r="B1575" s="204"/>
      <c r="C1575" s="205"/>
      <c r="D1575" s="189" t="s">
        <v>198</v>
      </c>
      <c r="E1575" s="206" t="s">
        <v>19</v>
      </c>
      <c r="F1575" s="207" t="s">
        <v>2073</v>
      </c>
      <c r="G1575" s="205"/>
      <c r="H1575" s="208">
        <v>1</v>
      </c>
      <c r="I1575" s="209"/>
      <c r="J1575" s="205"/>
      <c r="K1575" s="205"/>
      <c r="L1575" s="210"/>
      <c r="M1575" s="211"/>
      <c r="N1575" s="212"/>
      <c r="O1575" s="212"/>
      <c r="P1575" s="212"/>
      <c r="Q1575" s="212"/>
      <c r="R1575" s="212"/>
      <c r="S1575" s="212"/>
      <c r="T1575" s="213"/>
      <c r="AT1575" s="214" t="s">
        <v>198</v>
      </c>
      <c r="AU1575" s="214" t="s">
        <v>83</v>
      </c>
      <c r="AV1575" s="14" t="s">
        <v>83</v>
      </c>
      <c r="AW1575" s="14" t="s">
        <v>34</v>
      </c>
      <c r="AX1575" s="14" t="s">
        <v>81</v>
      </c>
      <c r="AY1575" s="214" t="s">
        <v>168</v>
      </c>
    </row>
    <row r="1576" spans="1:65" s="2" customFormat="1" ht="21.75" customHeight="1">
      <c r="A1576" s="36"/>
      <c r="B1576" s="37"/>
      <c r="C1576" s="176" t="s">
        <v>2074</v>
      </c>
      <c r="D1576" s="176" t="s">
        <v>170</v>
      </c>
      <c r="E1576" s="177" t="s">
        <v>2075</v>
      </c>
      <c r="F1576" s="178" t="s">
        <v>2076</v>
      </c>
      <c r="G1576" s="179" t="s">
        <v>317</v>
      </c>
      <c r="H1576" s="180">
        <v>48</v>
      </c>
      <c r="I1576" s="181"/>
      <c r="J1576" s="182">
        <f>ROUND(I1576*H1576,2)</f>
        <v>0</v>
      </c>
      <c r="K1576" s="178" t="s">
        <v>19</v>
      </c>
      <c r="L1576" s="41"/>
      <c r="M1576" s="183" t="s">
        <v>19</v>
      </c>
      <c r="N1576" s="184" t="s">
        <v>44</v>
      </c>
      <c r="O1576" s="66"/>
      <c r="P1576" s="185">
        <f>O1576*H1576</f>
        <v>0</v>
      </c>
      <c r="Q1576" s="185">
        <v>7.0000000000000007E-2</v>
      </c>
      <c r="R1576" s="185">
        <f>Q1576*H1576</f>
        <v>3.3600000000000003</v>
      </c>
      <c r="S1576" s="185">
        <v>0</v>
      </c>
      <c r="T1576" s="186">
        <f>S1576*H1576</f>
        <v>0</v>
      </c>
      <c r="U1576" s="36"/>
      <c r="V1576" s="36"/>
      <c r="W1576" s="36"/>
      <c r="X1576" s="36"/>
      <c r="Y1576" s="36"/>
      <c r="Z1576" s="36"/>
      <c r="AA1576" s="36"/>
      <c r="AB1576" s="36"/>
      <c r="AC1576" s="36"/>
      <c r="AD1576" s="36"/>
      <c r="AE1576" s="36"/>
      <c r="AR1576" s="187" t="s">
        <v>267</v>
      </c>
      <c r="AT1576" s="187" t="s">
        <v>170</v>
      </c>
      <c r="AU1576" s="187" t="s">
        <v>83</v>
      </c>
      <c r="AY1576" s="19" t="s">
        <v>168</v>
      </c>
      <c r="BE1576" s="188">
        <f>IF(N1576="základní",J1576,0)</f>
        <v>0</v>
      </c>
      <c r="BF1576" s="188">
        <f>IF(N1576="snížená",J1576,0)</f>
        <v>0</v>
      </c>
      <c r="BG1576" s="188">
        <f>IF(N1576="zákl. přenesená",J1576,0)</f>
        <v>0</v>
      </c>
      <c r="BH1576" s="188">
        <f>IF(N1576="sníž. přenesená",J1576,0)</f>
        <v>0</v>
      </c>
      <c r="BI1576" s="188">
        <f>IF(N1576="nulová",J1576,0)</f>
        <v>0</v>
      </c>
      <c r="BJ1576" s="19" t="s">
        <v>81</v>
      </c>
      <c r="BK1576" s="188">
        <f>ROUND(I1576*H1576,2)</f>
        <v>0</v>
      </c>
      <c r="BL1576" s="19" t="s">
        <v>267</v>
      </c>
      <c r="BM1576" s="187" t="s">
        <v>2077</v>
      </c>
    </row>
    <row r="1577" spans="1:65" s="13" customFormat="1" ht="11.25">
      <c r="B1577" s="194"/>
      <c r="C1577" s="195"/>
      <c r="D1577" s="189" t="s">
        <v>198</v>
      </c>
      <c r="E1577" s="196" t="s">
        <v>19</v>
      </c>
      <c r="F1577" s="197" t="s">
        <v>2026</v>
      </c>
      <c r="G1577" s="195"/>
      <c r="H1577" s="196" t="s">
        <v>19</v>
      </c>
      <c r="I1577" s="198"/>
      <c r="J1577" s="195"/>
      <c r="K1577" s="195"/>
      <c r="L1577" s="199"/>
      <c r="M1577" s="200"/>
      <c r="N1577" s="201"/>
      <c r="O1577" s="201"/>
      <c r="P1577" s="201"/>
      <c r="Q1577" s="201"/>
      <c r="R1577" s="201"/>
      <c r="S1577" s="201"/>
      <c r="T1577" s="202"/>
      <c r="AT1577" s="203" t="s">
        <v>198</v>
      </c>
      <c r="AU1577" s="203" t="s">
        <v>83</v>
      </c>
      <c r="AV1577" s="13" t="s">
        <v>81</v>
      </c>
      <c r="AW1577" s="13" t="s">
        <v>34</v>
      </c>
      <c r="AX1577" s="13" t="s">
        <v>73</v>
      </c>
      <c r="AY1577" s="203" t="s">
        <v>168</v>
      </c>
    </row>
    <row r="1578" spans="1:65" s="13" customFormat="1" ht="11.25">
      <c r="B1578" s="194"/>
      <c r="C1578" s="195"/>
      <c r="D1578" s="189" t="s">
        <v>198</v>
      </c>
      <c r="E1578" s="196" t="s">
        <v>19</v>
      </c>
      <c r="F1578" s="197" t="s">
        <v>2027</v>
      </c>
      <c r="G1578" s="195"/>
      <c r="H1578" s="196" t="s">
        <v>19</v>
      </c>
      <c r="I1578" s="198"/>
      <c r="J1578" s="195"/>
      <c r="K1578" s="195"/>
      <c r="L1578" s="199"/>
      <c r="M1578" s="200"/>
      <c r="N1578" s="201"/>
      <c r="O1578" s="201"/>
      <c r="P1578" s="201"/>
      <c r="Q1578" s="201"/>
      <c r="R1578" s="201"/>
      <c r="S1578" s="201"/>
      <c r="T1578" s="202"/>
      <c r="AT1578" s="203" t="s">
        <v>198</v>
      </c>
      <c r="AU1578" s="203" t="s">
        <v>83</v>
      </c>
      <c r="AV1578" s="13" t="s">
        <v>81</v>
      </c>
      <c r="AW1578" s="13" t="s">
        <v>34</v>
      </c>
      <c r="AX1578" s="13" t="s">
        <v>73</v>
      </c>
      <c r="AY1578" s="203" t="s">
        <v>168</v>
      </c>
    </row>
    <row r="1579" spans="1:65" s="13" customFormat="1" ht="11.25">
      <c r="B1579" s="194"/>
      <c r="C1579" s="195"/>
      <c r="D1579" s="189" t="s">
        <v>198</v>
      </c>
      <c r="E1579" s="196" t="s">
        <v>19</v>
      </c>
      <c r="F1579" s="197" t="s">
        <v>2078</v>
      </c>
      <c r="G1579" s="195"/>
      <c r="H1579" s="196" t="s">
        <v>19</v>
      </c>
      <c r="I1579" s="198"/>
      <c r="J1579" s="195"/>
      <c r="K1579" s="195"/>
      <c r="L1579" s="199"/>
      <c r="M1579" s="200"/>
      <c r="N1579" s="201"/>
      <c r="O1579" s="201"/>
      <c r="P1579" s="201"/>
      <c r="Q1579" s="201"/>
      <c r="R1579" s="201"/>
      <c r="S1579" s="201"/>
      <c r="T1579" s="202"/>
      <c r="AT1579" s="203" t="s">
        <v>198</v>
      </c>
      <c r="AU1579" s="203" t="s">
        <v>83</v>
      </c>
      <c r="AV1579" s="13" t="s">
        <v>81</v>
      </c>
      <c r="AW1579" s="13" t="s">
        <v>34</v>
      </c>
      <c r="AX1579" s="13" t="s">
        <v>73</v>
      </c>
      <c r="AY1579" s="203" t="s">
        <v>168</v>
      </c>
    </row>
    <row r="1580" spans="1:65" s="13" customFormat="1" ht="11.25">
      <c r="B1580" s="194"/>
      <c r="C1580" s="195"/>
      <c r="D1580" s="189" t="s">
        <v>198</v>
      </c>
      <c r="E1580" s="196" t="s">
        <v>19</v>
      </c>
      <c r="F1580" s="197" t="s">
        <v>2079</v>
      </c>
      <c r="G1580" s="195"/>
      <c r="H1580" s="196" t="s">
        <v>19</v>
      </c>
      <c r="I1580" s="198"/>
      <c r="J1580" s="195"/>
      <c r="K1580" s="195"/>
      <c r="L1580" s="199"/>
      <c r="M1580" s="200"/>
      <c r="N1580" s="201"/>
      <c r="O1580" s="201"/>
      <c r="P1580" s="201"/>
      <c r="Q1580" s="201"/>
      <c r="R1580" s="201"/>
      <c r="S1580" s="201"/>
      <c r="T1580" s="202"/>
      <c r="AT1580" s="203" t="s">
        <v>198</v>
      </c>
      <c r="AU1580" s="203" t="s">
        <v>83</v>
      </c>
      <c r="AV1580" s="13" t="s">
        <v>81</v>
      </c>
      <c r="AW1580" s="13" t="s">
        <v>34</v>
      </c>
      <c r="AX1580" s="13" t="s">
        <v>73</v>
      </c>
      <c r="AY1580" s="203" t="s">
        <v>168</v>
      </c>
    </row>
    <row r="1581" spans="1:65" s="13" customFormat="1" ht="11.25">
      <c r="B1581" s="194"/>
      <c r="C1581" s="195"/>
      <c r="D1581" s="189" t="s">
        <v>198</v>
      </c>
      <c r="E1581" s="196" t="s">
        <v>19</v>
      </c>
      <c r="F1581" s="197" t="s">
        <v>2080</v>
      </c>
      <c r="G1581" s="195"/>
      <c r="H1581" s="196" t="s">
        <v>19</v>
      </c>
      <c r="I1581" s="198"/>
      <c r="J1581" s="195"/>
      <c r="K1581" s="195"/>
      <c r="L1581" s="199"/>
      <c r="M1581" s="200"/>
      <c r="N1581" s="201"/>
      <c r="O1581" s="201"/>
      <c r="P1581" s="201"/>
      <c r="Q1581" s="201"/>
      <c r="R1581" s="201"/>
      <c r="S1581" s="201"/>
      <c r="T1581" s="202"/>
      <c r="AT1581" s="203" t="s">
        <v>198</v>
      </c>
      <c r="AU1581" s="203" t="s">
        <v>83</v>
      </c>
      <c r="AV1581" s="13" t="s">
        <v>81</v>
      </c>
      <c r="AW1581" s="13" t="s">
        <v>34</v>
      </c>
      <c r="AX1581" s="13" t="s">
        <v>73</v>
      </c>
      <c r="AY1581" s="203" t="s">
        <v>168</v>
      </c>
    </row>
    <row r="1582" spans="1:65" s="14" customFormat="1" ht="11.25">
      <c r="B1582" s="204"/>
      <c r="C1582" s="205"/>
      <c r="D1582" s="189" t="s">
        <v>198</v>
      </c>
      <c r="E1582" s="206" t="s">
        <v>19</v>
      </c>
      <c r="F1582" s="207" t="s">
        <v>2081</v>
      </c>
      <c r="G1582" s="205"/>
      <c r="H1582" s="208">
        <v>48</v>
      </c>
      <c r="I1582" s="209"/>
      <c r="J1582" s="205"/>
      <c r="K1582" s="205"/>
      <c r="L1582" s="210"/>
      <c r="M1582" s="211"/>
      <c r="N1582" s="212"/>
      <c r="O1582" s="212"/>
      <c r="P1582" s="212"/>
      <c r="Q1582" s="212"/>
      <c r="R1582" s="212"/>
      <c r="S1582" s="212"/>
      <c r="T1582" s="213"/>
      <c r="AT1582" s="214" t="s">
        <v>198</v>
      </c>
      <c r="AU1582" s="214" t="s">
        <v>83</v>
      </c>
      <c r="AV1582" s="14" t="s">
        <v>83</v>
      </c>
      <c r="AW1582" s="14" t="s">
        <v>34</v>
      </c>
      <c r="AX1582" s="14" t="s">
        <v>81</v>
      </c>
      <c r="AY1582" s="214" t="s">
        <v>168</v>
      </c>
    </row>
    <row r="1583" spans="1:65" s="2" customFormat="1" ht="24.2" customHeight="1">
      <c r="A1583" s="36"/>
      <c r="B1583" s="37"/>
      <c r="C1583" s="176" t="s">
        <v>2082</v>
      </c>
      <c r="D1583" s="176" t="s">
        <v>170</v>
      </c>
      <c r="E1583" s="177" t="s">
        <v>2083</v>
      </c>
      <c r="F1583" s="178" t="s">
        <v>2084</v>
      </c>
      <c r="G1583" s="179" t="s">
        <v>317</v>
      </c>
      <c r="H1583" s="180">
        <v>48</v>
      </c>
      <c r="I1583" s="181"/>
      <c r="J1583" s="182">
        <f>ROUND(I1583*H1583,2)</f>
        <v>0</v>
      </c>
      <c r="K1583" s="178" t="s">
        <v>19</v>
      </c>
      <c r="L1583" s="41"/>
      <c r="M1583" s="183" t="s">
        <v>19</v>
      </c>
      <c r="N1583" s="184" t="s">
        <v>44</v>
      </c>
      <c r="O1583" s="66"/>
      <c r="P1583" s="185">
        <f>O1583*H1583</f>
        <v>0</v>
      </c>
      <c r="Q1583" s="185">
        <v>7.0000000000000007E-2</v>
      </c>
      <c r="R1583" s="185">
        <f>Q1583*H1583</f>
        <v>3.3600000000000003</v>
      </c>
      <c r="S1583" s="185">
        <v>0</v>
      </c>
      <c r="T1583" s="186">
        <f>S1583*H1583</f>
        <v>0</v>
      </c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R1583" s="187" t="s">
        <v>267</v>
      </c>
      <c r="AT1583" s="187" t="s">
        <v>170</v>
      </c>
      <c r="AU1583" s="187" t="s">
        <v>83</v>
      </c>
      <c r="AY1583" s="19" t="s">
        <v>168</v>
      </c>
      <c r="BE1583" s="188">
        <f>IF(N1583="základní",J1583,0)</f>
        <v>0</v>
      </c>
      <c r="BF1583" s="188">
        <f>IF(N1583="snížená",J1583,0)</f>
        <v>0</v>
      </c>
      <c r="BG1583" s="188">
        <f>IF(N1583="zákl. přenesená",J1583,0)</f>
        <v>0</v>
      </c>
      <c r="BH1583" s="188">
        <f>IF(N1583="sníž. přenesená",J1583,0)</f>
        <v>0</v>
      </c>
      <c r="BI1583" s="188">
        <f>IF(N1583="nulová",J1583,0)</f>
        <v>0</v>
      </c>
      <c r="BJ1583" s="19" t="s">
        <v>81</v>
      </c>
      <c r="BK1583" s="188">
        <f>ROUND(I1583*H1583,2)</f>
        <v>0</v>
      </c>
      <c r="BL1583" s="19" t="s">
        <v>267</v>
      </c>
      <c r="BM1583" s="187" t="s">
        <v>2085</v>
      </c>
    </row>
    <row r="1584" spans="1:65" s="13" customFormat="1" ht="11.25">
      <c r="B1584" s="194"/>
      <c r="C1584" s="195"/>
      <c r="D1584" s="189" t="s">
        <v>198</v>
      </c>
      <c r="E1584" s="196" t="s">
        <v>19</v>
      </c>
      <c r="F1584" s="197" t="s">
        <v>2026</v>
      </c>
      <c r="G1584" s="195"/>
      <c r="H1584" s="196" t="s">
        <v>19</v>
      </c>
      <c r="I1584" s="198"/>
      <c r="J1584" s="195"/>
      <c r="K1584" s="195"/>
      <c r="L1584" s="199"/>
      <c r="M1584" s="200"/>
      <c r="N1584" s="201"/>
      <c r="O1584" s="201"/>
      <c r="P1584" s="201"/>
      <c r="Q1584" s="201"/>
      <c r="R1584" s="201"/>
      <c r="S1584" s="201"/>
      <c r="T1584" s="202"/>
      <c r="AT1584" s="203" t="s">
        <v>198</v>
      </c>
      <c r="AU1584" s="203" t="s">
        <v>83</v>
      </c>
      <c r="AV1584" s="13" t="s">
        <v>81</v>
      </c>
      <c r="AW1584" s="13" t="s">
        <v>34</v>
      </c>
      <c r="AX1584" s="13" t="s">
        <v>73</v>
      </c>
      <c r="AY1584" s="203" t="s">
        <v>168</v>
      </c>
    </row>
    <row r="1585" spans="1:65" s="13" customFormat="1" ht="11.25">
      <c r="B1585" s="194"/>
      <c r="C1585" s="195"/>
      <c r="D1585" s="189" t="s">
        <v>198</v>
      </c>
      <c r="E1585" s="196" t="s">
        <v>19</v>
      </c>
      <c r="F1585" s="197" t="s">
        <v>2027</v>
      </c>
      <c r="G1585" s="195"/>
      <c r="H1585" s="196" t="s">
        <v>19</v>
      </c>
      <c r="I1585" s="198"/>
      <c r="J1585" s="195"/>
      <c r="K1585" s="195"/>
      <c r="L1585" s="199"/>
      <c r="M1585" s="200"/>
      <c r="N1585" s="201"/>
      <c r="O1585" s="201"/>
      <c r="P1585" s="201"/>
      <c r="Q1585" s="201"/>
      <c r="R1585" s="201"/>
      <c r="S1585" s="201"/>
      <c r="T1585" s="202"/>
      <c r="AT1585" s="203" t="s">
        <v>198</v>
      </c>
      <c r="AU1585" s="203" t="s">
        <v>83</v>
      </c>
      <c r="AV1585" s="13" t="s">
        <v>81</v>
      </c>
      <c r="AW1585" s="13" t="s">
        <v>34</v>
      </c>
      <c r="AX1585" s="13" t="s">
        <v>73</v>
      </c>
      <c r="AY1585" s="203" t="s">
        <v>168</v>
      </c>
    </row>
    <row r="1586" spans="1:65" s="13" customFormat="1" ht="11.25">
      <c r="B1586" s="194"/>
      <c r="C1586" s="195"/>
      <c r="D1586" s="189" t="s">
        <v>198</v>
      </c>
      <c r="E1586" s="196" t="s">
        <v>19</v>
      </c>
      <c r="F1586" s="197" t="s">
        <v>2078</v>
      </c>
      <c r="G1586" s="195"/>
      <c r="H1586" s="196" t="s">
        <v>19</v>
      </c>
      <c r="I1586" s="198"/>
      <c r="J1586" s="195"/>
      <c r="K1586" s="195"/>
      <c r="L1586" s="199"/>
      <c r="M1586" s="200"/>
      <c r="N1586" s="201"/>
      <c r="O1586" s="201"/>
      <c r="P1586" s="201"/>
      <c r="Q1586" s="201"/>
      <c r="R1586" s="201"/>
      <c r="S1586" s="201"/>
      <c r="T1586" s="202"/>
      <c r="AT1586" s="203" t="s">
        <v>198</v>
      </c>
      <c r="AU1586" s="203" t="s">
        <v>83</v>
      </c>
      <c r="AV1586" s="13" t="s">
        <v>81</v>
      </c>
      <c r="AW1586" s="13" t="s">
        <v>34</v>
      </c>
      <c r="AX1586" s="13" t="s">
        <v>73</v>
      </c>
      <c r="AY1586" s="203" t="s">
        <v>168</v>
      </c>
    </row>
    <row r="1587" spans="1:65" s="13" customFormat="1" ht="11.25">
      <c r="B1587" s="194"/>
      <c r="C1587" s="195"/>
      <c r="D1587" s="189" t="s">
        <v>198</v>
      </c>
      <c r="E1587" s="196" t="s">
        <v>19</v>
      </c>
      <c r="F1587" s="197" t="s">
        <v>2079</v>
      </c>
      <c r="G1587" s="195"/>
      <c r="H1587" s="196" t="s">
        <v>19</v>
      </c>
      <c r="I1587" s="198"/>
      <c r="J1587" s="195"/>
      <c r="K1587" s="195"/>
      <c r="L1587" s="199"/>
      <c r="M1587" s="200"/>
      <c r="N1587" s="201"/>
      <c r="O1587" s="201"/>
      <c r="P1587" s="201"/>
      <c r="Q1587" s="201"/>
      <c r="R1587" s="201"/>
      <c r="S1587" s="201"/>
      <c r="T1587" s="202"/>
      <c r="AT1587" s="203" t="s">
        <v>198</v>
      </c>
      <c r="AU1587" s="203" t="s">
        <v>83</v>
      </c>
      <c r="AV1587" s="13" t="s">
        <v>81</v>
      </c>
      <c r="AW1587" s="13" t="s">
        <v>34</v>
      </c>
      <c r="AX1587" s="13" t="s">
        <v>73</v>
      </c>
      <c r="AY1587" s="203" t="s">
        <v>168</v>
      </c>
    </row>
    <row r="1588" spans="1:65" s="13" customFormat="1" ht="11.25">
      <c r="B1588" s="194"/>
      <c r="C1588" s="195"/>
      <c r="D1588" s="189" t="s">
        <v>198</v>
      </c>
      <c r="E1588" s="196" t="s">
        <v>19</v>
      </c>
      <c r="F1588" s="197" t="s">
        <v>2080</v>
      </c>
      <c r="G1588" s="195"/>
      <c r="H1588" s="196" t="s">
        <v>19</v>
      </c>
      <c r="I1588" s="198"/>
      <c r="J1588" s="195"/>
      <c r="K1588" s="195"/>
      <c r="L1588" s="199"/>
      <c r="M1588" s="200"/>
      <c r="N1588" s="201"/>
      <c r="O1588" s="201"/>
      <c r="P1588" s="201"/>
      <c r="Q1588" s="201"/>
      <c r="R1588" s="201"/>
      <c r="S1588" s="201"/>
      <c r="T1588" s="202"/>
      <c r="AT1588" s="203" t="s">
        <v>198</v>
      </c>
      <c r="AU1588" s="203" t="s">
        <v>83</v>
      </c>
      <c r="AV1588" s="13" t="s">
        <v>81</v>
      </c>
      <c r="AW1588" s="13" t="s">
        <v>34</v>
      </c>
      <c r="AX1588" s="13" t="s">
        <v>73</v>
      </c>
      <c r="AY1588" s="203" t="s">
        <v>168</v>
      </c>
    </row>
    <row r="1589" spans="1:65" s="14" customFormat="1" ht="11.25">
      <c r="B1589" s="204"/>
      <c r="C1589" s="205"/>
      <c r="D1589" s="189" t="s">
        <v>198</v>
      </c>
      <c r="E1589" s="206" t="s">
        <v>19</v>
      </c>
      <c r="F1589" s="207" t="s">
        <v>2086</v>
      </c>
      <c r="G1589" s="205"/>
      <c r="H1589" s="208">
        <v>48</v>
      </c>
      <c r="I1589" s="209"/>
      <c r="J1589" s="205"/>
      <c r="K1589" s="205"/>
      <c r="L1589" s="210"/>
      <c r="M1589" s="211"/>
      <c r="N1589" s="212"/>
      <c r="O1589" s="212"/>
      <c r="P1589" s="212"/>
      <c r="Q1589" s="212"/>
      <c r="R1589" s="212"/>
      <c r="S1589" s="212"/>
      <c r="T1589" s="213"/>
      <c r="AT1589" s="214" t="s">
        <v>198</v>
      </c>
      <c r="AU1589" s="214" t="s">
        <v>83</v>
      </c>
      <c r="AV1589" s="14" t="s">
        <v>83</v>
      </c>
      <c r="AW1589" s="14" t="s">
        <v>34</v>
      </c>
      <c r="AX1589" s="14" t="s">
        <v>81</v>
      </c>
      <c r="AY1589" s="214" t="s">
        <v>168</v>
      </c>
    </row>
    <row r="1590" spans="1:65" s="2" customFormat="1" ht="16.5" customHeight="1">
      <c r="A1590" s="36"/>
      <c r="B1590" s="37"/>
      <c r="C1590" s="176" t="s">
        <v>2087</v>
      </c>
      <c r="D1590" s="176" t="s">
        <v>170</v>
      </c>
      <c r="E1590" s="177" t="s">
        <v>2088</v>
      </c>
      <c r="F1590" s="178" t="s">
        <v>2089</v>
      </c>
      <c r="G1590" s="179" t="s">
        <v>317</v>
      </c>
      <c r="H1590" s="180">
        <v>96</v>
      </c>
      <c r="I1590" s="181"/>
      <c r="J1590" s="182">
        <f>ROUND(I1590*H1590,2)</f>
        <v>0</v>
      </c>
      <c r="K1590" s="178" t="s">
        <v>19</v>
      </c>
      <c r="L1590" s="41"/>
      <c r="M1590" s="183" t="s">
        <v>19</v>
      </c>
      <c r="N1590" s="184" t="s">
        <v>44</v>
      </c>
      <c r="O1590" s="66"/>
      <c r="P1590" s="185">
        <f>O1590*H1590</f>
        <v>0</v>
      </c>
      <c r="Q1590" s="185">
        <v>1.2E-2</v>
      </c>
      <c r="R1590" s="185">
        <f>Q1590*H1590</f>
        <v>1.1520000000000001</v>
      </c>
      <c r="S1590" s="185">
        <v>0</v>
      </c>
      <c r="T1590" s="186">
        <f>S1590*H1590</f>
        <v>0</v>
      </c>
      <c r="U1590" s="36"/>
      <c r="V1590" s="36"/>
      <c r="W1590" s="36"/>
      <c r="X1590" s="36"/>
      <c r="Y1590" s="36"/>
      <c r="Z1590" s="36"/>
      <c r="AA1590" s="36"/>
      <c r="AB1590" s="36"/>
      <c r="AC1590" s="36"/>
      <c r="AD1590" s="36"/>
      <c r="AE1590" s="36"/>
      <c r="AR1590" s="187" t="s">
        <v>267</v>
      </c>
      <c r="AT1590" s="187" t="s">
        <v>170</v>
      </c>
      <c r="AU1590" s="187" t="s">
        <v>83</v>
      </c>
      <c r="AY1590" s="19" t="s">
        <v>168</v>
      </c>
      <c r="BE1590" s="188">
        <f>IF(N1590="základní",J1590,0)</f>
        <v>0</v>
      </c>
      <c r="BF1590" s="188">
        <f>IF(N1590="snížená",J1590,0)</f>
        <v>0</v>
      </c>
      <c r="BG1590" s="188">
        <f>IF(N1590="zákl. přenesená",J1590,0)</f>
        <v>0</v>
      </c>
      <c r="BH1590" s="188">
        <f>IF(N1590="sníž. přenesená",J1590,0)</f>
        <v>0</v>
      </c>
      <c r="BI1590" s="188">
        <f>IF(N1590="nulová",J1590,0)</f>
        <v>0</v>
      </c>
      <c r="BJ1590" s="19" t="s">
        <v>81</v>
      </c>
      <c r="BK1590" s="188">
        <f>ROUND(I1590*H1590,2)</f>
        <v>0</v>
      </c>
      <c r="BL1590" s="19" t="s">
        <v>267</v>
      </c>
      <c r="BM1590" s="187" t="s">
        <v>2090</v>
      </c>
    </row>
    <row r="1591" spans="1:65" s="13" customFormat="1" ht="11.25">
      <c r="B1591" s="194"/>
      <c r="C1591" s="195"/>
      <c r="D1591" s="189" t="s">
        <v>198</v>
      </c>
      <c r="E1591" s="196" t="s">
        <v>19</v>
      </c>
      <c r="F1591" s="197" t="s">
        <v>2026</v>
      </c>
      <c r="G1591" s="195"/>
      <c r="H1591" s="196" t="s">
        <v>19</v>
      </c>
      <c r="I1591" s="198"/>
      <c r="J1591" s="195"/>
      <c r="K1591" s="195"/>
      <c r="L1591" s="199"/>
      <c r="M1591" s="200"/>
      <c r="N1591" s="201"/>
      <c r="O1591" s="201"/>
      <c r="P1591" s="201"/>
      <c r="Q1591" s="201"/>
      <c r="R1591" s="201"/>
      <c r="S1591" s="201"/>
      <c r="T1591" s="202"/>
      <c r="AT1591" s="203" t="s">
        <v>198</v>
      </c>
      <c r="AU1591" s="203" t="s">
        <v>83</v>
      </c>
      <c r="AV1591" s="13" t="s">
        <v>81</v>
      </c>
      <c r="AW1591" s="13" t="s">
        <v>34</v>
      </c>
      <c r="AX1591" s="13" t="s">
        <v>73</v>
      </c>
      <c r="AY1591" s="203" t="s">
        <v>168</v>
      </c>
    </row>
    <row r="1592" spans="1:65" s="13" customFormat="1" ht="11.25">
      <c r="B1592" s="194"/>
      <c r="C1592" s="195"/>
      <c r="D1592" s="189" t="s">
        <v>198</v>
      </c>
      <c r="E1592" s="196" t="s">
        <v>19</v>
      </c>
      <c r="F1592" s="197" t="s">
        <v>2027</v>
      </c>
      <c r="G1592" s="195"/>
      <c r="H1592" s="196" t="s">
        <v>19</v>
      </c>
      <c r="I1592" s="198"/>
      <c r="J1592" s="195"/>
      <c r="K1592" s="195"/>
      <c r="L1592" s="199"/>
      <c r="M1592" s="200"/>
      <c r="N1592" s="201"/>
      <c r="O1592" s="201"/>
      <c r="P1592" s="201"/>
      <c r="Q1592" s="201"/>
      <c r="R1592" s="201"/>
      <c r="S1592" s="201"/>
      <c r="T1592" s="202"/>
      <c r="AT1592" s="203" t="s">
        <v>198</v>
      </c>
      <c r="AU1592" s="203" t="s">
        <v>83</v>
      </c>
      <c r="AV1592" s="13" t="s">
        <v>81</v>
      </c>
      <c r="AW1592" s="13" t="s">
        <v>34</v>
      </c>
      <c r="AX1592" s="13" t="s">
        <v>73</v>
      </c>
      <c r="AY1592" s="203" t="s">
        <v>168</v>
      </c>
    </row>
    <row r="1593" spans="1:65" s="13" customFormat="1" ht="11.25">
      <c r="B1593" s="194"/>
      <c r="C1593" s="195"/>
      <c r="D1593" s="189" t="s">
        <v>198</v>
      </c>
      <c r="E1593" s="196" t="s">
        <v>19</v>
      </c>
      <c r="F1593" s="197" t="s">
        <v>2091</v>
      </c>
      <c r="G1593" s="195"/>
      <c r="H1593" s="196" t="s">
        <v>19</v>
      </c>
      <c r="I1593" s="198"/>
      <c r="J1593" s="195"/>
      <c r="K1593" s="195"/>
      <c r="L1593" s="199"/>
      <c r="M1593" s="200"/>
      <c r="N1593" s="201"/>
      <c r="O1593" s="201"/>
      <c r="P1593" s="201"/>
      <c r="Q1593" s="201"/>
      <c r="R1593" s="201"/>
      <c r="S1593" s="201"/>
      <c r="T1593" s="202"/>
      <c r="AT1593" s="203" t="s">
        <v>198</v>
      </c>
      <c r="AU1593" s="203" t="s">
        <v>83</v>
      </c>
      <c r="AV1593" s="13" t="s">
        <v>81</v>
      </c>
      <c r="AW1593" s="13" t="s">
        <v>34</v>
      </c>
      <c r="AX1593" s="13" t="s">
        <v>73</v>
      </c>
      <c r="AY1593" s="203" t="s">
        <v>168</v>
      </c>
    </row>
    <row r="1594" spans="1:65" s="14" customFormat="1" ht="11.25">
      <c r="B1594" s="204"/>
      <c r="C1594" s="205"/>
      <c r="D1594" s="189" t="s">
        <v>198</v>
      </c>
      <c r="E1594" s="206" t="s">
        <v>19</v>
      </c>
      <c r="F1594" s="207" t="s">
        <v>2092</v>
      </c>
      <c r="G1594" s="205"/>
      <c r="H1594" s="208">
        <v>96</v>
      </c>
      <c r="I1594" s="209"/>
      <c r="J1594" s="205"/>
      <c r="K1594" s="205"/>
      <c r="L1594" s="210"/>
      <c r="M1594" s="211"/>
      <c r="N1594" s="212"/>
      <c r="O1594" s="212"/>
      <c r="P1594" s="212"/>
      <c r="Q1594" s="212"/>
      <c r="R1594" s="212"/>
      <c r="S1594" s="212"/>
      <c r="T1594" s="213"/>
      <c r="AT1594" s="214" t="s">
        <v>198</v>
      </c>
      <c r="AU1594" s="214" t="s">
        <v>83</v>
      </c>
      <c r="AV1594" s="14" t="s">
        <v>83</v>
      </c>
      <c r="AW1594" s="14" t="s">
        <v>34</v>
      </c>
      <c r="AX1594" s="14" t="s">
        <v>81</v>
      </c>
      <c r="AY1594" s="214" t="s">
        <v>168</v>
      </c>
    </row>
    <row r="1595" spans="1:65" s="2" customFormat="1" ht="21.75" customHeight="1">
      <c r="A1595" s="36"/>
      <c r="B1595" s="37"/>
      <c r="C1595" s="176" t="s">
        <v>2093</v>
      </c>
      <c r="D1595" s="176" t="s">
        <v>170</v>
      </c>
      <c r="E1595" s="177" t="s">
        <v>2094</v>
      </c>
      <c r="F1595" s="178" t="s">
        <v>2095</v>
      </c>
      <c r="G1595" s="179" t="s">
        <v>317</v>
      </c>
      <c r="H1595" s="180">
        <v>15</v>
      </c>
      <c r="I1595" s="181"/>
      <c r="J1595" s="182">
        <f>ROUND(I1595*H1595,2)</f>
        <v>0</v>
      </c>
      <c r="K1595" s="178" t="s">
        <v>19</v>
      </c>
      <c r="L1595" s="41"/>
      <c r="M1595" s="183" t="s">
        <v>19</v>
      </c>
      <c r="N1595" s="184" t="s">
        <v>44</v>
      </c>
      <c r="O1595" s="66"/>
      <c r="P1595" s="185">
        <f>O1595*H1595</f>
        <v>0</v>
      </c>
      <c r="Q1595" s="185">
        <v>5.3999999999999999E-2</v>
      </c>
      <c r="R1595" s="185">
        <f>Q1595*H1595</f>
        <v>0.80999999999999994</v>
      </c>
      <c r="S1595" s="185">
        <v>0</v>
      </c>
      <c r="T1595" s="186">
        <f>S1595*H1595</f>
        <v>0</v>
      </c>
      <c r="U1595" s="36"/>
      <c r="V1595" s="36"/>
      <c r="W1595" s="36"/>
      <c r="X1595" s="36"/>
      <c r="Y1595" s="36"/>
      <c r="Z1595" s="36"/>
      <c r="AA1595" s="36"/>
      <c r="AB1595" s="36"/>
      <c r="AC1595" s="36"/>
      <c r="AD1595" s="36"/>
      <c r="AE1595" s="36"/>
      <c r="AR1595" s="187" t="s">
        <v>267</v>
      </c>
      <c r="AT1595" s="187" t="s">
        <v>170</v>
      </c>
      <c r="AU1595" s="187" t="s">
        <v>83</v>
      </c>
      <c r="AY1595" s="19" t="s">
        <v>168</v>
      </c>
      <c r="BE1595" s="188">
        <f>IF(N1595="základní",J1595,0)</f>
        <v>0</v>
      </c>
      <c r="BF1595" s="188">
        <f>IF(N1595="snížená",J1595,0)</f>
        <v>0</v>
      </c>
      <c r="BG1595" s="188">
        <f>IF(N1595="zákl. přenesená",J1595,0)</f>
        <v>0</v>
      </c>
      <c r="BH1595" s="188">
        <f>IF(N1595="sníž. přenesená",J1595,0)</f>
        <v>0</v>
      </c>
      <c r="BI1595" s="188">
        <f>IF(N1595="nulová",J1595,0)</f>
        <v>0</v>
      </c>
      <c r="BJ1595" s="19" t="s">
        <v>81</v>
      </c>
      <c r="BK1595" s="188">
        <f>ROUND(I1595*H1595,2)</f>
        <v>0</v>
      </c>
      <c r="BL1595" s="19" t="s">
        <v>267</v>
      </c>
      <c r="BM1595" s="187" t="s">
        <v>2096</v>
      </c>
    </row>
    <row r="1596" spans="1:65" s="13" customFormat="1" ht="11.25">
      <c r="B1596" s="194"/>
      <c r="C1596" s="195"/>
      <c r="D1596" s="189" t="s">
        <v>198</v>
      </c>
      <c r="E1596" s="196" t="s">
        <v>19</v>
      </c>
      <c r="F1596" s="197" t="s">
        <v>2026</v>
      </c>
      <c r="G1596" s="195"/>
      <c r="H1596" s="196" t="s">
        <v>19</v>
      </c>
      <c r="I1596" s="198"/>
      <c r="J1596" s="195"/>
      <c r="K1596" s="195"/>
      <c r="L1596" s="199"/>
      <c r="M1596" s="200"/>
      <c r="N1596" s="201"/>
      <c r="O1596" s="201"/>
      <c r="P1596" s="201"/>
      <c r="Q1596" s="201"/>
      <c r="R1596" s="201"/>
      <c r="S1596" s="201"/>
      <c r="T1596" s="202"/>
      <c r="AT1596" s="203" t="s">
        <v>198</v>
      </c>
      <c r="AU1596" s="203" t="s">
        <v>83</v>
      </c>
      <c r="AV1596" s="13" t="s">
        <v>81</v>
      </c>
      <c r="AW1596" s="13" t="s">
        <v>34</v>
      </c>
      <c r="AX1596" s="13" t="s">
        <v>73</v>
      </c>
      <c r="AY1596" s="203" t="s">
        <v>168</v>
      </c>
    </row>
    <row r="1597" spans="1:65" s="13" customFormat="1" ht="11.25">
      <c r="B1597" s="194"/>
      <c r="C1597" s="195"/>
      <c r="D1597" s="189" t="s">
        <v>198</v>
      </c>
      <c r="E1597" s="196" t="s">
        <v>19</v>
      </c>
      <c r="F1597" s="197" t="s">
        <v>2027</v>
      </c>
      <c r="G1597" s="195"/>
      <c r="H1597" s="196" t="s">
        <v>19</v>
      </c>
      <c r="I1597" s="198"/>
      <c r="J1597" s="195"/>
      <c r="K1597" s="195"/>
      <c r="L1597" s="199"/>
      <c r="M1597" s="200"/>
      <c r="N1597" s="201"/>
      <c r="O1597" s="201"/>
      <c r="P1597" s="201"/>
      <c r="Q1597" s="201"/>
      <c r="R1597" s="201"/>
      <c r="S1597" s="201"/>
      <c r="T1597" s="202"/>
      <c r="AT1597" s="203" t="s">
        <v>198</v>
      </c>
      <c r="AU1597" s="203" t="s">
        <v>83</v>
      </c>
      <c r="AV1597" s="13" t="s">
        <v>81</v>
      </c>
      <c r="AW1597" s="13" t="s">
        <v>34</v>
      </c>
      <c r="AX1597" s="13" t="s">
        <v>73</v>
      </c>
      <c r="AY1597" s="203" t="s">
        <v>168</v>
      </c>
    </row>
    <row r="1598" spans="1:65" s="13" customFormat="1" ht="11.25">
      <c r="B1598" s="194"/>
      <c r="C1598" s="195"/>
      <c r="D1598" s="189" t="s">
        <v>198</v>
      </c>
      <c r="E1598" s="196" t="s">
        <v>19</v>
      </c>
      <c r="F1598" s="197" t="s">
        <v>2078</v>
      </c>
      <c r="G1598" s="195"/>
      <c r="H1598" s="196" t="s">
        <v>19</v>
      </c>
      <c r="I1598" s="198"/>
      <c r="J1598" s="195"/>
      <c r="K1598" s="195"/>
      <c r="L1598" s="199"/>
      <c r="M1598" s="200"/>
      <c r="N1598" s="201"/>
      <c r="O1598" s="201"/>
      <c r="P1598" s="201"/>
      <c r="Q1598" s="201"/>
      <c r="R1598" s="201"/>
      <c r="S1598" s="201"/>
      <c r="T1598" s="202"/>
      <c r="AT1598" s="203" t="s">
        <v>198</v>
      </c>
      <c r="AU1598" s="203" t="s">
        <v>83</v>
      </c>
      <c r="AV1598" s="13" t="s">
        <v>81</v>
      </c>
      <c r="AW1598" s="13" t="s">
        <v>34</v>
      </c>
      <c r="AX1598" s="13" t="s">
        <v>73</v>
      </c>
      <c r="AY1598" s="203" t="s">
        <v>168</v>
      </c>
    </row>
    <row r="1599" spans="1:65" s="13" customFormat="1" ht="11.25">
      <c r="B1599" s="194"/>
      <c r="C1599" s="195"/>
      <c r="D1599" s="189" t="s">
        <v>198</v>
      </c>
      <c r="E1599" s="196" t="s">
        <v>19</v>
      </c>
      <c r="F1599" s="197" t="s">
        <v>2079</v>
      </c>
      <c r="G1599" s="195"/>
      <c r="H1599" s="196" t="s">
        <v>19</v>
      </c>
      <c r="I1599" s="198"/>
      <c r="J1599" s="195"/>
      <c r="K1599" s="195"/>
      <c r="L1599" s="199"/>
      <c r="M1599" s="200"/>
      <c r="N1599" s="201"/>
      <c r="O1599" s="201"/>
      <c r="P1599" s="201"/>
      <c r="Q1599" s="201"/>
      <c r="R1599" s="201"/>
      <c r="S1599" s="201"/>
      <c r="T1599" s="202"/>
      <c r="AT1599" s="203" t="s">
        <v>198</v>
      </c>
      <c r="AU1599" s="203" t="s">
        <v>83</v>
      </c>
      <c r="AV1599" s="13" t="s">
        <v>81</v>
      </c>
      <c r="AW1599" s="13" t="s">
        <v>34</v>
      </c>
      <c r="AX1599" s="13" t="s">
        <v>73</v>
      </c>
      <c r="AY1599" s="203" t="s">
        <v>168</v>
      </c>
    </row>
    <row r="1600" spans="1:65" s="13" customFormat="1" ht="11.25">
      <c r="B1600" s="194"/>
      <c r="C1600" s="195"/>
      <c r="D1600" s="189" t="s">
        <v>198</v>
      </c>
      <c r="E1600" s="196" t="s">
        <v>19</v>
      </c>
      <c r="F1600" s="197" t="s">
        <v>2080</v>
      </c>
      <c r="G1600" s="195"/>
      <c r="H1600" s="196" t="s">
        <v>19</v>
      </c>
      <c r="I1600" s="198"/>
      <c r="J1600" s="195"/>
      <c r="K1600" s="195"/>
      <c r="L1600" s="199"/>
      <c r="M1600" s="200"/>
      <c r="N1600" s="201"/>
      <c r="O1600" s="201"/>
      <c r="P1600" s="201"/>
      <c r="Q1600" s="201"/>
      <c r="R1600" s="201"/>
      <c r="S1600" s="201"/>
      <c r="T1600" s="202"/>
      <c r="AT1600" s="203" t="s">
        <v>198</v>
      </c>
      <c r="AU1600" s="203" t="s">
        <v>83</v>
      </c>
      <c r="AV1600" s="13" t="s">
        <v>81</v>
      </c>
      <c r="AW1600" s="13" t="s">
        <v>34</v>
      </c>
      <c r="AX1600" s="13" t="s">
        <v>73</v>
      </c>
      <c r="AY1600" s="203" t="s">
        <v>168</v>
      </c>
    </row>
    <row r="1601" spans="1:65" s="14" customFormat="1" ht="11.25">
      <c r="B1601" s="204"/>
      <c r="C1601" s="205"/>
      <c r="D1601" s="189" t="s">
        <v>198</v>
      </c>
      <c r="E1601" s="206" t="s">
        <v>19</v>
      </c>
      <c r="F1601" s="207" t="s">
        <v>2097</v>
      </c>
      <c r="G1601" s="205"/>
      <c r="H1601" s="208">
        <v>15</v>
      </c>
      <c r="I1601" s="209"/>
      <c r="J1601" s="205"/>
      <c r="K1601" s="205"/>
      <c r="L1601" s="210"/>
      <c r="M1601" s="211"/>
      <c r="N1601" s="212"/>
      <c r="O1601" s="212"/>
      <c r="P1601" s="212"/>
      <c r="Q1601" s="212"/>
      <c r="R1601" s="212"/>
      <c r="S1601" s="212"/>
      <c r="T1601" s="213"/>
      <c r="AT1601" s="214" t="s">
        <v>198</v>
      </c>
      <c r="AU1601" s="214" t="s">
        <v>83</v>
      </c>
      <c r="AV1601" s="14" t="s">
        <v>83</v>
      </c>
      <c r="AW1601" s="14" t="s">
        <v>34</v>
      </c>
      <c r="AX1601" s="14" t="s">
        <v>81</v>
      </c>
      <c r="AY1601" s="214" t="s">
        <v>168</v>
      </c>
    </row>
    <row r="1602" spans="1:65" s="2" customFormat="1" ht="24.2" customHeight="1">
      <c r="A1602" s="36"/>
      <c r="B1602" s="37"/>
      <c r="C1602" s="176" t="s">
        <v>2098</v>
      </c>
      <c r="D1602" s="176" t="s">
        <v>170</v>
      </c>
      <c r="E1602" s="177" t="s">
        <v>2099</v>
      </c>
      <c r="F1602" s="178" t="s">
        <v>2100</v>
      </c>
      <c r="G1602" s="179" t="s">
        <v>317</v>
      </c>
      <c r="H1602" s="180">
        <v>14</v>
      </c>
      <c r="I1602" s="181"/>
      <c r="J1602" s="182">
        <f>ROUND(I1602*H1602,2)</f>
        <v>0</v>
      </c>
      <c r="K1602" s="178" t="s">
        <v>19</v>
      </c>
      <c r="L1602" s="41"/>
      <c r="M1602" s="183" t="s">
        <v>19</v>
      </c>
      <c r="N1602" s="184" t="s">
        <v>44</v>
      </c>
      <c r="O1602" s="66"/>
      <c r="P1602" s="185">
        <f>O1602*H1602</f>
        <v>0</v>
      </c>
      <c r="Q1602" s="185">
        <v>5.3999999999999999E-2</v>
      </c>
      <c r="R1602" s="185">
        <f>Q1602*H1602</f>
        <v>0.75600000000000001</v>
      </c>
      <c r="S1602" s="185">
        <v>0</v>
      </c>
      <c r="T1602" s="186">
        <f>S1602*H1602</f>
        <v>0</v>
      </c>
      <c r="U1602" s="36"/>
      <c r="V1602" s="36"/>
      <c r="W1602" s="36"/>
      <c r="X1602" s="36"/>
      <c r="Y1602" s="36"/>
      <c r="Z1602" s="36"/>
      <c r="AA1602" s="36"/>
      <c r="AB1602" s="36"/>
      <c r="AC1602" s="36"/>
      <c r="AD1602" s="36"/>
      <c r="AE1602" s="36"/>
      <c r="AR1602" s="187" t="s">
        <v>267</v>
      </c>
      <c r="AT1602" s="187" t="s">
        <v>170</v>
      </c>
      <c r="AU1602" s="187" t="s">
        <v>83</v>
      </c>
      <c r="AY1602" s="19" t="s">
        <v>168</v>
      </c>
      <c r="BE1602" s="188">
        <f>IF(N1602="základní",J1602,0)</f>
        <v>0</v>
      </c>
      <c r="BF1602" s="188">
        <f>IF(N1602="snížená",J1602,0)</f>
        <v>0</v>
      </c>
      <c r="BG1602" s="188">
        <f>IF(N1602="zákl. přenesená",J1602,0)</f>
        <v>0</v>
      </c>
      <c r="BH1602" s="188">
        <f>IF(N1602="sníž. přenesená",J1602,0)</f>
        <v>0</v>
      </c>
      <c r="BI1602" s="188">
        <f>IF(N1602="nulová",J1602,0)</f>
        <v>0</v>
      </c>
      <c r="BJ1602" s="19" t="s">
        <v>81</v>
      </c>
      <c r="BK1602" s="188">
        <f>ROUND(I1602*H1602,2)</f>
        <v>0</v>
      </c>
      <c r="BL1602" s="19" t="s">
        <v>267</v>
      </c>
      <c r="BM1602" s="187" t="s">
        <v>2101</v>
      </c>
    </row>
    <row r="1603" spans="1:65" s="13" customFormat="1" ht="11.25">
      <c r="B1603" s="194"/>
      <c r="C1603" s="195"/>
      <c r="D1603" s="189" t="s">
        <v>198</v>
      </c>
      <c r="E1603" s="196" t="s">
        <v>19</v>
      </c>
      <c r="F1603" s="197" t="s">
        <v>2026</v>
      </c>
      <c r="G1603" s="195"/>
      <c r="H1603" s="196" t="s">
        <v>19</v>
      </c>
      <c r="I1603" s="198"/>
      <c r="J1603" s="195"/>
      <c r="K1603" s="195"/>
      <c r="L1603" s="199"/>
      <c r="M1603" s="200"/>
      <c r="N1603" s="201"/>
      <c r="O1603" s="201"/>
      <c r="P1603" s="201"/>
      <c r="Q1603" s="201"/>
      <c r="R1603" s="201"/>
      <c r="S1603" s="201"/>
      <c r="T1603" s="202"/>
      <c r="AT1603" s="203" t="s">
        <v>198</v>
      </c>
      <c r="AU1603" s="203" t="s">
        <v>83</v>
      </c>
      <c r="AV1603" s="13" t="s">
        <v>81</v>
      </c>
      <c r="AW1603" s="13" t="s">
        <v>34</v>
      </c>
      <c r="AX1603" s="13" t="s">
        <v>73</v>
      </c>
      <c r="AY1603" s="203" t="s">
        <v>168</v>
      </c>
    </row>
    <row r="1604" spans="1:65" s="13" customFormat="1" ht="11.25">
      <c r="B1604" s="194"/>
      <c r="C1604" s="195"/>
      <c r="D1604" s="189" t="s">
        <v>198</v>
      </c>
      <c r="E1604" s="196" t="s">
        <v>19</v>
      </c>
      <c r="F1604" s="197" t="s">
        <v>2027</v>
      </c>
      <c r="G1604" s="195"/>
      <c r="H1604" s="196" t="s">
        <v>19</v>
      </c>
      <c r="I1604" s="198"/>
      <c r="J1604" s="195"/>
      <c r="K1604" s="195"/>
      <c r="L1604" s="199"/>
      <c r="M1604" s="200"/>
      <c r="N1604" s="201"/>
      <c r="O1604" s="201"/>
      <c r="P1604" s="201"/>
      <c r="Q1604" s="201"/>
      <c r="R1604" s="201"/>
      <c r="S1604" s="201"/>
      <c r="T1604" s="202"/>
      <c r="AT1604" s="203" t="s">
        <v>198</v>
      </c>
      <c r="AU1604" s="203" t="s">
        <v>83</v>
      </c>
      <c r="AV1604" s="13" t="s">
        <v>81</v>
      </c>
      <c r="AW1604" s="13" t="s">
        <v>34</v>
      </c>
      <c r="AX1604" s="13" t="s">
        <v>73</v>
      </c>
      <c r="AY1604" s="203" t="s">
        <v>168</v>
      </c>
    </row>
    <row r="1605" spans="1:65" s="13" customFormat="1" ht="11.25">
      <c r="B1605" s="194"/>
      <c r="C1605" s="195"/>
      <c r="D1605" s="189" t="s">
        <v>198</v>
      </c>
      <c r="E1605" s="196" t="s">
        <v>19</v>
      </c>
      <c r="F1605" s="197" t="s">
        <v>2078</v>
      </c>
      <c r="G1605" s="195"/>
      <c r="H1605" s="196" t="s">
        <v>19</v>
      </c>
      <c r="I1605" s="198"/>
      <c r="J1605" s="195"/>
      <c r="K1605" s="195"/>
      <c r="L1605" s="199"/>
      <c r="M1605" s="200"/>
      <c r="N1605" s="201"/>
      <c r="O1605" s="201"/>
      <c r="P1605" s="201"/>
      <c r="Q1605" s="201"/>
      <c r="R1605" s="201"/>
      <c r="S1605" s="201"/>
      <c r="T1605" s="202"/>
      <c r="AT1605" s="203" t="s">
        <v>198</v>
      </c>
      <c r="AU1605" s="203" t="s">
        <v>83</v>
      </c>
      <c r="AV1605" s="13" t="s">
        <v>81</v>
      </c>
      <c r="AW1605" s="13" t="s">
        <v>34</v>
      </c>
      <c r="AX1605" s="13" t="s">
        <v>73</v>
      </c>
      <c r="AY1605" s="203" t="s">
        <v>168</v>
      </c>
    </row>
    <row r="1606" spans="1:65" s="13" customFormat="1" ht="11.25">
      <c r="B1606" s="194"/>
      <c r="C1606" s="195"/>
      <c r="D1606" s="189" t="s">
        <v>198</v>
      </c>
      <c r="E1606" s="196" t="s">
        <v>19</v>
      </c>
      <c r="F1606" s="197" t="s">
        <v>2079</v>
      </c>
      <c r="G1606" s="195"/>
      <c r="H1606" s="196" t="s">
        <v>19</v>
      </c>
      <c r="I1606" s="198"/>
      <c r="J1606" s="195"/>
      <c r="K1606" s="195"/>
      <c r="L1606" s="199"/>
      <c r="M1606" s="200"/>
      <c r="N1606" s="201"/>
      <c r="O1606" s="201"/>
      <c r="P1606" s="201"/>
      <c r="Q1606" s="201"/>
      <c r="R1606" s="201"/>
      <c r="S1606" s="201"/>
      <c r="T1606" s="202"/>
      <c r="AT1606" s="203" t="s">
        <v>198</v>
      </c>
      <c r="AU1606" s="203" t="s">
        <v>83</v>
      </c>
      <c r="AV1606" s="13" t="s">
        <v>81</v>
      </c>
      <c r="AW1606" s="13" t="s">
        <v>34</v>
      </c>
      <c r="AX1606" s="13" t="s">
        <v>73</v>
      </c>
      <c r="AY1606" s="203" t="s">
        <v>168</v>
      </c>
    </row>
    <row r="1607" spans="1:65" s="13" customFormat="1" ht="11.25">
      <c r="B1607" s="194"/>
      <c r="C1607" s="195"/>
      <c r="D1607" s="189" t="s">
        <v>198</v>
      </c>
      <c r="E1607" s="196" t="s">
        <v>19</v>
      </c>
      <c r="F1607" s="197" t="s">
        <v>2080</v>
      </c>
      <c r="G1607" s="195"/>
      <c r="H1607" s="196" t="s">
        <v>19</v>
      </c>
      <c r="I1607" s="198"/>
      <c r="J1607" s="195"/>
      <c r="K1607" s="195"/>
      <c r="L1607" s="199"/>
      <c r="M1607" s="200"/>
      <c r="N1607" s="201"/>
      <c r="O1607" s="201"/>
      <c r="P1607" s="201"/>
      <c r="Q1607" s="201"/>
      <c r="R1607" s="201"/>
      <c r="S1607" s="201"/>
      <c r="T1607" s="202"/>
      <c r="AT1607" s="203" t="s">
        <v>198</v>
      </c>
      <c r="AU1607" s="203" t="s">
        <v>83</v>
      </c>
      <c r="AV1607" s="13" t="s">
        <v>81</v>
      </c>
      <c r="AW1607" s="13" t="s">
        <v>34</v>
      </c>
      <c r="AX1607" s="13" t="s">
        <v>73</v>
      </c>
      <c r="AY1607" s="203" t="s">
        <v>168</v>
      </c>
    </row>
    <row r="1608" spans="1:65" s="14" customFormat="1" ht="11.25">
      <c r="B1608" s="204"/>
      <c r="C1608" s="205"/>
      <c r="D1608" s="189" t="s">
        <v>198</v>
      </c>
      <c r="E1608" s="206" t="s">
        <v>19</v>
      </c>
      <c r="F1608" s="207" t="s">
        <v>2102</v>
      </c>
      <c r="G1608" s="205"/>
      <c r="H1608" s="208">
        <v>14</v>
      </c>
      <c r="I1608" s="209"/>
      <c r="J1608" s="205"/>
      <c r="K1608" s="205"/>
      <c r="L1608" s="210"/>
      <c r="M1608" s="211"/>
      <c r="N1608" s="212"/>
      <c r="O1608" s="212"/>
      <c r="P1608" s="212"/>
      <c r="Q1608" s="212"/>
      <c r="R1608" s="212"/>
      <c r="S1608" s="212"/>
      <c r="T1608" s="213"/>
      <c r="AT1608" s="214" t="s">
        <v>198</v>
      </c>
      <c r="AU1608" s="214" t="s">
        <v>83</v>
      </c>
      <c r="AV1608" s="14" t="s">
        <v>83</v>
      </c>
      <c r="AW1608" s="14" t="s">
        <v>34</v>
      </c>
      <c r="AX1608" s="14" t="s">
        <v>81</v>
      </c>
      <c r="AY1608" s="214" t="s">
        <v>168</v>
      </c>
    </row>
    <row r="1609" spans="1:65" s="2" customFormat="1" ht="16.5" customHeight="1">
      <c r="A1609" s="36"/>
      <c r="B1609" s="37"/>
      <c r="C1609" s="176" t="s">
        <v>2103</v>
      </c>
      <c r="D1609" s="176" t="s">
        <v>170</v>
      </c>
      <c r="E1609" s="177" t="s">
        <v>2104</v>
      </c>
      <c r="F1609" s="178" t="s">
        <v>2105</v>
      </c>
      <c r="G1609" s="179" t="s">
        <v>317</v>
      </c>
      <c r="H1609" s="180">
        <v>29</v>
      </c>
      <c r="I1609" s="181"/>
      <c r="J1609" s="182">
        <f>ROUND(I1609*H1609,2)</f>
        <v>0</v>
      </c>
      <c r="K1609" s="178" t="s">
        <v>19</v>
      </c>
      <c r="L1609" s="41"/>
      <c r="M1609" s="183" t="s">
        <v>19</v>
      </c>
      <c r="N1609" s="184" t="s">
        <v>44</v>
      </c>
      <c r="O1609" s="66"/>
      <c r="P1609" s="185">
        <f>O1609*H1609</f>
        <v>0</v>
      </c>
      <c r="Q1609" s="185">
        <v>8.9999999999999993E-3</v>
      </c>
      <c r="R1609" s="185">
        <f>Q1609*H1609</f>
        <v>0.26099999999999995</v>
      </c>
      <c r="S1609" s="185">
        <v>0</v>
      </c>
      <c r="T1609" s="186">
        <f>S1609*H1609</f>
        <v>0</v>
      </c>
      <c r="U1609" s="36"/>
      <c r="V1609" s="36"/>
      <c r="W1609" s="36"/>
      <c r="X1609" s="36"/>
      <c r="Y1609" s="36"/>
      <c r="Z1609" s="36"/>
      <c r="AA1609" s="36"/>
      <c r="AB1609" s="36"/>
      <c r="AC1609" s="36"/>
      <c r="AD1609" s="36"/>
      <c r="AE1609" s="36"/>
      <c r="AR1609" s="187" t="s">
        <v>267</v>
      </c>
      <c r="AT1609" s="187" t="s">
        <v>170</v>
      </c>
      <c r="AU1609" s="187" t="s">
        <v>83</v>
      </c>
      <c r="AY1609" s="19" t="s">
        <v>168</v>
      </c>
      <c r="BE1609" s="188">
        <f>IF(N1609="základní",J1609,0)</f>
        <v>0</v>
      </c>
      <c r="BF1609" s="188">
        <f>IF(N1609="snížená",J1609,0)</f>
        <v>0</v>
      </c>
      <c r="BG1609" s="188">
        <f>IF(N1609="zákl. přenesená",J1609,0)</f>
        <v>0</v>
      </c>
      <c r="BH1609" s="188">
        <f>IF(N1609="sníž. přenesená",J1609,0)</f>
        <v>0</v>
      </c>
      <c r="BI1609" s="188">
        <f>IF(N1609="nulová",J1609,0)</f>
        <v>0</v>
      </c>
      <c r="BJ1609" s="19" t="s">
        <v>81</v>
      </c>
      <c r="BK1609" s="188">
        <f>ROUND(I1609*H1609,2)</f>
        <v>0</v>
      </c>
      <c r="BL1609" s="19" t="s">
        <v>267</v>
      </c>
      <c r="BM1609" s="187" t="s">
        <v>2106</v>
      </c>
    </row>
    <row r="1610" spans="1:65" s="13" customFormat="1" ht="11.25">
      <c r="B1610" s="194"/>
      <c r="C1610" s="195"/>
      <c r="D1610" s="189" t="s">
        <v>198</v>
      </c>
      <c r="E1610" s="196" t="s">
        <v>19</v>
      </c>
      <c r="F1610" s="197" t="s">
        <v>2026</v>
      </c>
      <c r="G1610" s="195"/>
      <c r="H1610" s="196" t="s">
        <v>19</v>
      </c>
      <c r="I1610" s="198"/>
      <c r="J1610" s="195"/>
      <c r="K1610" s="195"/>
      <c r="L1610" s="199"/>
      <c r="M1610" s="200"/>
      <c r="N1610" s="201"/>
      <c r="O1610" s="201"/>
      <c r="P1610" s="201"/>
      <c r="Q1610" s="201"/>
      <c r="R1610" s="201"/>
      <c r="S1610" s="201"/>
      <c r="T1610" s="202"/>
      <c r="AT1610" s="203" t="s">
        <v>198</v>
      </c>
      <c r="AU1610" s="203" t="s">
        <v>83</v>
      </c>
      <c r="AV1610" s="13" t="s">
        <v>81</v>
      </c>
      <c r="AW1610" s="13" t="s">
        <v>34</v>
      </c>
      <c r="AX1610" s="13" t="s">
        <v>73</v>
      </c>
      <c r="AY1610" s="203" t="s">
        <v>168</v>
      </c>
    </row>
    <row r="1611" spans="1:65" s="13" customFormat="1" ht="11.25">
      <c r="B1611" s="194"/>
      <c r="C1611" s="195"/>
      <c r="D1611" s="189" t="s">
        <v>198</v>
      </c>
      <c r="E1611" s="196" t="s">
        <v>19</v>
      </c>
      <c r="F1611" s="197" t="s">
        <v>2027</v>
      </c>
      <c r="G1611" s="195"/>
      <c r="H1611" s="196" t="s">
        <v>19</v>
      </c>
      <c r="I1611" s="198"/>
      <c r="J1611" s="195"/>
      <c r="K1611" s="195"/>
      <c r="L1611" s="199"/>
      <c r="M1611" s="200"/>
      <c r="N1611" s="201"/>
      <c r="O1611" s="201"/>
      <c r="P1611" s="201"/>
      <c r="Q1611" s="201"/>
      <c r="R1611" s="201"/>
      <c r="S1611" s="201"/>
      <c r="T1611" s="202"/>
      <c r="AT1611" s="203" t="s">
        <v>198</v>
      </c>
      <c r="AU1611" s="203" t="s">
        <v>83</v>
      </c>
      <c r="AV1611" s="13" t="s">
        <v>81</v>
      </c>
      <c r="AW1611" s="13" t="s">
        <v>34</v>
      </c>
      <c r="AX1611" s="13" t="s">
        <v>73</v>
      </c>
      <c r="AY1611" s="203" t="s">
        <v>168</v>
      </c>
    </row>
    <row r="1612" spans="1:65" s="13" customFormat="1" ht="11.25">
      <c r="B1612" s="194"/>
      <c r="C1612" s="195"/>
      <c r="D1612" s="189" t="s">
        <v>198</v>
      </c>
      <c r="E1612" s="196" t="s">
        <v>19</v>
      </c>
      <c r="F1612" s="197" t="s">
        <v>2091</v>
      </c>
      <c r="G1612" s="195"/>
      <c r="H1612" s="196" t="s">
        <v>19</v>
      </c>
      <c r="I1612" s="198"/>
      <c r="J1612" s="195"/>
      <c r="K1612" s="195"/>
      <c r="L1612" s="199"/>
      <c r="M1612" s="200"/>
      <c r="N1612" s="201"/>
      <c r="O1612" s="201"/>
      <c r="P1612" s="201"/>
      <c r="Q1612" s="201"/>
      <c r="R1612" s="201"/>
      <c r="S1612" s="201"/>
      <c r="T1612" s="202"/>
      <c r="AT1612" s="203" t="s">
        <v>198</v>
      </c>
      <c r="AU1612" s="203" t="s">
        <v>83</v>
      </c>
      <c r="AV1612" s="13" t="s">
        <v>81</v>
      </c>
      <c r="AW1612" s="13" t="s">
        <v>34</v>
      </c>
      <c r="AX1612" s="13" t="s">
        <v>73</v>
      </c>
      <c r="AY1612" s="203" t="s">
        <v>168</v>
      </c>
    </row>
    <row r="1613" spans="1:65" s="14" customFormat="1" ht="11.25">
      <c r="B1613" s="204"/>
      <c r="C1613" s="205"/>
      <c r="D1613" s="189" t="s">
        <v>198</v>
      </c>
      <c r="E1613" s="206" t="s">
        <v>19</v>
      </c>
      <c r="F1613" s="207" t="s">
        <v>2107</v>
      </c>
      <c r="G1613" s="205"/>
      <c r="H1613" s="208">
        <v>29</v>
      </c>
      <c r="I1613" s="209"/>
      <c r="J1613" s="205"/>
      <c r="K1613" s="205"/>
      <c r="L1613" s="210"/>
      <c r="M1613" s="211"/>
      <c r="N1613" s="212"/>
      <c r="O1613" s="212"/>
      <c r="P1613" s="212"/>
      <c r="Q1613" s="212"/>
      <c r="R1613" s="212"/>
      <c r="S1613" s="212"/>
      <c r="T1613" s="213"/>
      <c r="AT1613" s="214" t="s">
        <v>198</v>
      </c>
      <c r="AU1613" s="214" t="s">
        <v>83</v>
      </c>
      <c r="AV1613" s="14" t="s">
        <v>83</v>
      </c>
      <c r="AW1613" s="14" t="s">
        <v>34</v>
      </c>
      <c r="AX1613" s="14" t="s">
        <v>81</v>
      </c>
      <c r="AY1613" s="214" t="s">
        <v>168</v>
      </c>
    </row>
    <row r="1614" spans="1:65" s="2" customFormat="1" ht="21.75" customHeight="1">
      <c r="A1614" s="36"/>
      <c r="B1614" s="37"/>
      <c r="C1614" s="176" t="s">
        <v>2108</v>
      </c>
      <c r="D1614" s="176" t="s">
        <v>170</v>
      </c>
      <c r="E1614" s="177" t="s">
        <v>2109</v>
      </c>
      <c r="F1614" s="178" t="s">
        <v>2110</v>
      </c>
      <c r="G1614" s="179" t="s">
        <v>317</v>
      </c>
      <c r="H1614" s="180">
        <v>8</v>
      </c>
      <c r="I1614" s="181"/>
      <c r="J1614" s="182">
        <f>ROUND(I1614*H1614,2)</f>
        <v>0</v>
      </c>
      <c r="K1614" s="178" t="s">
        <v>19</v>
      </c>
      <c r="L1614" s="41"/>
      <c r="M1614" s="183" t="s">
        <v>19</v>
      </c>
      <c r="N1614" s="184" t="s">
        <v>44</v>
      </c>
      <c r="O1614" s="66"/>
      <c r="P1614" s="185">
        <f>O1614*H1614</f>
        <v>0</v>
      </c>
      <c r="Q1614" s="185">
        <v>4.1000000000000002E-2</v>
      </c>
      <c r="R1614" s="185">
        <f>Q1614*H1614</f>
        <v>0.32800000000000001</v>
      </c>
      <c r="S1614" s="185">
        <v>0</v>
      </c>
      <c r="T1614" s="186">
        <f>S1614*H1614</f>
        <v>0</v>
      </c>
      <c r="U1614" s="36"/>
      <c r="V1614" s="36"/>
      <c r="W1614" s="36"/>
      <c r="X1614" s="36"/>
      <c r="Y1614" s="36"/>
      <c r="Z1614" s="36"/>
      <c r="AA1614" s="36"/>
      <c r="AB1614" s="36"/>
      <c r="AC1614" s="36"/>
      <c r="AD1614" s="36"/>
      <c r="AE1614" s="36"/>
      <c r="AR1614" s="187" t="s">
        <v>267</v>
      </c>
      <c r="AT1614" s="187" t="s">
        <v>170</v>
      </c>
      <c r="AU1614" s="187" t="s">
        <v>83</v>
      </c>
      <c r="AY1614" s="19" t="s">
        <v>168</v>
      </c>
      <c r="BE1614" s="188">
        <f>IF(N1614="základní",J1614,0)</f>
        <v>0</v>
      </c>
      <c r="BF1614" s="188">
        <f>IF(N1614="snížená",J1614,0)</f>
        <v>0</v>
      </c>
      <c r="BG1614" s="188">
        <f>IF(N1614="zákl. přenesená",J1614,0)</f>
        <v>0</v>
      </c>
      <c r="BH1614" s="188">
        <f>IF(N1614="sníž. přenesená",J1614,0)</f>
        <v>0</v>
      </c>
      <c r="BI1614" s="188">
        <f>IF(N1614="nulová",J1614,0)</f>
        <v>0</v>
      </c>
      <c r="BJ1614" s="19" t="s">
        <v>81</v>
      </c>
      <c r="BK1614" s="188">
        <f>ROUND(I1614*H1614,2)</f>
        <v>0</v>
      </c>
      <c r="BL1614" s="19" t="s">
        <v>267</v>
      </c>
      <c r="BM1614" s="187" t="s">
        <v>2111</v>
      </c>
    </row>
    <row r="1615" spans="1:65" s="13" customFormat="1" ht="11.25">
      <c r="B1615" s="194"/>
      <c r="C1615" s="195"/>
      <c r="D1615" s="189" t="s">
        <v>198</v>
      </c>
      <c r="E1615" s="196" t="s">
        <v>19</v>
      </c>
      <c r="F1615" s="197" t="s">
        <v>2026</v>
      </c>
      <c r="G1615" s="195"/>
      <c r="H1615" s="196" t="s">
        <v>19</v>
      </c>
      <c r="I1615" s="198"/>
      <c r="J1615" s="195"/>
      <c r="K1615" s="195"/>
      <c r="L1615" s="199"/>
      <c r="M1615" s="200"/>
      <c r="N1615" s="201"/>
      <c r="O1615" s="201"/>
      <c r="P1615" s="201"/>
      <c r="Q1615" s="201"/>
      <c r="R1615" s="201"/>
      <c r="S1615" s="201"/>
      <c r="T1615" s="202"/>
      <c r="AT1615" s="203" t="s">
        <v>198</v>
      </c>
      <c r="AU1615" s="203" t="s">
        <v>83</v>
      </c>
      <c r="AV1615" s="13" t="s">
        <v>81</v>
      </c>
      <c r="AW1615" s="13" t="s">
        <v>34</v>
      </c>
      <c r="AX1615" s="13" t="s">
        <v>73</v>
      </c>
      <c r="AY1615" s="203" t="s">
        <v>168</v>
      </c>
    </row>
    <row r="1616" spans="1:65" s="13" customFormat="1" ht="11.25">
      <c r="B1616" s="194"/>
      <c r="C1616" s="195"/>
      <c r="D1616" s="189" t="s">
        <v>198</v>
      </c>
      <c r="E1616" s="196" t="s">
        <v>19</v>
      </c>
      <c r="F1616" s="197" t="s">
        <v>2027</v>
      </c>
      <c r="G1616" s="195"/>
      <c r="H1616" s="196" t="s">
        <v>19</v>
      </c>
      <c r="I1616" s="198"/>
      <c r="J1616" s="195"/>
      <c r="K1616" s="195"/>
      <c r="L1616" s="199"/>
      <c r="M1616" s="200"/>
      <c r="N1616" s="201"/>
      <c r="O1616" s="201"/>
      <c r="P1616" s="201"/>
      <c r="Q1616" s="201"/>
      <c r="R1616" s="201"/>
      <c r="S1616" s="201"/>
      <c r="T1616" s="202"/>
      <c r="AT1616" s="203" t="s">
        <v>198</v>
      </c>
      <c r="AU1616" s="203" t="s">
        <v>83</v>
      </c>
      <c r="AV1616" s="13" t="s">
        <v>81</v>
      </c>
      <c r="AW1616" s="13" t="s">
        <v>34</v>
      </c>
      <c r="AX1616" s="13" t="s">
        <v>73</v>
      </c>
      <c r="AY1616" s="203" t="s">
        <v>168</v>
      </c>
    </row>
    <row r="1617" spans="1:65" s="13" customFormat="1" ht="11.25">
      <c r="B1617" s="194"/>
      <c r="C1617" s="195"/>
      <c r="D1617" s="189" t="s">
        <v>198</v>
      </c>
      <c r="E1617" s="196" t="s">
        <v>19</v>
      </c>
      <c r="F1617" s="197" t="s">
        <v>2078</v>
      </c>
      <c r="G1617" s="195"/>
      <c r="H1617" s="196" t="s">
        <v>19</v>
      </c>
      <c r="I1617" s="198"/>
      <c r="J1617" s="195"/>
      <c r="K1617" s="195"/>
      <c r="L1617" s="199"/>
      <c r="M1617" s="200"/>
      <c r="N1617" s="201"/>
      <c r="O1617" s="201"/>
      <c r="P1617" s="201"/>
      <c r="Q1617" s="201"/>
      <c r="R1617" s="201"/>
      <c r="S1617" s="201"/>
      <c r="T1617" s="202"/>
      <c r="AT1617" s="203" t="s">
        <v>198</v>
      </c>
      <c r="AU1617" s="203" t="s">
        <v>83</v>
      </c>
      <c r="AV1617" s="13" t="s">
        <v>81</v>
      </c>
      <c r="AW1617" s="13" t="s">
        <v>34</v>
      </c>
      <c r="AX1617" s="13" t="s">
        <v>73</v>
      </c>
      <c r="AY1617" s="203" t="s">
        <v>168</v>
      </c>
    </row>
    <row r="1618" spans="1:65" s="13" customFormat="1" ht="11.25">
      <c r="B1618" s="194"/>
      <c r="C1618" s="195"/>
      <c r="D1618" s="189" t="s">
        <v>198</v>
      </c>
      <c r="E1618" s="196" t="s">
        <v>19</v>
      </c>
      <c r="F1618" s="197" t="s">
        <v>2079</v>
      </c>
      <c r="G1618" s="195"/>
      <c r="H1618" s="196" t="s">
        <v>19</v>
      </c>
      <c r="I1618" s="198"/>
      <c r="J1618" s="195"/>
      <c r="K1618" s="195"/>
      <c r="L1618" s="199"/>
      <c r="M1618" s="200"/>
      <c r="N1618" s="201"/>
      <c r="O1618" s="201"/>
      <c r="P1618" s="201"/>
      <c r="Q1618" s="201"/>
      <c r="R1618" s="201"/>
      <c r="S1618" s="201"/>
      <c r="T1618" s="202"/>
      <c r="AT1618" s="203" t="s">
        <v>198</v>
      </c>
      <c r="AU1618" s="203" t="s">
        <v>83</v>
      </c>
      <c r="AV1618" s="13" t="s">
        <v>81</v>
      </c>
      <c r="AW1618" s="13" t="s">
        <v>34</v>
      </c>
      <c r="AX1618" s="13" t="s">
        <v>73</v>
      </c>
      <c r="AY1618" s="203" t="s">
        <v>168</v>
      </c>
    </row>
    <row r="1619" spans="1:65" s="13" customFormat="1" ht="11.25">
      <c r="B1619" s="194"/>
      <c r="C1619" s="195"/>
      <c r="D1619" s="189" t="s">
        <v>198</v>
      </c>
      <c r="E1619" s="196" t="s">
        <v>19</v>
      </c>
      <c r="F1619" s="197" t="s">
        <v>2080</v>
      </c>
      <c r="G1619" s="195"/>
      <c r="H1619" s="196" t="s">
        <v>19</v>
      </c>
      <c r="I1619" s="198"/>
      <c r="J1619" s="195"/>
      <c r="K1619" s="195"/>
      <c r="L1619" s="199"/>
      <c r="M1619" s="200"/>
      <c r="N1619" s="201"/>
      <c r="O1619" s="201"/>
      <c r="P1619" s="201"/>
      <c r="Q1619" s="201"/>
      <c r="R1619" s="201"/>
      <c r="S1619" s="201"/>
      <c r="T1619" s="202"/>
      <c r="AT1619" s="203" t="s">
        <v>198</v>
      </c>
      <c r="AU1619" s="203" t="s">
        <v>83</v>
      </c>
      <c r="AV1619" s="13" t="s">
        <v>81</v>
      </c>
      <c r="AW1619" s="13" t="s">
        <v>34</v>
      </c>
      <c r="AX1619" s="13" t="s">
        <v>73</v>
      </c>
      <c r="AY1619" s="203" t="s">
        <v>168</v>
      </c>
    </row>
    <row r="1620" spans="1:65" s="14" customFormat="1" ht="11.25">
      <c r="B1620" s="204"/>
      <c r="C1620" s="205"/>
      <c r="D1620" s="189" t="s">
        <v>198</v>
      </c>
      <c r="E1620" s="206" t="s">
        <v>19</v>
      </c>
      <c r="F1620" s="207" t="s">
        <v>2112</v>
      </c>
      <c r="G1620" s="205"/>
      <c r="H1620" s="208">
        <v>8</v>
      </c>
      <c r="I1620" s="209"/>
      <c r="J1620" s="205"/>
      <c r="K1620" s="205"/>
      <c r="L1620" s="210"/>
      <c r="M1620" s="211"/>
      <c r="N1620" s="212"/>
      <c r="O1620" s="212"/>
      <c r="P1620" s="212"/>
      <c r="Q1620" s="212"/>
      <c r="R1620" s="212"/>
      <c r="S1620" s="212"/>
      <c r="T1620" s="213"/>
      <c r="AT1620" s="214" t="s">
        <v>198</v>
      </c>
      <c r="AU1620" s="214" t="s">
        <v>83</v>
      </c>
      <c r="AV1620" s="14" t="s">
        <v>83</v>
      </c>
      <c r="AW1620" s="14" t="s">
        <v>34</v>
      </c>
      <c r="AX1620" s="14" t="s">
        <v>81</v>
      </c>
      <c r="AY1620" s="214" t="s">
        <v>168</v>
      </c>
    </row>
    <row r="1621" spans="1:65" s="2" customFormat="1" ht="24.2" customHeight="1">
      <c r="A1621" s="36"/>
      <c r="B1621" s="37"/>
      <c r="C1621" s="176" t="s">
        <v>2113</v>
      </c>
      <c r="D1621" s="176" t="s">
        <v>170</v>
      </c>
      <c r="E1621" s="177" t="s">
        <v>2114</v>
      </c>
      <c r="F1621" s="178" t="s">
        <v>2115</v>
      </c>
      <c r="G1621" s="179" t="s">
        <v>317</v>
      </c>
      <c r="H1621" s="180">
        <v>12</v>
      </c>
      <c r="I1621" s="181"/>
      <c r="J1621" s="182">
        <f>ROUND(I1621*H1621,2)</f>
        <v>0</v>
      </c>
      <c r="K1621" s="178" t="s">
        <v>19</v>
      </c>
      <c r="L1621" s="41"/>
      <c r="M1621" s="183" t="s">
        <v>19</v>
      </c>
      <c r="N1621" s="184" t="s">
        <v>44</v>
      </c>
      <c r="O1621" s="66"/>
      <c r="P1621" s="185">
        <f>O1621*H1621</f>
        <v>0</v>
      </c>
      <c r="Q1621" s="185">
        <v>4.1000000000000002E-2</v>
      </c>
      <c r="R1621" s="185">
        <f>Q1621*H1621</f>
        <v>0.49199999999999999</v>
      </c>
      <c r="S1621" s="185">
        <v>0</v>
      </c>
      <c r="T1621" s="186">
        <f>S1621*H1621</f>
        <v>0</v>
      </c>
      <c r="U1621" s="36"/>
      <c r="V1621" s="36"/>
      <c r="W1621" s="36"/>
      <c r="X1621" s="36"/>
      <c r="Y1621" s="36"/>
      <c r="Z1621" s="36"/>
      <c r="AA1621" s="36"/>
      <c r="AB1621" s="36"/>
      <c r="AC1621" s="36"/>
      <c r="AD1621" s="36"/>
      <c r="AE1621" s="36"/>
      <c r="AR1621" s="187" t="s">
        <v>267</v>
      </c>
      <c r="AT1621" s="187" t="s">
        <v>170</v>
      </c>
      <c r="AU1621" s="187" t="s">
        <v>83</v>
      </c>
      <c r="AY1621" s="19" t="s">
        <v>168</v>
      </c>
      <c r="BE1621" s="188">
        <f>IF(N1621="základní",J1621,0)</f>
        <v>0</v>
      </c>
      <c r="BF1621" s="188">
        <f>IF(N1621="snížená",J1621,0)</f>
        <v>0</v>
      </c>
      <c r="BG1621" s="188">
        <f>IF(N1621="zákl. přenesená",J1621,0)</f>
        <v>0</v>
      </c>
      <c r="BH1621" s="188">
        <f>IF(N1621="sníž. přenesená",J1621,0)</f>
        <v>0</v>
      </c>
      <c r="BI1621" s="188">
        <f>IF(N1621="nulová",J1621,0)</f>
        <v>0</v>
      </c>
      <c r="BJ1621" s="19" t="s">
        <v>81</v>
      </c>
      <c r="BK1621" s="188">
        <f>ROUND(I1621*H1621,2)</f>
        <v>0</v>
      </c>
      <c r="BL1621" s="19" t="s">
        <v>267</v>
      </c>
      <c r="BM1621" s="187" t="s">
        <v>2116</v>
      </c>
    </row>
    <row r="1622" spans="1:65" s="13" customFormat="1" ht="11.25">
      <c r="B1622" s="194"/>
      <c r="C1622" s="195"/>
      <c r="D1622" s="189" t="s">
        <v>198</v>
      </c>
      <c r="E1622" s="196" t="s">
        <v>19</v>
      </c>
      <c r="F1622" s="197" t="s">
        <v>2026</v>
      </c>
      <c r="G1622" s="195"/>
      <c r="H1622" s="196" t="s">
        <v>19</v>
      </c>
      <c r="I1622" s="198"/>
      <c r="J1622" s="195"/>
      <c r="K1622" s="195"/>
      <c r="L1622" s="199"/>
      <c r="M1622" s="200"/>
      <c r="N1622" s="201"/>
      <c r="O1622" s="201"/>
      <c r="P1622" s="201"/>
      <c r="Q1622" s="201"/>
      <c r="R1622" s="201"/>
      <c r="S1622" s="201"/>
      <c r="T1622" s="202"/>
      <c r="AT1622" s="203" t="s">
        <v>198</v>
      </c>
      <c r="AU1622" s="203" t="s">
        <v>83</v>
      </c>
      <c r="AV1622" s="13" t="s">
        <v>81</v>
      </c>
      <c r="AW1622" s="13" t="s">
        <v>34</v>
      </c>
      <c r="AX1622" s="13" t="s">
        <v>73</v>
      </c>
      <c r="AY1622" s="203" t="s">
        <v>168</v>
      </c>
    </row>
    <row r="1623" spans="1:65" s="13" customFormat="1" ht="11.25">
      <c r="B1623" s="194"/>
      <c r="C1623" s="195"/>
      <c r="D1623" s="189" t="s">
        <v>198</v>
      </c>
      <c r="E1623" s="196" t="s">
        <v>19</v>
      </c>
      <c r="F1623" s="197" t="s">
        <v>2027</v>
      </c>
      <c r="G1623" s="195"/>
      <c r="H1623" s="196" t="s">
        <v>19</v>
      </c>
      <c r="I1623" s="198"/>
      <c r="J1623" s="195"/>
      <c r="K1623" s="195"/>
      <c r="L1623" s="199"/>
      <c r="M1623" s="200"/>
      <c r="N1623" s="201"/>
      <c r="O1623" s="201"/>
      <c r="P1623" s="201"/>
      <c r="Q1623" s="201"/>
      <c r="R1623" s="201"/>
      <c r="S1623" s="201"/>
      <c r="T1623" s="202"/>
      <c r="AT1623" s="203" t="s">
        <v>198</v>
      </c>
      <c r="AU1623" s="203" t="s">
        <v>83</v>
      </c>
      <c r="AV1623" s="13" t="s">
        <v>81</v>
      </c>
      <c r="AW1623" s="13" t="s">
        <v>34</v>
      </c>
      <c r="AX1623" s="13" t="s">
        <v>73</v>
      </c>
      <c r="AY1623" s="203" t="s">
        <v>168</v>
      </c>
    </row>
    <row r="1624" spans="1:65" s="13" customFormat="1" ht="11.25">
      <c r="B1624" s="194"/>
      <c r="C1624" s="195"/>
      <c r="D1624" s="189" t="s">
        <v>198</v>
      </c>
      <c r="E1624" s="196" t="s">
        <v>19</v>
      </c>
      <c r="F1624" s="197" t="s">
        <v>2078</v>
      </c>
      <c r="G1624" s="195"/>
      <c r="H1624" s="196" t="s">
        <v>19</v>
      </c>
      <c r="I1624" s="198"/>
      <c r="J1624" s="195"/>
      <c r="K1624" s="195"/>
      <c r="L1624" s="199"/>
      <c r="M1624" s="200"/>
      <c r="N1624" s="201"/>
      <c r="O1624" s="201"/>
      <c r="P1624" s="201"/>
      <c r="Q1624" s="201"/>
      <c r="R1624" s="201"/>
      <c r="S1624" s="201"/>
      <c r="T1624" s="202"/>
      <c r="AT1624" s="203" t="s">
        <v>198</v>
      </c>
      <c r="AU1624" s="203" t="s">
        <v>83</v>
      </c>
      <c r="AV1624" s="13" t="s">
        <v>81</v>
      </c>
      <c r="AW1624" s="13" t="s">
        <v>34</v>
      </c>
      <c r="AX1624" s="13" t="s">
        <v>73</v>
      </c>
      <c r="AY1624" s="203" t="s">
        <v>168</v>
      </c>
    </row>
    <row r="1625" spans="1:65" s="13" customFormat="1" ht="11.25">
      <c r="B1625" s="194"/>
      <c r="C1625" s="195"/>
      <c r="D1625" s="189" t="s">
        <v>198</v>
      </c>
      <c r="E1625" s="196" t="s">
        <v>19</v>
      </c>
      <c r="F1625" s="197" t="s">
        <v>2079</v>
      </c>
      <c r="G1625" s="195"/>
      <c r="H1625" s="196" t="s">
        <v>19</v>
      </c>
      <c r="I1625" s="198"/>
      <c r="J1625" s="195"/>
      <c r="K1625" s="195"/>
      <c r="L1625" s="199"/>
      <c r="M1625" s="200"/>
      <c r="N1625" s="201"/>
      <c r="O1625" s="201"/>
      <c r="P1625" s="201"/>
      <c r="Q1625" s="201"/>
      <c r="R1625" s="201"/>
      <c r="S1625" s="201"/>
      <c r="T1625" s="202"/>
      <c r="AT1625" s="203" t="s">
        <v>198</v>
      </c>
      <c r="AU1625" s="203" t="s">
        <v>83</v>
      </c>
      <c r="AV1625" s="13" t="s">
        <v>81</v>
      </c>
      <c r="AW1625" s="13" t="s">
        <v>34</v>
      </c>
      <c r="AX1625" s="13" t="s">
        <v>73</v>
      </c>
      <c r="AY1625" s="203" t="s">
        <v>168</v>
      </c>
    </row>
    <row r="1626" spans="1:65" s="13" customFormat="1" ht="11.25">
      <c r="B1626" s="194"/>
      <c r="C1626" s="195"/>
      <c r="D1626" s="189" t="s">
        <v>198</v>
      </c>
      <c r="E1626" s="196" t="s">
        <v>19</v>
      </c>
      <c r="F1626" s="197" t="s">
        <v>2080</v>
      </c>
      <c r="G1626" s="195"/>
      <c r="H1626" s="196" t="s">
        <v>19</v>
      </c>
      <c r="I1626" s="198"/>
      <c r="J1626" s="195"/>
      <c r="K1626" s="195"/>
      <c r="L1626" s="199"/>
      <c r="M1626" s="200"/>
      <c r="N1626" s="201"/>
      <c r="O1626" s="201"/>
      <c r="P1626" s="201"/>
      <c r="Q1626" s="201"/>
      <c r="R1626" s="201"/>
      <c r="S1626" s="201"/>
      <c r="T1626" s="202"/>
      <c r="AT1626" s="203" t="s">
        <v>198</v>
      </c>
      <c r="AU1626" s="203" t="s">
        <v>83</v>
      </c>
      <c r="AV1626" s="13" t="s">
        <v>81</v>
      </c>
      <c r="AW1626" s="13" t="s">
        <v>34</v>
      </c>
      <c r="AX1626" s="13" t="s">
        <v>73</v>
      </c>
      <c r="AY1626" s="203" t="s">
        <v>168</v>
      </c>
    </row>
    <row r="1627" spans="1:65" s="14" customFormat="1" ht="11.25">
      <c r="B1627" s="204"/>
      <c r="C1627" s="205"/>
      <c r="D1627" s="189" t="s">
        <v>198</v>
      </c>
      <c r="E1627" s="206" t="s">
        <v>19</v>
      </c>
      <c r="F1627" s="207" t="s">
        <v>2117</v>
      </c>
      <c r="G1627" s="205"/>
      <c r="H1627" s="208">
        <v>12</v>
      </c>
      <c r="I1627" s="209"/>
      <c r="J1627" s="205"/>
      <c r="K1627" s="205"/>
      <c r="L1627" s="210"/>
      <c r="M1627" s="211"/>
      <c r="N1627" s="212"/>
      <c r="O1627" s="212"/>
      <c r="P1627" s="212"/>
      <c r="Q1627" s="212"/>
      <c r="R1627" s="212"/>
      <c r="S1627" s="212"/>
      <c r="T1627" s="213"/>
      <c r="AT1627" s="214" t="s">
        <v>198</v>
      </c>
      <c r="AU1627" s="214" t="s">
        <v>83</v>
      </c>
      <c r="AV1627" s="14" t="s">
        <v>83</v>
      </c>
      <c r="AW1627" s="14" t="s">
        <v>34</v>
      </c>
      <c r="AX1627" s="14" t="s">
        <v>81</v>
      </c>
      <c r="AY1627" s="214" t="s">
        <v>168</v>
      </c>
    </row>
    <row r="1628" spans="1:65" s="2" customFormat="1" ht="16.5" customHeight="1">
      <c r="A1628" s="36"/>
      <c r="B1628" s="37"/>
      <c r="C1628" s="176" t="s">
        <v>2118</v>
      </c>
      <c r="D1628" s="176" t="s">
        <v>170</v>
      </c>
      <c r="E1628" s="177" t="s">
        <v>2119</v>
      </c>
      <c r="F1628" s="178" t="s">
        <v>2120</v>
      </c>
      <c r="G1628" s="179" t="s">
        <v>317</v>
      </c>
      <c r="H1628" s="180">
        <v>20</v>
      </c>
      <c r="I1628" s="181"/>
      <c r="J1628" s="182">
        <f>ROUND(I1628*H1628,2)</f>
        <v>0</v>
      </c>
      <c r="K1628" s="178" t="s">
        <v>19</v>
      </c>
      <c r="L1628" s="41"/>
      <c r="M1628" s="183" t="s">
        <v>19</v>
      </c>
      <c r="N1628" s="184" t="s">
        <v>44</v>
      </c>
      <c r="O1628" s="66"/>
      <c r="P1628" s="185">
        <f>O1628*H1628</f>
        <v>0</v>
      </c>
      <c r="Q1628" s="185">
        <v>7.0000000000000001E-3</v>
      </c>
      <c r="R1628" s="185">
        <f>Q1628*H1628</f>
        <v>0.14000000000000001</v>
      </c>
      <c r="S1628" s="185">
        <v>0</v>
      </c>
      <c r="T1628" s="186">
        <f>S1628*H1628</f>
        <v>0</v>
      </c>
      <c r="U1628" s="36"/>
      <c r="V1628" s="36"/>
      <c r="W1628" s="36"/>
      <c r="X1628" s="36"/>
      <c r="Y1628" s="36"/>
      <c r="Z1628" s="36"/>
      <c r="AA1628" s="36"/>
      <c r="AB1628" s="36"/>
      <c r="AC1628" s="36"/>
      <c r="AD1628" s="36"/>
      <c r="AE1628" s="36"/>
      <c r="AR1628" s="187" t="s">
        <v>267</v>
      </c>
      <c r="AT1628" s="187" t="s">
        <v>170</v>
      </c>
      <c r="AU1628" s="187" t="s">
        <v>83</v>
      </c>
      <c r="AY1628" s="19" t="s">
        <v>168</v>
      </c>
      <c r="BE1628" s="188">
        <f>IF(N1628="základní",J1628,0)</f>
        <v>0</v>
      </c>
      <c r="BF1628" s="188">
        <f>IF(N1628="snížená",J1628,0)</f>
        <v>0</v>
      </c>
      <c r="BG1628" s="188">
        <f>IF(N1628="zákl. přenesená",J1628,0)</f>
        <v>0</v>
      </c>
      <c r="BH1628" s="188">
        <f>IF(N1628="sníž. přenesená",J1628,0)</f>
        <v>0</v>
      </c>
      <c r="BI1628" s="188">
        <f>IF(N1628="nulová",J1628,0)</f>
        <v>0</v>
      </c>
      <c r="BJ1628" s="19" t="s">
        <v>81</v>
      </c>
      <c r="BK1628" s="188">
        <f>ROUND(I1628*H1628,2)</f>
        <v>0</v>
      </c>
      <c r="BL1628" s="19" t="s">
        <v>267</v>
      </c>
      <c r="BM1628" s="187" t="s">
        <v>2121</v>
      </c>
    </row>
    <row r="1629" spans="1:65" s="13" customFormat="1" ht="11.25">
      <c r="B1629" s="194"/>
      <c r="C1629" s="195"/>
      <c r="D1629" s="189" t="s">
        <v>198</v>
      </c>
      <c r="E1629" s="196" t="s">
        <v>19</v>
      </c>
      <c r="F1629" s="197" t="s">
        <v>2026</v>
      </c>
      <c r="G1629" s="195"/>
      <c r="H1629" s="196" t="s">
        <v>19</v>
      </c>
      <c r="I1629" s="198"/>
      <c r="J1629" s="195"/>
      <c r="K1629" s="195"/>
      <c r="L1629" s="199"/>
      <c r="M1629" s="200"/>
      <c r="N1629" s="201"/>
      <c r="O1629" s="201"/>
      <c r="P1629" s="201"/>
      <c r="Q1629" s="201"/>
      <c r="R1629" s="201"/>
      <c r="S1629" s="201"/>
      <c r="T1629" s="202"/>
      <c r="AT1629" s="203" t="s">
        <v>198</v>
      </c>
      <c r="AU1629" s="203" t="s">
        <v>83</v>
      </c>
      <c r="AV1629" s="13" t="s">
        <v>81</v>
      </c>
      <c r="AW1629" s="13" t="s">
        <v>34</v>
      </c>
      <c r="AX1629" s="13" t="s">
        <v>73</v>
      </c>
      <c r="AY1629" s="203" t="s">
        <v>168</v>
      </c>
    </row>
    <row r="1630" spans="1:65" s="13" customFormat="1" ht="11.25">
      <c r="B1630" s="194"/>
      <c r="C1630" s="195"/>
      <c r="D1630" s="189" t="s">
        <v>198</v>
      </c>
      <c r="E1630" s="196" t="s">
        <v>19</v>
      </c>
      <c r="F1630" s="197" t="s">
        <v>2027</v>
      </c>
      <c r="G1630" s="195"/>
      <c r="H1630" s="196" t="s">
        <v>19</v>
      </c>
      <c r="I1630" s="198"/>
      <c r="J1630" s="195"/>
      <c r="K1630" s="195"/>
      <c r="L1630" s="199"/>
      <c r="M1630" s="200"/>
      <c r="N1630" s="201"/>
      <c r="O1630" s="201"/>
      <c r="P1630" s="201"/>
      <c r="Q1630" s="201"/>
      <c r="R1630" s="201"/>
      <c r="S1630" s="201"/>
      <c r="T1630" s="202"/>
      <c r="AT1630" s="203" t="s">
        <v>198</v>
      </c>
      <c r="AU1630" s="203" t="s">
        <v>83</v>
      </c>
      <c r="AV1630" s="13" t="s">
        <v>81</v>
      </c>
      <c r="AW1630" s="13" t="s">
        <v>34</v>
      </c>
      <c r="AX1630" s="13" t="s">
        <v>73</v>
      </c>
      <c r="AY1630" s="203" t="s">
        <v>168</v>
      </c>
    </row>
    <row r="1631" spans="1:65" s="13" customFormat="1" ht="11.25">
      <c r="B1631" s="194"/>
      <c r="C1631" s="195"/>
      <c r="D1631" s="189" t="s">
        <v>198</v>
      </c>
      <c r="E1631" s="196" t="s">
        <v>19</v>
      </c>
      <c r="F1631" s="197" t="s">
        <v>2091</v>
      </c>
      <c r="G1631" s="195"/>
      <c r="H1631" s="196" t="s">
        <v>19</v>
      </c>
      <c r="I1631" s="198"/>
      <c r="J1631" s="195"/>
      <c r="K1631" s="195"/>
      <c r="L1631" s="199"/>
      <c r="M1631" s="200"/>
      <c r="N1631" s="201"/>
      <c r="O1631" s="201"/>
      <c r="P1631" s="201"/>
      <c r="Q1631" s="201"/>
      <c r="R1631" s="201"/>
      <c r="S1631" s="201"/>
      <c r="T1631" s="202"/>
      <c r="AT1631" s="203" t="s">
        <v>198</v>
      </c>
      <c r="AU1631" s="203" t="s">
        <v>83</v>
      </c>
      <c r="AV1631" s="13" t="s">
        <v>81</v>
      </c>
      <c r="AW1631" s="13" t="s">
        <v>34</v>
      </c>
      <c r="AX1631" s="13" t="s">
        <v>73</v>
      </c>
      <c r="AY1631" s="203" t="s">
        <v>168</v>
      </c>
    </row>
    <row r="1632" spans="1:65" s="14" customFormat="1" ht="11.25">
      <c r="B1632" s="204"/>
      <c r="C1632" s="205"/>
      <c r="D1632" s="189" t="s">
        <v>198</v>
      </c>
      <c r="E1632" s="206" t="s">
        <v>19</v>
      </c>
      <c r="F1632" s="207" t="s">
        <v>2122</v>
      </c>
      <c r="G1632" s="205"/>
      <c r="H1632" s="208">
        <v>20</v>
      </c>
      <c r="I1632" s="209"/>
      <c r="J1632" s="205"/>
      <c r="K1632" s="205"/>
      <c r="L1632" s="210"/>
      <c r="M1632" s="211"/>
      <c r="N1632" s="212"/>
      <c r="O1632" s="212"/>
      <c r="P1632" s="212"/>
      <c r="Q1632" s="212"/>
      <c r="R1632" s="212"/>
      <c r="S1632" s="212"/>
      <c r="T1632" s="213"/>
      <c r="AT1632" s="214" t="s">
        <v>198</v>
      </c>
      <c r="AU1632" s="214" t="s">
        <v>83</v>
      </c>
      <c r="AV1632" s="14" t="s">
        <v>83</v>
      </c>
      <c r="AW1632" s="14" t="s">
        <v>34</v>
      </c>
      <c r="AX1632" s="14" t="s">
        <v>81</v>
      </c>
      <c r="AY1632" s="214" t="s">
        <v>168</v>
      </c>
    </row>
    <row r="1633" spans="1:65" s="2" customFormat="1" ht="21.75" customHeight="1">
      <c r="A1633" s="36"/>
      <c r="B1633" s="37"/>
      <c r="C1633" s="176" t="s">
        <v>2123</v>
      </c>
      <c r="D1633" s="176" t="s">
        <v>170</v>
      </c>
      <c r="E1633" s="177" t="s">
        <v>2124</v>
      </c>
      <c r="F1633" s="178" t="s">
        <v>2110</v>
      </c>
      <c r="G1633" s="179" t="s">
        <v>317</v>
      </c>
      <c r="H1633" s="180">
        <v>4</v>
      </c>
      <c r="I1633" s="181"/>
      <c r="J1633" s="182">
        <f>ROUND(I1633*H1633,2)</f>
        <v>0</v>
      </c>
      <c r="K1633" s="178" t="s">
        <v>19</v>
      </c>
      <c r="L1633" s="41"/>
      <c r="M1633" s="183" t="s">
        <v>19</v>
      </c>
      <c r="N1633" s="184" t="s">
        <v>44</v>
      </c>
      <c r="O1633" s="66"/>
      <c r="P1633" s="185">
        <f>O1633*H1633</f>
        <v>0</v>
      </c>
      <c r="Q1633" s="185">
        <v>4.1000000000000002E-2</v>
      </c>
      <c r="R1633" s="185">
        <f>Q1633*H1633</f>
        <v>0.16400000000000001</v>
      </c>
      <c r="S1633" s="185">
        <v>0</v>
      </c>
      <c r="T1633" s="186">
        <f>S1633*H1633</f>
        <v>0</v>
      </c>
      <c r="U1633" s="36"/>
      <c r="V1633" s="36"/>
      <c r="W1633" s="36"/>
      <c r="X1633" s="36"/>
      <c r="Y1633" s="36"/>
      <c r="Z1633" s="36"/>
      <c r="AA1633" s="36"/>
      <c r="AB1633" s="36"/>
      <c r="AC1633" s="36"/>
      <c r="AD1633" s="36"/>
      <c r="AE1633" s="36"/>
      <c r="AR1633" s="187" t="s">
        <v>267</v>
      </c>
      <c r="AT1633" s="187" t="s">
        <v>170</v>
      </c>
      <c r="AU1633" s="187" t="s">
        <v>83</v>
      </c>
      <c r="AY1633" s="19" t="s">
        <v>168</v>
      </c>
      <c r="BE1633" s="188">
        <f>IF(N1633="základní",J1633,0)</f>
        <v>0</v>
      </c>
      <c r="BF1633" s="188">
        <f>IF(N1633="snížená",J1633,0)</f>
        <v>0</v>
      </c>
      <c r="BG1633" s="188">
        <f>IF(N1633="zákl. přenesená",J1633,0)</f>
        <v>0</v>
      </c>
      <c r="BH1633" s="188">
        <f>IF(N1633="sníž. přenesená",J1633,0)</f>
        <v>0</v>
      </c>
      <c r="BI1633" s="188">
        <f>IF(N1633="nulová",J1633,0)</f>
        <v>0</v>
      </c>
      <c r="BJ1633" s="19" t="s">
        <v>81</v>
      </c>
      <c r="BK1633" s="188">
        <f>ROUND(I1633*H1633,2)</f>
        <v>0</v>
      </c>
      <c r="BL1633" s="19" t="s">
        <v>267</v>
      </c>
      <c r="BM1633" s="187" t="s">
        <v>2125</v>
      </c>
    </row>
    <row r="1634" spans="1:65" s="13" customFormat="1" ht="11.25">
      <c r="B1634" s="194"/>
      <c r="C1634" s="195"/>
      <c r="D1634" s="189" t="s">
        <v>198</v>
      </c>
      <c r="E1634" s="196" t="s">
        <v>19</v>
      </c>
      <c r="F1634" s="197" t="s">
        <v>2026</v>
      </c>
      <c r="G1634" s="195"/>
      <c r="H1634" s="196" t="s">
        <v>19</v>
      </c>
      <c r="I1634" s="198"/>
      <c r="J1634" s="195"/>
      <c r="K1634" s="195"/>
      <c r="L1634" s="199"/>
      <c r="M1634" s="200"/>
      <c r="N1634" s="201"/>
      <c r="O1634" s="201"/>
      <c r="P1634" s="201"/>
      <c r="Q1634" s="201"/>
      <c r="R1634" s="201"/>
      <c r="S1634" s="201"/>
      <c r="T1634" s="202"/>
      <c r="AT1634" s="203" t="s">
        <v>198</v>
      </c>
      <c r="AU1634" s="203" t="s">
        <v>83</v>
      </c>
      <c r="AV1634" s="13" t="s">
        <v>81</v>
      </c>
      <c r="AW1634" s="13" t="s">
        <v>34</v>
      </c>
      <c r="AX1634" s="13" t="s">
        <v>73</v>
      </c>
      <c r="AY1634" s="203" t="s">
        <v>168</v>
      </c>
    </row>
    <row r="1635" spans="1:65" s="13" customFormat="1" ht="11.25">
      <c r="B1635" s="194"/>
      <c r="C1635" s="195"/>
      <c r="D1635" s="189" t="s">
        <v>198</v>
      </c>
      <c r="E1635" s="196" t="s">
        <v>19</v>
      </c>
      <c r="F1635" s="197" t="s">
        <v>2027</v>
      </c>
      <c r="G1635" s="195"/>
      <c r="H1635" s="196" t="s">
        <v>19</v>
      </c>
      <c r="I1635" s="198"/>
      <c r="J1635" s="195"/>
      <c r="K1635" s="195"/>
      <c r="L1635" s="199"/>
      <c r="M1635" s="200"/>
      <c r="N1635" s="201"/>
      <c r="O1635" s="201"/>
      <c r="P1635" s="201"/>
      <c r="Q1635" s="201"/>
      <c r="R1635" s="201"/>
      <c r="S1635" s="201"/>
      <c r="T1635" s="202"/>
      <c r="AT1635" s="203" t="s">
        <v>198</v>
      </c>
      <c r="AU1635" s="203" t="s">
        <v>83</v>
      </c>
      <c r="AV1635" s="13" t="s">
        <v>81</v>
      </c>
      <c r="AW1635" s="13" t="s">
        <v>34</v>
      </c>
      <c r="AX1635" s="13" t="s">
        <v>73</v>
      </c>
      <c r="AY1635" s="203" t="s">
        <v>168</v>
      </c>
    </row>
    <row r="1636" spans="1:65" s="13" customFormat="1" ht="11.25">
      <c r="B1636" s="194"/>
      <c r="C1636" s="195"/>
      <c r="D1636" s="189" t="s">
        <v>198</v>
      </c>
      <c r="E1636" s="196" t="s">
        <v>19</v>
      </c>
      <c r="F1636" s="197" t="s">
        <v>2078</v>
      </c>
      <c r="G1636" s="195"/>
      <c r="H1636" s="196" t="s">
        <v>19</v>
      </c>
      <c r="I1636" s="198"/>
      <c r="J1636" s="195"/>
      <c r="K1636" s="195"/>
      <c r="L1636" s="199"/>
      <c r="M1636" s="200"/>
      <c r="N1636" s="201"/>
      <c r="O1636" s="201"/>
      <c r="P1636" s="201"/>
      <c r="Q1636" s="201"/>
      <c r="R1636" s="201"/>
      <c r="S1636" s="201"/>
      <c r="T1636" s="202"/>
      <c r="AT1636" s="203" t="s">
        <v>198</v>
      </c>
      <c r="AU1636" s="203" t="s">
        <v>83</v>
      </c>
      <c r="AV1636" s="13" t="s">
        <v>81</v>
      </c>
      <c r="AW1636" s="13" t="s">
        <v>34</v>
      </c>
      <c r="AX1636" s="13" t="s">
        <v>73</v>
      </c>
      <c r="AY1636" s="203" t="s">
        <v>168</v>
      </c>
    </row>
    <row r="1637" spans="1:65" s="13" customFormat="1" ht="11.25">
      <c r="B1637" s="194"/>
      <c r="C1637" s="195"/>
      <c r="D1637" s="189" t="s">
        <v>198</v>
      </c>
      <c r="E1637" s="196" t="s">
        <v>19</v>
      </c>
      <c r="F1637" s="197" t="s">
        <v>2079</v>
      </c>
      <c r="G1637" s="195"/>
      <c r="H1637" s="196" t="s">
        <v>19</v>
      </c>
      <c r="I1637" s="198"/>
      <c r="J1637" s="195"/>
      <c r="K1637" s="195"/>
      <c r="L1637" s="199"/>
      <c r="M1637" s="200"/>
      <c r="N1637" s="201"/>
      <c r="O1637" s="201"/>
      <c r="P1637" s="201"/>
      <c r="Q1637" s="201"/>
      <c r="R1637" s="201"/>
      <c r="S1637" s="201"/>
      <c r="T1637" s="202"/>
      <c r="AT1637" s="203" t="s">
        <v>198</v>
      </c>
      <c r="AU1637" s="203" t="s">
        <v>83</v>
      </c>
      <c r="AV1637" s="13" t="s">
        <v>81</v>
      </c>
      <c r="AW1637" s="13" t="s">
        <v>34</v>
      </c>
      <c r="AX1637" s="13" t="s">
        <v>73</v>
      </c>
      <c r="AY1637" s="203" t="s">
        <v>168</v>
      </c>
    </row>
    <row r="1638" spans="1:65" s="13" customFormat="1" ht="11.25">
      <c r="B1638" s="194"/>
      <c r="C1638" s="195"/>
      <c r="D1638" s="189" t="s">
        <v>198</v>
      </c>
      <c r="E1638" s="196" t="s">
        <v>19</v>
      </c>
      <c r="F1638" s="197" t="s">
        <v>2080</v>
      </c>
      <c r="G1638" s="195"/>
      <c r="H1638" s="196" t="s">
        <v>19</v>
      </c>
      <c r="I1638" s="198"/>
      <c r="J1638" s="195"/>
      <c r="K1638" s="195"/>
      <c r="L1638" s="199"/>
      <c r="M1638" s="200"/>
      <c r="N1638" s="201"/>
      <c r="O1638" s="201"/>
      <c r="P1638" s="201"/>
      <c r="Q1638" s="201"/>
      <c r="R1638" s="201"/>
      <c r="S1638" s="201"/>
      <c r="T1638" s="202"/>
      <c r="AT1638" s="203" t="s">
        <v>198</v>
      </c>
      <c r="AU1638" s="203" t="s">
        <v>83</v>
      </c>
      <c r="AV1638" s="13" t="s">
        <v>81</v>
      </c>
      <c r="AW1638" s="13" t="s">
        <v>34</v>
      </c>
      <c r="AX1638" s="13" t="s">
        <v>73</v>
      </c>
      <c r="AY1638" s="203" t="s">
        <v>168</v>
      </c>
    </row>
    <row r="1639" spans="1:65" s="14" customFormat="1" ht="11.25">
      <c r="B1639" s="204"/>
      <c r="C1639" s="205"/>
      <c r="D1639" s="189" t="s">
        <v>198</v>
      </c>
      <c r="E1639" s="206" t="s">
        <v>19</v>
      </c>
      <c r="F1639" s="207" t="s">
        <v>2126</v>
      </c>
      <c r="G1639" s="205"/>
      <c r="H1639" s="208">
        <v>4</v>
      </c>
      <c r="I1639" s="209"/>
      <c r="J1639" s="205"/>
      <c r="K1639" s="205"/>
      <c r="L1639" s="210"/>
      <c r="M1639" s="211"/>
      <c r="N1639" s="212"/>
      <c r="O1639" s="212"/>
      <c r="P1639" s="212"/>
      <c r="Q1639" s="212"/>
      <c r="R1639" s="212"/>
      <c r="S1639" s="212"/>
      <c r="T1639" s="213"/>
      <c r="AT1639" s="214" t="s">
        <v>198</v>
      </c>
      <c r="AU1639" s="214" t="s">
        <v>83</v>
      </c>
      <c r="AV1639" s="14" t="s">
        <v>83</v>
      </c>
      <c r="AW1639" s="14" t="s">
        <v>34</v>
      </c>
      <c r="AX1639" s="14" t="s">
        <v>81</v>
      </c>
      <c r="AY1639" s="214" t="s">
        <v>168</v>
      </c>
    </row>
    <row r="1640" spans="1:65" s="2" customFormat="1" ht="21.75" customHeight="1">
      <c r="A1640" s="36"/>
      <c r="B1640" s="37"/>
      <c r="C1640" s="176" t="s">
        <v>2127</v>
      </c>
      <c r="D1640" s="176" t="s">
        <v>170</v>
      </c>
      <c r="E1640" s="177" t="s">
        <v>2128</v>
      </c>
      <c r="F1640" s="178" t="s">
        <v>2129</v>
      </c>
      <c r="G1640" s="179" t="s">
        <v>317</v>
      </c>
      <c r="H1640" s="180">
        <v>4</v>
      </c>
      <c r="I1640" s="181"/>
      <c r="J1640" s="182">
        <f>ROUND(I1640*H1640,2)</f>
        <v>0</v>
      </c>
      <c r="K1640" s="178" t="s">
        <v>19</v>
      </c>
      <c r="L1640" s="41"/>
      <c r="M1640" s="183" t="s">
        <v>19</v>
      </c>
      <c r="N1640" s="184" t="s">
        <v>44</v>
      </c>
      <c r="O1640" s="66"/>
      <c r="P1640" s="185">
        <f>O1640*H1640</f>
        <v>0</v>
      </c>
      <c r="Q1640" s="185">
        <v>4.1000000000000002E-2</v>
      </c>
      <c r="R1640" s="185">
        <f>Q1640*H1640</f>
        <v>0.16400000000000001</v>
      </c>
      <c r="S1640" s="185">
        <v>0</v>
      </c>
      <c r="T1640" s="186">
        <f>S1640*H1640</f>
        <v>0</v>
      </c>
      <c r="U1640" s="36"/>
      <c r="V1640" s="36"/>
      <c r="W1640" s="36"/>
      <c r="X1640" s="36"/>
      <c r="Y1640" s="36"/>
      <c r="Z1640" s="36"/>
      <c r="AA1640" s="36"/>
      <c r="AB1640" s="36"/>
      <c r="AC1640" s="36"/>
      <c r="AD1640" s="36"/>
      <c r="AE1640" s="36"/>
      <c r="AR1640" s="187" t="s">
        <v>267</v>
      </c>
      <c r="AT1640" s="187" t="s">
        <v>170</v>
      </c>
      <c r="AU1640" s="187" t="s">
        <v>83</v>
      </c>
      <c r="AY1640" s="19" t="s">
        <v>168</v>
      </c>
      <c r="BE1640" s="188">
        <f>IF(N1640="základní",J1640,0)</f>
        <v>0</v>
      </c>
      <c r="BF1640" s="188">
        <f>IF(N1640="snížená",J1640,0)</f>
        <v>0</v>
      </c>
      <c r="BG1640" s="188">
        <f>IF(N1640="zákl. přenesená",J1640,0)</f>
        <v>0</v>
      </c>
      <c r="BH1640" s="188">
        <f>IF(N1640="sníž. přenesená",J1640,0)</f>
        <v>0</v>
      </c>
      <c r="BI1640" s="188">
        <f>IF(N1640="nulová",J1640,0)</f>
        <v>0</v>
      </c>
      <c r="BJ1640" s="19" t="s">
        <v>81</v>
      </c>
      <c r="BK1640" s="188">
        <f>ROUND(I1640*H1640,2)</f>
        <v>0</v>
      </c>
      <c r="BL1640" s="19" t="s">
        <v>267</v>
      </c>
      <c r="BM1640" s="187" t="s">
        <v>2130</v>
      </c>
    </row>
    <row r="1641" spans="1:65" s="13" customFormat="1" ht="11.25">
      <c r="B1641" s="194"/>
      <c r="C1641" s="195"/>
      <c r="D1641" s="189" t="s">
        <v>198</v>
      </c>
      <c r="E1641" s="196" t="s">
        <v>19</v>
      </c>
      <c r="F1641" s="197" t="s">
        <v>2026</v>
      </c>
      <c r="G1641" s="195"/>
      <c r="H1641" s="196" t="s">
        <v>19</v>
      </c>
      <c r="I1641" s="198"/>
      <c r="J1641" s="195"/>
      <c r="K1641" s="195"/>
      <c r="L1641" s="199"/>
      <c r="M1641" s="200"/>
      <c r="N1641" s="201"/>
      <c r="O1641" s="201"/>
      <c r="P1641" s="201"/>
      <c r="Q1641" s="201"/>
      <c r="R1641" s="201"/>
      <c r="S1641" s="201"/>
      <c r="T1641" s="202"/>
      <c r="AT1641" s="203" t="s">
        <v>198</v>
      </c>
      <c r="AU1641" s="203" t="s">
        <v>83</v>
      </c>
      <c r="AV1641" s="13" t="s">
        <v>81</v>
      </c>
      <c r="AW1641" s="13" t="s">
        <v>34</v>
      </c>
      <c r="AX1641" s="13" t="s">
        <v>73</v>
      </c>
      <c r="AY1641" s="203" t="s">
        <v>168</v>
      </c>
    </row>
    <row r="1642" spans="1:65" s="13" customFormat="1" ht="11.25">
      <c r="B1642" s="194"/>
      <c r="C1642" s="195"/>
      <c r="D1642" s="189" t="s">
        <v>198</v>
      </c>
      <c r="E1642" s="196" t="s">
        <v>19</v>
      </c>
      <c r="F1642" s="197" t="s">
        <v>2027</v>
      </c>
      <c r="G1642" s="195"/>
      <c r="H1642" s="196" t="s">
        <v>19</v>
      </c>
      <c r="I1642" s="198"/>
      <c r="J1642" s="195"/>
      <c r="K1642" s="195"/>
      <c r="L1642" s="199"/>
      <c r="M1642" s="200"/>
      <c r="N1642" s="201"/>
      <c r="O1642" s="201"/>
      <c r="P1642" s="201"/>
      <c r="Q1642" s="201"/>
      <c r="R1642" s="201"/>
      <c r="S1642" s="201"/>
      <c r="T1642" s="202"/>
      <c r="AT1642" s="203" t="s">
        <v>198</v>
      </c>
      <c r="AU1642" s="203" t="s">
        <v>83</v>
      </c>
      <c r="AV1642" s="13" t="s">
        <v>81</v>
      </c>
      <c r="AW1642" s="13" t="s">
        <v>34</v>
      </c>
      <c r="AX1642" s="13" t="s">
        <v>73</v>
      </c>
      <c r="AY1642" s="203" t="s">
        <v>168</v>
      </c>
    </row>
    <row r="1643" spans="1:65" s="13" customFormat="1" ht="11.25">
      <c r="B1643" s="194"/>
      <c r="C1643" s="195"/>
      <c r="D1643" s="189" t="s">
        <v>198</v>
      </c>
      <c r="E1643" s="196" t="s">
        <v>19</v>
      </c>
      <c r="F1643" s="197" t="s">
        <v>2078</v>
      </c>
      <c r="G1643" s="195"/>
      <c r="H1643" s="196" t="s">
        <v>19</v>
      </c>
      <c r="I1643" s="198"/>
      <c r="J1643" s="195"/>
      <c r="K1643" s="195"/>
      <c r="L1643" s="199"/>
      <c r="M1643" s="200"/>
      <c r="N1643" s="201"/>
      <c r="O1643" s="201"/>
      <c r="P1643" s="201"/>
      <c r="Q1643" s="201"/>
      <c r="R1643" s="201"/>
      <c r="S1643" s="201"/>
      <c r="T1643" s="202"/>
      <c r="AT1643" s="203" t="s">
        <v>198</v>
      </c>
      <c r="AU1643" s="203" t="s">
        <v>83</v>
      </c>
      <c r="AV1643" s="13" t="s">
        <v>81</v>
      </c>
      <c r="AW1643" s="13" t="s">
        <v>34</v>
      </c>
      <c r="AX1643" s="13" t="s">
        <v>73</v>
      </c>
      <c r="AY1643" s="203" t="s">
        <v>168</v>
      </c>
    </row>
    <row r="1644" spans="1:65" s="13" customFormat="1" ht="11.25">
      <c r="B1644" s="194"/>
      <c r="C1644" s="195"/>
      <c r="D1644" s="189" t="s">
        <v>198</v>
      </c>
      <c r="E1644" s="196" t="s">
        <v>19</v>
      </c>
      <c r="F1644" s="197" t="s">
        <v>2079</v>
      </c>
      <c r="G1644" s="195"/>
      <c r="H1644" s="196" t="s">
        <v>19</v>
      </c>
      <c r="I1644" s="198"/>
      <c r="J1644" s="195"/>
      <c r="K1644" s="195"/>
      <c r="L1644" s="199"/>
      <c r="M1644" s="200"/>
      <c r="N1644" s="201"/>
      <c r="O1644" s="201"/>
      <c r="P1644" s="201"/>
      <c r="Q1644" s="201"/>
      <c r="R1644" s="201"/>
      <c r="S1644" s="201"/>
      <c r="T1644" s="202"/>
      <c r="AT1644" s="203" t="s">
        <v>198</v>
      </c>
      <c r="AU1644" s="203" t="s">
        <v>83</v>
      </c>
      <c r="AV1644" s="13" t="s">
        <v>81</v>
      </c>
      <c r="AW1644" s="13" t="s">
        <v>34</v>
      </c>
      <c r="AX1644" s="13" t="s">
        <v>73</v>
      </c>
      <c r="AY1644" s="203" t="s">
        <v>168</v>
      </c>
    </row>
    <row r="1645" spans="1:65" s="13" customFormat="1" ht="11.25">
      <c r="B1645" s="194"/>
      <c r="C1645" s="195"/>
      <c r="D1645" s="189" t="s">
        <v>198</v>
      </c>
      <c r="E1645" s="196" t="s">
        <v>19</v>
      </c>
      <c r="F1645" s="197" t="s">
        <v>2080</v>
      </c>
      <c r="G1645" s="195"/>
      <c r="H1645" s="196" t="s">
        <v>19</v>
      </c>
      <c r="I1645" s="198"/>
      <c r="J1645" s="195"/>
      <c r="K1645" s="195"/>
      <c r="L1645" s="199"/>
      <c r="M1645" s="200"/>
      <c r="N1645" s="201"/>
      <c r="O1645" s="201"/>
      <c r="P1645" s="201"/>
      <c r="Q1645" s="201"/>
      <c r="R1645" s="201"/>
      <c r="S1645" s="201"/>
      <c r="T1645" s="202"/>
      <c r="AT1645" s="203" t="s">
        <v>198</v>
      </c>
      <c r="AU1645" s="203" t="s">
        <v>83</v>
      </c>
      <c r="AV1645" s="13" t="s">
        <v>81</v>
      </c>
      <c r="AW1645" s="13" t="s">
        <v>34</v>
      </c>
      <c r="AX1645" s="13" t="s">
        <v>73</v>
      </c>
      <c r="AY1645" s="203" t="s">
        <v>168</v>
      </c>
    </row>
    <row r="1646" spans="1:65" s="14" customFormat="1" ht="11.25">
      <c r="B1646" s="204"/>
      <c r="C1646" s="205"/>
      <c r="D1646" s="189" t="s">
        <v>198</v>
      </c>
      <c r="E1646" s="206" t="s">
        <v>19</v>
      </c>
      <c r="F1646" s="207" t="s">
        <v>2131</v>
      </c>
      <c r="G1646" s="205"/>
      <c r="H1646" s="208">
        <v>4</v>
      </c>
      <c r="I1646" s="209"/>
      <c r="J1646" s="205"/>
      <c r="K1646" s="205"/>
      <c r="L1646" s="210"/>
      <c r="M1646" s="211"/>
      <c r="N1646" s="212"/>
      <c r="O1646" s="212"/>
      <c r="P1646" s="212"/>
      <c r="Q1646" s="212"/>
      <c r="R1646" s="212"/>
      <c r="S1646" s="212"/>
      <c r="T1646" s="213"/>
      <c r="AT1646" s="214" t="s">
        <v>198</v>
      </c>
      <c r="AU1646" s="214" t="s">
        <v>83</v>
      </c>
      <c r="AV1646" s="14" t="s">
        <v>83</v>
      </c>
      <c r="AW1646" s="14" t="s">
        <v>34</v>
      </c>
      <c r="AX1646" s="14" t="s">
        <v>81</v>
      </c>
      <c r="AY1646" s="214" t="s">
        <v>168</v>
      </c>
    </row>
    <row r="1647" spans="1:65" s="2" customFormat="1" ht="21.75" customHeight="1">
      <c r="A1647" s="36"/>
      <c r="B1647" s="37"/>
      <c r="C1647" s="176" t="s">
        <v>2132</v>
      </c>
      <c r="D1647" s="176" t="s">
        <v>170</v>
      </c>
      <c r="E1647" s="177" t="s">
        <v>2133</v>
      </c>
      <c r="F1647" s="178" t="s">
        <v>2076</v>
      </c>
      <c r="G1647" s="179" t="s">
        <v>317</v>
      </c>
      <c r="H1647" s="180">
        <v>8</v>
      </c>
      <c r="I1647" s="181"/>
      <c r="J1647" s="182">
        <f>ROUND(I1647*H1647,2)</f>
        <v>0</v>
      </c>
      <c r="K1647" s="178" t="s">
        <v>19</v>
      </c>
      <c r="L1647" s="41"/>
      <c r="M1647" s="183" t="s">
        <v>19</v>
      </c>
      <c r="N1647" s="184" t="s">
        <v>44</v>
      </c>
      <c r="O1647" s="66"/>
      <c r="P1647" s="185">
        <f>O1647*H1647</f>
        <v>0</v>
      </c>
      <c r="Q1647" s="185">
        <v>7.0000000000000007E-2</v>
      </c>
      <c r="R1647" s="185">
        <f>Q1647*H1647</f>
        <v>0.56000000000000005</v>
      </c>
      <c r="S1647" s="185">
        <v>0</v>
      </c>
      <c r="T1647" s="186">
        <f>S1647*H1647</f>
        <v>0</v>
      </c>
      <c r="U1647" s="36"/>
      <c r="V1647" s="36"/>
      <c r="W1647" s="36"/>
      <c r="X1647" s="36"/>
      <c r="Y1647" s="36"/>
      <c r="Z1647" s="36"/>
      <c r="AA1647" s="36"/>
      <c r="AB1647" s="36"/>
      <c r="AC1647" s="36"/>
      <c r="AD1647" s="36"/>
      <c r="AE1647" s="36"/>
      <c r="AR1647" s="187" t="s">
        <v>267</v>
      </c>
      <c r="AT1647" s="187" t="s">
        <v>170</v>
      </c>
      <c r="AU1647" s="187" t="s">
        <v>83</v>
      </c>
      <c r="AY1647" s="19" t="s">
        <v>168</v>
      </c>
      <c r="BE1647" s="188">
        <f>IF(N1647="základní",J1647,0)</f>
        <v>0</v>
      </c>
      <c r="BF1647" s="188">
        <f>IF(N1647="snížená",J1647,0)</f>
        <v>0</v>
      </c>
      <c r="BG1647" s="188">
        <f>IF(N1647="zákl. přenesená",J1647,0)</f>
        <v>0</v>
      </c>
      <c r="BH1647" s="188">
        <f>IF(N1647="sníž. přenesená",J1647,0)</f>
        <v>0</v>
      </c>
      <c r="BI1647" s="188">
        <f>IF(N1647="nulová",J1647,0)</f>
        <v>0</v>
      </c>
      <c r="BJ1647" s="19" t="s">
        <v>81</v>
      </c>
      <c r="BK1647" s="188">
        <f>ROUND(I1647*H1647,2)</f>
        <v>0</v>
      </c>
      <c r="BL1647" s="19" t="s">
        <v>267</v>
      </c>
      <c r="BM1647" s="187" t="s">
        <v>2134</v>
      </c>
    </row>
    <row r="1648" spans="1:65" s="13" customFormat="1" ht="11.25">
      <c r="B1648" s="194"/>
      <c r="C1648" s="195"/>
      <c r="D1648" s="189" t="s">
        <v>198</v>
      </c>
      <c r="E1648" s="196" t="s">
        <v>19</v>
      </c>
      <c r="F1648" s="197" t="s">
        <v>2026</v>
      </c>
      <c r="G1648" s="195"/>
      <c r="H1648" s="196" t="s">
        <v>19</v>
      </c>
      <c r="I1648" s="198"/>
      <c r="J1648" s="195"/>
      <c r="K1648" s="195"/>
      <c r="L1648" s="199"/>
      <c r="M1648" s="200"/>
      <c r="N1648" s="201"/>
      <c r="O1648" s="201"/>
      <c r="P1648" s="201"/>
      <c r="Q1648" s="201"/>
      <c r="R1648" s="201"/>
      <c r="S1648" s="201"/>
      <c r="T1648" s="202"/>
      <c r="AT1648" s="203" t="s">
        <v>198</v>
      </c>
      <c r="AU1648" s="203" t="s">
        <v>83</v>
      </c>
      <c r="AV1648" s="13" t="s">
        <v>81</v>
      </c>
      <c r="AW1648" s="13" t="s">
        <v>34</v>
      </c>
      <c r="AX1648" s="13" t="s">
        <v>73</v>
      </c>
      <c r="AY1648" s="203" t="s">
        <v>168</v>
      </c>
    </row>
    <row r="1649" spans="1:65" s="13" customFormat="1" ht="11.25">
      <c r="B1649" s="194"/>
      <c r="C1649" s="195"/>
      <c r="D1649" s="189" t="s">
        <v>198</v>
      </c>
      <c r="E1649" s="196" t="s">
        <v>19</v>
      </c>
      <c r="F1649" s="197" t="s">
        <v>2027</v>
      </c>
      <c r="G1649" s="195"/>
      <c r="H1649" s="196" t="s">
        <v>19</v>
      </c>
      <c r="I1649" s="198"/>
      <c r="J1649" s="195"/>
      <c r="K1649" s="195"/>
      <c r="L1649" s="199"/>
      <c r="M1649" s="200"/>
      <c r="N1649" s="201"/>
      <c r="O1649" s="201"/>
      <c r="P1649" s="201"/>
      <c r="Q1649" s="201"/>
      <c r="R1649" s="201"/>
      <c r="S1649" s="201"/>
      <c r="T1649" s="202"/>
      <c r="AT1649" s="203" t="s">
        <v>198</v>
      </c>
      <c r="AU1649" s="203" t="s">
        <v>83</v>
      </c>
      <c r="AV1649" s="13" t="s">
        <v>81</v>
      </c>
      <c r="AW1649" s="13" t="s">
        <v>34</v>
      </c>
      <c r="AX1649" s="13" t="s">
        <v>73</v>
      </c>
      <c r="AY1649" s="203" t="s">
        <v>168</v>
      </c>
    </row>
    <row r="1650" spans="1:65" s="13" customFormat="1" ht="11.25">
      <c r="B1650" s="194"/>
      <c r="C1650" s="195"/>
      <c r="D1650" s="189" t="s">
        <v>198</v>
      </c>
      <c r="E1650" s="196" t="s">
        <v>19</v>
      </c>
      <c r="F1650" s="197" t="s">
        <v>2078</v>
      </c>
      <c r="G1650" s="195"/>
      <c r="H1650" s="196" t="s">
        <v>19</v>
      </c>
      <c r="I1650" s="198"/>
      <c r="J1650" s="195"/>
      <c r="K1650" s="195"/>
      <c r="L1650" s="199"/>
      <c r="M1650" s="200"/>
      <c r="N1650" s="201"/>
      <c r="O1650" s="201"/>
      <c r="P1650" s="201"/>
      <c r="Q1650" s="201"/>
      <c r="R1650" s="201"/>
      <c r="S1650" s="201"/>
      <c r="T1650" s="202"/>
      <c r="AT1650" s="203" t="s">
        <v>198</v>
      </c>
      <c r="AU1650" s="203" t="s">
        <v>83</v>
      </c>
      <c r="AV1650" s="13" t="s">
        <v>81</v>
      </c>
      <c r="AW1650" s="13" t="s">
        <v>34</v>
      </c>
      <c r="AX1650" s="13" t="s">
        <v>73</v>
      </c>
      <c r="AY1650" s="203" t="s">
        <v>168</v>
      </c>
    </row>
    <row r="1651" spans="1:65" s="13" customFormat="1" ht="11.25">
      <c r="B1651" s="194"/>
      <c r="C1651" s="195"/>
      <c r="D1651" s="189" t="s">
        <v>198</v>
      </c>
      <c r="E1651" s="196" t="s">
        <v>19</v>
      </c>
      <c r="F1651" s="197" t="s">
        <v>2079</v>
      </c>
      <c r="G1651" s="195"/>
      <c r="H1651" s="196" t="s">
        <v>19</v>
      </c>
      <c r="I1651" s="198"/>
      <c r="J1651" s="195"/>
      <c r="K1651" s="195"/>
      <c r="L1651" s="199"/>
      <c r="M1651" s="200"/>
      <c r="N1651" s="201"/>
      <c r="O1651" s="201"/>
      <c r="P1651" s="201"/>
      <c r="Q1651" s="201"/>
      <c r="R1651" s="201"/>
      <c r="S1651" s="201"/>
      <c r="T1651" s="202"/>
      <c r="AT1651" s="203" t="s">
        <v>198</v>
      </c>
      <c r="AU1651" s="203" t="s">
        <v>83</v>
      </c>
      <c r="AV1651" s="13" t="s">
        <v>81</v>
      </c>
      <c r="AW1651" s="13" t="s">
        <v>34</v>
      </c>
      <c r="AX1651" s="13" t="s">
        <v>73</v>
      </c>
      <c r="AY1651" s="203" t="s">
        <v>168</v>
      </c>
    </row>
    <row r="1652" spans="1:65" s="13" customFormat="1" ht="11.25">
      <c r="B1652" s="194"/>
      <c r="C1652" s="195"/>
      <c r="D1652" s="189" t="s">
        <v>198</v>
      </c>
      <c r="E1652" s="196" t="s">
        <v>19</v>
      </c>
      <c r="F1652" s="197" t="s">
        <v>2080</v>
      </c>
      <c r="G1652" s="195"/>
      <c r="H1652" s="196" t="s">
        <v>19</v>
      </c>
      <c r="I1652" s="198"/>
      <c r="J1652" s="195"/>
      <c r="K1652" s="195"/>
      <c r="L1652" s="199"/>
      <c r="M1652" s="200"/>
      <c r="N1652" s="201"/>
      <c r="O1652" s="201"/>
      <c r="P1652" s="201"/>
      <c r="Q1652" s="201"/>
      <c r="R1652" s="201"/>
      <c r="S1652" s="201"/>
      <c r="T1652" s="202"/>
      <c r="AT1652" s="203" t="s">
        <v>198</v>
      </c>
      <c r="AU1652" s="203" t="s">
        <v>83</v>
      </c>
      <c r="AV1652" s="13" t="s">
        <v>81</v>
      </c>
      <c r="AW1652" s="13" t="s">
        <v>34</v>
      </c>
      <c r="AX1652" s="13" t="s">
        <v>73</v>
      </c>
      <c r="AY1652" s="203" t="s">
        <v>168</v>
      </c>
    </row>
    <row r="1653" spans="1:65" s="14" customFormat="1" ht="11.25">
      <c r="B1653" s="204"/>
      <c r="C1653" s="205"/>
      <c r="D1653" s="189" t="s">
        <v>198</v>
      </c>
      <c r="E1653" s="206" t="s">
        <v>19</v>
      </c>
      <c r="F1653" s="207" t="s">
        <v>2135</v>
      </c>
      <c r="G1653" s="205"/>
      <c r="H1653" s="208">
        <v>8</v>
      </c>
      <c r="I1653" s="209"/>
      <c r="J1653" s="205"/>
      <c r="K1653" s="205"/>
      <c r="L1653" s="210"/>
      <c r="M1653" s="211"/>
      <c r="N1653" s="212"/>
      <c r="O1653" s="212"/>
      <c r="P1653" s="212"/>
      <c r="Q1653" s="212"/>
      <c r="R1653" s="212"/>
      <c r="S1653" s="212"/>
      <c r="T1653" s="213"/>
      <c r="AT1653" s="214" t="s">
        <v>198</v>
      </c>
      <c r="AU1653" s="214" t="s">
        <v>83</v>
      </c>
      <c r="AV1653" s="14" t="s">
        <v>83</v>
      </c>
      <c r="AW1653" s="14" t="s">
        <v>34</v>
      </c>
      <c r="AX1653" s="14" t="s">
        <v>81</v>
      </c>
      <c r="AY1653" s="214" t="s">
        <v>168</v>
      </c>
    </row>
    <row r="1654" spans="1:65" s="2" customFormat="1" ht="21.75" customHeight="1">
      <c r="A1654" s="36"/>
      <c r="B1654" s="37"/>
      <c r="C1654" s="176" t="s">
        <v>2136</v>
      </c>
      <c r="D1654" s="176" t="s">
        <v>170</v>
      </c>
      <c r="E1654" s="177" t="s">
        <v>2137</v>
      </c>
      <c r="F1654" s="178" t="s">
        <v>2138</v>
      </c>
      <c r="G1654" s="179" t="s">
        <v>317</v>
      </c>
      <c r="H1654" s="180">
        <v>6</v>
      </c>
      <c r="I1654" s="181"/>
      <c r="J1654" s="182">
        <f>ROUND(I1654*H1654,2)</f>
        <v>0</v>
      </c>
      <c r="K1654" s="178" t="s">
        <v>19</v>
      </c>
      <c r="L1654" s="41"/>
      <c r="M1654" s="183" t="s">
        <v>19</v>
      </c>
      <c r="N1654" s="184" t="s">
        <v>44</v>
      </c>
      <c r="O1654" s="66"/>
      <c r="P1654" s="185">
        <f>O1654*H1654</f>
        <v>0</v>
      </c>
      <c r="Q1654" s="185">
        <v>2.5999999999999999E-2</v>
      </c>
      <c r="R1654" s="185">
        <f>Q1654*H1654</f>
        <v>0.156</v>
      </c>
      <c r="S1654" s="185">
        <v>0</v>
      </c>
      <c r="T1654" s="186">
        <f>S1654*H1654</f>
        <v>0</v>
      </c>
      <c r="U1654" s="36"/>
      <c r="V1654" s="36"/>
      <c r="W1654" s="36"/>
      <c r="X1654" s="36"/>
      <c r="Y1654" s="36"/>
      <c r="Z1654" s="36"/>
      <c r="AA1654" s="36"/>
      <c r="AB1654" s="36"/>
      <c r="AC1654" s="36"/>
      <c r="AD1654" s="36"/>
      <c r="AE1654" s="36"/>
      <c r="AR1654" s="187" t="s">
        <v>267</v>
      </c>
      <c r="AT1654" s="187" t="s">
        <v>170</v>
      </c>
      <c r="AU1654" s="187" t="s">
        <v>83</v>
      </c>
      <c r="AY1654" s="19" t="s">
        <v>168</v>
      </c>
      <c r="BE1654" s="188">
        <f>IF(N1654="základní",J1654,0)</f>
        <v>0</v>
      </c>
      <c r="BF1654" s="188">
        <f>IF(N1654="snížená",J1654,0)</f>
        <v>0</v>
      </c>
      <c r="BG1654" s="188">
        <f>IF(N1654="zákl. přenesená",J1654,0)</f>
        <v>0</v>
      </c>
      <c r="BH1654" s="188">
        <f>IF(N1654="sníž. přenesená",J1654,0)</f>
        <v>0</v>
      </c>
      <c r="BI1654" s="188">
        <f>IF(N1654="nulová",J1654,0)</f>
        <v>0</v>
      </c>
      <c r="BJ1654" s="19" t="s">
        <v>81</v>
      </c>
      <c r="BK1654" s="188">
        <f>ROUND(I1654*H1654,2)</f>
        <v>0</v>
      </c>
      <c r="BL1654" s="19" t="s">
        <v>267</v>
      </c>
      <c r="BM1654" s="187" t="s">
        <v>2139</v>
      </c>
    </row>
    <row r="1655" spans="1:65" s="13" customFormat="1" ht="11.25">
      <c r="B1655" s="194"/>
      <c r="C1655" s="195"/>
      <c r="D1655" s="189" t="s">
        <v>198</v>
      </c>
      <c r="E1655" s="196" t="s">
        <v>19</v>
      </c>
      <c r="F1655" s="197" t="s">
        <v>2026</v>
      </c>
      <c r="G1655" s="195"/>
      <c r="H1655" s="196" t="s">
        <v>19</v>
      </c>
      <c r="I1655" s="198"/>
      <c r="J1655" s="195"/>
      <c r="K1655" s="195"/>
      <c r="L1655" s="199"/>
      <c r="M1655" s="200"/>
      <c r="N1655" s="201"/>
      <c r="O1655" s="201"/>
      <c r="P1655" s="201"/>
      <c r="Q1655" s="201"/>
      <c r="R1655" s="201"/>
      <c r="S1655" s="201"/>
      <c r="T1655" s="202"/>
      <c r="AT1655" s="203" t="s">
        <v>198</v>
      </c>
      <c r="AU1655" s="203" t="s">
        <v>83</v>
      </c>
      <c r="AV1655" s="13" t="s">
        <v>81</v>
      </c>
      <c r="AW1655" s="13" t="s">
        <v>34</v>
      </c>
      <c r="AX1655" s="13" t="s">
        <v>73</v>
      </c>
      <c r="AY1655" s="203" t="s">
        <v>168</v>
      </c>
    </row>
    <row r="1656" spans="1:65" s="13" customFormat="1" ht="11.25">
      <c r="B1656" s="194"/>
      <c r="C1656" s="195"/>
      <c r="D1656" s="189" t="s">
        <v>198</v>
      </c>
      <c r="E1656" s="196" t="s">
        <v>19</v>
      </c>
      <c r="F1656" s="197" t="s">
        <v>2027</v>
      </c>
      <c r="G1656" s="195"/>
      <c r="H1656" s="196" t="s">
        <v>19</v>
      </c>
      <c r="I1656" s="198"/>
      <c r="J1656" s="195"/>
      <c r="K1656" s="195"/>
      <c r="L1656" s="199"/>
      <c r="M1656" s="200"/>
      <c r="N1656" s="201"/>
      <c r="O1656" s="201"/>
      <c r="P1656" s="201"/>
      <c r="Q1656" s="201"/>
      <c r="R1656" s="201"/>
      <c r="S1656" s="201"/>
      <c r="T1656" s="202"/>
      <c r="AT1656" s="203" t="s">
        <v>198</v>
      </c>
      <c r="AU1656" s="203" t="s">
        <v>83</v>
      </c>
      <c r="AV1656" s="13" t="s">
        <v>81</v>
      </c>
      <c r="AW1656" s="13" t="s">
        <v>34</v>
      </c>
      <c r="AX1656" s="13" t="s">
        <v>73</v>
      </c>
      <c r="AY1656" s="203" t="s">
        <v>168</v>
      </c>
    </row>
    <row r="1657" spans="1:65" s="13" customFormat="1" ht="11.25">
      <c r="B1657" s="194"/>
      <c r="C1657" s="195"/>
      <c r="D1657" s="189" t="s">
        <v>198</v>
      </c>
      <c r="E1657" s="196" t="s">
        <v>19</v>
      </c>
      <c r="F1657" s="197" t="s">
        <v>2078</v>
      </c>
      <c r="G1657" s="195"/>
      <c r="H1657" s="196" t="s">
        <v>19</v>
      </c>
      <c r="I1657" s="198"/>
      <c r="J1657" s="195"/>
      <c r="K1657" s="195"/>
      <c r="L1657" s="199"/>
      <c r="M1657" s="200"/>
      <c r="N1657" s="201"/>
      <c r="O1657" s="201"/>
      <c r="P1657" s="201"/>
      <c r="Q1657" s="201"/>
      <c r="R1657" s="201"/>
      <c r="S1657" s="201"/>
      <c r="T1657" s="202"/>
      <c r="AT1657" s="203" t="s">
        <v>198</v>
      </c>
      <c r="AU1657" s="203" t="s">
        <v>83</v>
      </c>
      <c r="AV1657" s="13" t="s">
        <v>81</v>
      </c>
      <c r="AW1657" s="13" t="s">
        <v>34</v>
      </c>
      <c r="AX1657" s="13" t="s">
        <v>73</v>
      </c>
      <c r="AY1657" s="203" t="s">
        <v>168</v>
      </c>
    </row>
    <row r="1658" spans="1:65" s="13" customFormat="1" ht="11.25">
      <c r="B1658" s="194"/>
      <c r="C1658" s="195"/>
      <c r="D1658" s="189" t="s">
        <v>198</v>
      </c>
      <c r="E1658" s="196" t="s">
        <v>19</v>
      </c>
      <c r="F1658" s="197" t="s">
        <v>2079</v>
      </c>
      <c r="G1658" s="195"/>
      <c r="H1658" s="196" t="s">
        <v>19</v>
      </c>
      <c r="I1658" s="198"/>
      <c r="J1658" s="195"/>
      <c r="K1658" s="195"/>
      <c r="L1658" s="199"/>
      <c r="M1658" s="200"/>
      <c r="N1658" s="201"/>
      <c r="O1658" s="201"/>
      <c r="P1658" s="201"/>
      <c r="Q1658" s="201"/>
      <c r="R1658" s="201"/>
      <c r="S1658" s="201"/>
      <c r="T1658" s="202"/>
      <c r="AT1658" s="203" t="s">
        <v>198</v>
      </c>
      <c r="AU1658" s="203" t="s">
        <v>83</v>
      </c>
      <c r="AV1658" s="13" t="s">
        <v>81</v>
      </c>
      <c r="AW1658" s="13" t="s">
        <v>34</v>
      </c>
      <c r="AX1658" s="13" t="s">
        <v>73</v>
      </c>
      <c r="AY1658" s="203" t="s">
        <v>168</v>
      </c>
    </row>
    <row r="1659" spans="1:65" s="13" customFormat="1" ht="11.25">
      <c r="B1659" s="194"/>
      <c r="C1659" s="195"/>
      <c r="D1659" s="189" t="s">
        <v>198</v>
      </c>
      <c r="E1659" s="196" t="s">
        <v>19</v>
      </c>
      <c r="F1659" s="197" t="s">
        <v>2080</v>
      </c>
      <c r="G1659" s="195"/>
      <c r="H1659" s="196" t="s">
        <v>19</v>
      </c>
      <c r="I1659" s="198"/>
      <c r="J1659" s="195"/>
      <c r="K1659" s="195"/>
      <c r="L1659" s="199"/>
      <c r="M1659" s="200"/>
      <c r="N1659" s="201"/>
      <c r="O1659" s="201"/>
      <c r="P1659" s="201"/>
      <c r="Q1659" s="201"/>
      <c r="R1659" s="201"/>
      <c r="S1659" s="201"/>
      <c r="T1659" s="202"/>
      <c r="AT1659" s="203" t="s">
        <v>198</v>
      </c>
      <c r="AU1659" s="203" t="s">
        <v>83</v>
      </c>
      <c r="AV1659" s="13" t="s">
        <v>81</v>
      </c>
      <c r="AW1659" s="13" t="s">
        <v>34</v>
      </c>
      <c r="AX1659" s="13" t="s">
        <v>73</v>
      </c>
      <c r="AY1659" s="203" t="s">
        <v>168</v>
      </c>
    </row>
    <row r="1660" spans="1:65" s="14" customFormat="1" ht="11.25">
      <c r="B1660" s="204"/>
      <c r="C1660" s="205"/>
      <c r="D1660" s="189" t="s">
        <v>198</v>
      </c>
      <c r="E1660" s="206" t="s">
        <v>19</v>
      </c>
      <c r="F1660" s="207" t="s">
        <v>2140</v>
      </c>
      <c r="G1660" s="205"/>
      <c r="H1660" s="208">
        <v>6</v>
      </c>
      <c r="I1660" s="209"/>
      <c r="J1660" s="205"/>
      <c r="K1660" s="205"/>
      <c r="L1660" s="210"/>
      <c r="M1660" s="211"/>
      <c r="N1660" s="212"/>
      <c r="O1660" s="212"/>
      <c r="P1660" s="212"/>
      <c r="Q1660" s="212"/>
      <c r="R1660" s="212"/>
      <c r="S1660" s="212"/>
      <c r="T1660" s="213"/>
      <c r="AT1660" s="214" t="s">
        <v>198</v>
      </c>
      <c r="AU1660" s="214" t="s">
        <v>83</v>
      </c>
      <c r="AV1660" s="14" t="s">
        <v>83</v>
      </c>
      <c r="AW1660" s="14" t="s">
        <v>34</v>
      </c>
      <c r="AX1660" s="14" t="s">
        <v>81</v>
      </c>
      <c r="AY1660" s="214" t="s">
        <v>168</v>
      </c>
    </row>
    <row r="1661" spans="1:65" s="2" customFormat="1" ht="24.2" customHeight="1">
      <c r="A1661" s="36"/>
      <c r="B1661" s="37"/>
      <c r="C1661" s="176" t="s">
        <v>2141</v>
      </c>
      <c r="D1661" s="176" t="s">
        <v>170</v>
      </c>
      <c r="E1661" s="177" t="s">
        <v>2142</v>
      </c>
      <c r="F1661" s="178" t="s">
        <v>2143</v>
      </c>
      <c r="G1661" s="179" t="s">
        <v>317</v>
      </c>
      <c r="H1661" s="180">
        <v>4</v>
      </c>
      <c r="I1661" s="181"/>
      <c r="J1661" s="182">
        <f>ROUND(I1661*H1661,2)</f>
        <v>0</v>
      </c>
      <c r="K1661" s="178" t="s">
        <v>19</v>
      </c>
      <c r="L1661" s="41"/>
      <c r="M1661" s="183" t="s">
        <v>19</v>
      </c>
      <c r="N1661" s="184" t="s">
        <v>44</v>
      </c>
      <c r="O1661" s="66"/>
      <c r="P1661" s="185">
        <f>O1661*H1661</f>
        <v>0</v>
      </c>
      <c r="Q1661" s="185">
        <v>4.4999999999999998E-2</v>
      </c>
      <c r="R1661" s="185">
        <f>Q1661*H1661</f>
        <v>0.18</v>
      </c>
      <c r="S1661" s="185">
        <v>0</v>
      </c>
      <c r="T1661" s="186">
        <f>S1661*H1661</f>
        <v>0</v>
      </c>
      <c r="U1661" s="36"/>
      <c r="V1661" s="36"/>
      <c r="W1661" s="36"/>
      <c r="X1661" s="36"/>
      <c r="Y1661" s="36"/>
      <c r="Z1661" s="36"/>
      <c r="AA1661" s="36"/>
      <c r="AB1661" s="36"/>
      <c r="AC1661" s="36"/>
      <c r="AD1661" s="36"/>
      <c r="AE1661" s="36"/>
      <c r="AR1661" s="187" t="s">
        <v>267</v>
      </c>
      <c r="AT1661" s="187" t="s">
        <v>170</v>
      </c>
      <c r="AU1661" s="187" t="s">
        <v>83</v>
      </c>
      <c r="AY1661" s="19" t="s">
        <v>168</v>
      </c>
      <c r="BE1661" s="188">
        <f>IF(N1661="základní",J1661,0)</f>
        <v>0</v>
      </c>
      <c r="BF1661" s="188">
        <f>IF(N1661="snížená",J1661,0)</f>
        <v>0</v>
      </c>
      <c r="BG1661" s="188">
        <f>IF(N1661="zákl. přenesená",J1661,0)</f>
        <v>0</v>
      </c>
      <c r="BH1661" s="188">
        <f>IF(N1661="sníž. přenesená",J1661,0)</f>
        <v>0</v>
      </c>
      <c r="BI1661" s="188">
        <f>IF(N1661="nulová",J1661,0)</f>
        <v>0</v>
      </c>
      <c r="BJ1661" s="19" t="s">
        <v>81</v>
      </c>
      <c r="BK1661" s="188">
        <f>ROUND(I1661*H1661,2)</f>
        <v>0</v>
      </c>
      <c r="BL1661" s="19" t="s">
        <v>267</v>
      </c>
      <c r="BM1661" s="187" t="s">
        <v>2144</v>
      </c>
    </row>
    <row r="1662" spans="1:65" s="13" customFormat="1" ht="11.25">
      <c r="B1662" s="194"/>
      <c r="C1662" s="195"/>
      <c r="D1662" s="189" t="s">
        <v>198</v>
      </c>
      <c r="E1662" s="196" t="s">
        <v>19</v>
      </c>
      <c r="F1662" s="197" t="s">
        <v>2026</v>
      </c>
      <c r="G1662" s="195"/>
      <c r="H1662" s="196" t="s">
        <v>19</v>
      </c>
      <c r="I1662" s="198"/>
      <c r="J1662" s="195"/>
      <c r="K1662" s="195"/>
      <c r="L1662" s="199"/>
      <c r="M1662" s="200"/>
      <c r="N1662" s="201"/>
      <c r="O1662" s="201"/>
      <c r="P1662" s="201"/>
      <c r="Q1662" s="201"/>
      <c r="R1662" s="201"/>
      <c r="S1662" s="201"/>
      <c r="T1662" s="202"/>
      <c r="AT1662" s="203" t="s">
        <v>198</v>
      </c>
      <c r="AU1662" s="203" t="s">
        <v>83</v>
      </c>
      <c r="AV1662" s="13" t="s">
        <v>81</v>
      </c>
      <c r="AW1662" s="13" t="s">
        <v>34</v>
      </c>
      <c r="AX1662" s="13" t="s">
        <v>73</v>
      </c>
      <c r="AY1662" s="203" t="s">
        <v>168</v>
      </c>
    </row>
    <row r="1663" spans="1:65" s="13" customFormat="1" ht="11.25">
      <c r="B1663" s="194"/>
      <c r="C1663" s="195"/>
      <c r="D1663" s="189" t="s">
        <v>198</v>
      </c>
      <c r="E1663" s="196" t="s">
        <v>19</v>
      </c>
      <c r="F1663" s="197" t="s">
        <v>2027</v>
      </c>
      <c r="G1663" s="195"/>
      <c r="H1663" s="196" t="s">
        <v>19</v>
      </c>
      <c r="I1663" s="198"/>
      <c r="J1663" s="195"/>
      <c r="K1663" s="195"/>
      <c r="L1663" s="199"/>
      <c r="M1663" s="200"/>
      <c r="N1663" s="201"/>
      <c r="O1663" s="201"/>
      <c r="P1663" s="201"/>
      <c r="Q1663" s="201"/>
      <c r="R1663" s="201"/>
      <c r="S1663" s="201"/>
      <c r="T1663" s="202"/>
      <c r="AT1663" s="203" t="s">
        <v>198</v>
      </c>
      <c r="AU1663" s="203" t="s">
        <v>83</v>
      </c>
      <c r="AV1663" s="13" t="s">
        <v>81</v>
      </c>
      <c r="AW1663" s="13" t="s">
        <v>34</v>
      </c>
      <c r="AX1663" s="13" t="s">
        <v>73</v>
      </c>
      <c r="AY1663" s="203" t="s">
        <v>168</v>
      </c>
    </row>
    <row r="1664" spans="1:65" s="13" customFormat="1" ht="11.25">
      <c r="B1664" s="194"/>
      <c r="C1664" s="195"/>
      <c r="D1664" s="189" t="s">
        <v>198</v>
      </c>
      <c r="E1664" s="196" t="s">
        <v>19</v>
      </c>
      <c r="F1664" s="197" t="s">
        <v>2145</v>
      </c>
      <c r="G1664" s="195"/>
      <c r="H1664" s="196" t="s">
        <v>19</v>
      </c>
      <c r="I1664" s="198"/>
      <c r="J1664" s="195"/>
      <c r="K1664" s="195"/>
      <c r="L1664" s="199"/>
      <c r="M1664" s="200"/>
      <c r="N1664" s="201"/>
      <c r="O1664" s="201"/>
      <c r="P1664" s="201"/>
      <c r="Q1664" s="201"/>
      <c r="R1664" s="201"/>
      <c r="S1664" s="201"/>
      <c r="T1664" s="202"/>
      <c r="AT1664" s="203" t="s">
        <v>198</v>
      </c>
      <c r="AU1664" s="203" t="s">
        <v>83</v>
      </c>
      <c r="AV1664" s="13" t="s">
        <v>81</v>
      </c>
      <c r="AW1664" s="13" t="s">
        <v>34</v>
      </c>
      <c r="AX1664" s="13" t="s">
        <v>73</v>
      </c>
      <c r="AY1664" s="203" t="s">
        <v>168</v>
      </c>
    </row>
    <row r="1665" spans="1:65" s="14" customFormat="1" ht="11.25">
      <c r="B1665" s="204"/>
      <c r="C1665" s="205"/>
      <c r="D1665" s="189" t="s">
        <v>198</v>
      </c>
      <c r="E1665" s="206" t="s">
        <v>19</v>
      </c>
      <c r="F1665" s="207" t="s">
        <v>2146</v>
      </c>
      <c r="G1665" s="205"/>
      <c r="H1665" s="208">
        <v>4</v>
      </c>
      <c r="I1665" s="209"/>
      <c r="J1665" s="205"/>
      <c r="K1665" s="205"/>
      <c r="L1665" s="210"/>
      <c r="M1665" s="211"/>
      <c r="N1665" s="212"/>
      <c r="O1665" s="212"/>
      <c r="P1665" s="212"/>
      <c r="Q1665" s="212"/>
      <c r="R1665" s="212"/>
      <c r="S1665" s="212"/>
      <c r="T1665" s="213"/>
      <c r="AT1665" s="214" t="s">
        <v>198</v>
      </c>
      <c r="AU1665" s="214" t="s">
        <v>83</v>
      </c>
      <c r="AV1665" s="14" t="s">
        <v>83</v>
      </c>
      <c r="AW1665" s="14" t="s">
        <v>34</v>
      </c>
      <c r="AX1665" s="14" t="s">
        <v>81</v>
      </c>
      <c r="AY1665" s="214" t="s">
        <v>168</v>
      </c>
    </row>
    <row r="1666" spans="1:65" s="2" customFormat="1" ht="24.2" customHeight="1">
      <c r="A1666" s="36"/>
      <c r="B1666" s="37"/>
      <c r="C1666" s="176" t="s">
        <v>2147</v>
      </c>
      <c r="D1666" s="176" t="s">
        <v>170</v>
      </c>
      <c r="E1666" s="177" t="s">
        <v>2148</v>
      </c>
      <c r="F1666" s="178" t="s">
        <v>2149</v>
      </c>
      <c r="G1666" s="179" t="s">
        <v>317</v>
      </c>
      <c r="H1666" s="180">
        <v>4</v>
      </c>
      <c r="I1666" s="181"/>
      <c r="J1666" s="182">
        <f>ROUND(I1666*H1666,2)</f>
        <v>0</v>
      </c>
      <c r="K1666" s="178" t="s">
        <v>19</v>
      </c>
      <c r="L1666" s="41"/>
      <c r="M1666" s="183" t="s">
        <v>19</v>
      </c>
      <c r="N1666" s="184" t="s">
        <v>44</v>
      </c>
      <c r="O1666" s="66"/>
      <c r="P1666" s="185">
        <f>O1666*H1666</f>
        <v>0</v>
      </c>
      <c r="Q1666" s="185">
        <v>0.09</v>
      </c>
      <c r="R1666" s="185">
        <f>Q1666*H1666</f>
        <v>0.36</v>
      </c>
      <c r="S1666" s="185">
        <v>0</v>
      </c>
      <c r="T1666" s="186">
        <f>S1666*H1666</f>
        <v>0</v>
      </c>
      <c r="U1666" s="36"/>
      <c r="V1666" s="36"/>
      <c r="W1666" s="36"/>
      <c r="X1666" s="36"/>
      <c r="Y1666" s="36"/>
      <c r="Z1666" s="36"/>
      <c r="AA1666" s="36"/>
      <c r="AB1666" s="36"/>
      <c r="AC1666" s="36"/>
      <c r="AD1666" s="36"/>
      <c r="AE1666" s="36"/>
      <c r="AR1666" s="187" t="s">
        <v>267</v>
      </c>
      <c r="AT1666" s="187" t="s">
        <v>170</v>
      </c>
      <c r="AU1666" s="187" t="s">
        <v>83</v>
      </c>
      <c r="AY1666" s="19" t="s">
        <v>168</v>
      </c>
      <c r="BE1666" s="188">
        <f>IF(N1666="základní",J1666,0)</f>
        <v>0</v>
      </c>
      <c r="BF1666" s="188">
        <f>IF(N1666="snížená",J1666,0)</f>
        <v>0</v>
      </c>
      <c r="BG1666" s="188">
        <f>IF(N1666="zákl. přenesená",J1666,0)</f>
        <v>0</v>
      </c>
      <c r="BH1666" s="188">
        <f>IF(N1666="sníž. přenesená",J1666,0)</f>
        <v>0</v>
      </c>
      <c r="BI1666" s="188">
        <f>IF(N1666="nulová",J1666,0)</f>
        <v>0</v>
      </c>
      <c r="BJ1666" s="19" t="s">
        <v>81</v>
      </c>
      <c r="BK1666" s="188">
        <f>ROUND(I1666*H1666,2)</f>
        <v>0</v>
      </c>
      <c r="BL1666" s="19" t="s">
        <v>267</v>
      </c>
      <c r="BM1666" s="187" t="s">
        <v>2150</v>
      </c>
    </row>
    <row r="1667" spans="1:65" s="13" customFormat="1" ht="11.25">
      <c r="B1667" s="194"/>
      <c r="C1667" s="195"/>
      <c r="D1667" s="189" t="s">
        <v>198</v>
      </c>
      <c r="E1667" s="196" t="s">
        <v>19</v>
      </c>
      <c r="F1667" s="197" t="s">
        <v>2026</v>
      </c>
      <c r="G1667" s="195"/>
      <c r="H1667" s="196" t="s">
        <v>19</v>
      </c>
      <c r="I1667" s="198"/>
      <c r="J1667" s="195"/>
      <c r="K1667" s="195"/>
      <c r="L1667" s="199"/>
      <c r="M1667" s="200"/>
      <c r="N1667" s="201"/>
      <c r="O1667" s="201"/>
      <c r="P1667" s="201"/>
      <c r="Q1667" s="201"/>
      <c r="R1667" s="201"/>
      <c r="S1667" s="201"/>
      <c r="T1667" s="202"/>
      <c r="AT1667" s="203" t="s">
        <v>198</v>
      </c>
      <c r="AU1667" s="203" t="s">
        <v>83</v>
      </c>
      <c r="AV1667" s="13" t="s">
        <v>81</v>
      </c>
      <c r="AW1667" s="13" t="s">
        <v>34</v>
      </c>
      <c r="AX1667" s="13" t="s">
        <v>73</v>
      </c>
      <c r="AY1667" s="203" t="s">
        <v>168</v>
      </c>
    </row>
    <row r="1668" spans="1:65" s="13" customFormat="1" ht="11.25">
      <c r="B1668" s="194"/>
      <c r="C1668" s="195"/>
      <c r="D1668" s="189" t="s">
        <v>198</v>
      </c>
      <c r="E1668" s="196" t="s">
        <v>19</v>
      </c>
      <c r="F1668" s="197" t="s">
        <v>2027</v>
      </c>
      <c r="G1668" s="195"/>
      <c r="H1668" s="196" t="s">
        <v>19</v>
      </c>
      <c r="I1668" s="198"/>
      <c r="J1668" s="195"/>
      <c r="K1668" s="195"/>
      <c r="L1668" s="199"/>
      <c r="M1668" s="200"/>
      <c r="N1668" s="201"/>
      <c r="O1668" s="201"/>
      <c r="P1668" s="201"/>
      <c r="Q1668" s="201"/>
      <c r="R1668" s="201"/>
      <c r="S1668" s="201"/>
      <c r="T1668" s="202"/>
      <c r="AT1668" s="203" t="s">
        <v>198</v>
      </c>
      <c r="AU1668" s="203" t="s">
        <v>83</v>
      </c>
      <c r="AV1668" s="13" t="s">
        <v>81</v>
      </c>
      <c r="AW1668" s="13" t="s">
        <v>34</v>
      </c>
      <c r="AX1668" s="13" t="s">
        <v>73</v>
      </c>
      <c r="AY1668" s="203" t="s">
        <v>168</v>
      </c>
    </row>
    <row r="1669" spans="1:65" s="13" customFormat="1" ht="11.25">
      <c r="B1669" s="194"/>
      <c r="C1669" s="195"/>
      <c r="D1669" s="189" t="s">
        <v>198</v>
      </c>
      <c r="E1669" s="196" t="s">
        <v>19</v>
      </c>
      <c r="F1669" s="197" t="s">
        <v>2145</v>
      </c>
      <c r="G1669" s="195"/>
      <c r="H1669" s="196" t="s">
        <v>19</v>
      </c>
      <c r="I1669" s="198"/>
      <c r="J1669" s="195"/>
      <c r="K1669" s="195"/>
      <c r="L1669" s="199"/>
      <c r="M1669" s="200"/>
      <c r="N1669" s="201"/>
      <c r="O1669" s="201"/>
      <c r="P1669" s="201"/>
      <c r="Q1669" s="201"/>
      <c r="R1669" s="201"/>
      <c r="S1669" s="201"/>
      <c r="T1669" s="202"/>
      <c r="AT1669" s="203" t="s">
        <v>198</v>
      </c>
      <c r="AU1669" s="203" t="s">
        <v>83</v>
      </c>
      <c r="AV1669" s="13" t="s">
        <v>81</v>
      </c>
      <c r="AW1669" s="13" t="s">
        <v>34</v>
      </c>
      <c r="AX1669" s="13" t="s">
        <v>73</v>
      </c>
      <c r="AY1669" s="203" t="s">
        <v>168</v>
      </c>
    </row>
    <row r="1670" spans="1:65" s="14" customFormat="1" ht="11.25">
      <c r="B1670" s="204"/>
      <c r="C1670" s="205"/>
      <c r="D1670" s="189" t="s">
        <v>198</v>
      </c>
      <c r="E1670" s="206" t="s">
        <v>19</v>
      </c>
      <c r="F1670" s="207" t="s">
        <v>2151</v>
      </c>
      <c r="G1670" s="205"/>
      <c r="H1670" s="208">
        <v>4</v>
      </c>
      <c r="I1670" s="209"/>
      <c r="J1670" s="205"/>
      <c r="K1670" s="205"/>
      <c r="L1670" s="210"/>
      <c r="M1670" s="211"/>
      <c r="N1670" s="212"/>
      <c r="O1670" s="212"/>
      <c r="P1670" s="212"/>
      <c r="Q1670" s="212"/>
      <c r="R1670" s="212"/>
      <c r="S1670" s="212"/>
      <c r="T1670" s="213"/>
      <c r="AT1670" s="214" t="s">
        <v>198</v>
      </c>
      <c r="AU1670" s="214" t="s">
        <v>83</v>
      </c>
      <c r="AV1670" s="14" t="s">
        <v>83</v>
      </c>
      <c r="AW1670" s="14" t="s">
        <v>34</v>
      </c>
      <c r="AX1670" s="14" t="s">
        <v>81</v>
      </c>
      <c r="AY1670" s="214" t="s">
        <v>168</v>
      </c>
    </row>
    <row r="1671" spans="1:65" s="2" customFormat="1" ht="24.2" customHeight="1">
      <c r="A1671" s="36"/>
      <c r="B1671" s="37"/>
      <c r="C1671" s="176" t="s">
        <v>2152</v>
      </c>
      <c r="D1671" s="176" t="s">
        <v>170</v>
      </c>
      <c r="E1671" s="177" t="s">
        <v>2153</v>
      </c>
      <c r="F1671" s="178" t="s">
        <v>2154</v>
      </c>
      <c r="G1671" s="179" t="s">
        <v>317</v>
      </c>
      <c r="H1671" s="180">
        <v>6</v>
      </c>
      <c r="I1671" s="181"/>
      <c r="J1671" s="182">
        <f>ROUND(I1671*H1671,2)</f>
        <v>0</v>
      </c>
      <c r="K1671" s="178" t="s">
        <v>19</v>
      </c>
      <c r="L1671" s="41"/>
      <c r="M1671" s="183" t="s">
        <v>19</v>
      </c>
      <c r="N1671" s="184" t="s">
        <v>44</v>
      </c>
      <c r="O1671" s="66"/>
      <c r="P1671" s="185">
        <f>O1671*H1671</f>
        <v>0</v>
      </c>
      <c r="Q1671" s="185">
        <v>0.03</v>
      </c>
      <c r="R1671" s="185">
        <f>Q1671*H1671</f>
        <v>0.18</v>
      </c>
      <c r="S1671" s="185">
        <v>0</v>
      </c>
      <c r="T1671" s="186">
        <f>S1671*H1671</f>
        <v>0</v>
      </c>
      <c r="U1671" s="36"/>
      <c r="V1671" s="36"/>
      <c r="W1671" s="36"/>
      <c r="X1671" s="36"/>
      <c r="Y1671" s="36"/>
      <c r="Z1671" s="36"/>
      <c r="AA1671" s="36"/>
      <c r="AB1671" s="36"/>
      <c r="AC1671" s="36"/>
      <c r="AD1671" s="36"/>
      <c r="AE1671" s="36"/>
      <c r="AR1671" s="187" t="s">
        <v>267</v>
      </c>
      <c r="AT1671" s="187" t="s">
        <v>170</v>
      </c>
      <c r="AU1671" s="187" t="s">
        <v>83</v>
      </c>
      <c r="AY1671" s="19" t="s">
        <v>168</v>
      </c>
      <c r="BE1671" s="188">
        <f>IF(N1671="základní",J1671,0)</f>
        <v>0</v>
      </c>
      <c r="BF1671" s="188">
        <f>IF(N1671="snížená",J1671,0)</f>
        <v>0</v>
      </c>
      <c r="BG1671" s="188">
        <f>IF(N1671="zákl. přenesená",J1671,0)</f>
        <v>0</v>
      </c>
      <c r="BH1671" s="188">
        <f>IF(N1671="sníž. přenesená",J1671,0)</f>
        <v>0</v>
      </c>
      <c r="BI1671" s="188">
        <f>IF(N1671="nulová",J1671,0)</f>
        <v>0</v>
      </c>
      <c r="BJ1671" s="19" t="s">
        <v>81</v>
      </c>
      <c r="BK1671" s="188">
        <f>ROUND(I1671*H1671,2)</f>
        <v>0</v>
      </c>
      <c r="BL1671" s="19" t="s">
        <v>267</v>
      </c>
      <c r="BM1671" s="187" t="s">
        <v>2155</v>
      </c>
    </row>
    <row r="1672" spans="1:65" s="13" customFormat="1" ht="11.25">
      <c r="B1672" s="194"/>
      <c r="C1672" s="195"/>
      <c r="D1672" s="189" t="s">
        <v>198</v>
      </c>
      <c r="E1672" s="196" t="s">
        <v>19</v>
      </c>
      <c r="F1672" s="197" t="s">
        <v>2026</v>
      </c>
      <c r="G1672" s="195"/>
      <c r="H1672" s="196" t="s">
        <v>19</v>
      </c>
      <c r="I1672" s="198"/>
      <c r="J1672" s="195"/>
      <c r="K1672" s="195"/>
      <c r="L1672" s="199"/>
      <c r="M1672" s="200"/>
      <c r="N1672" s="201"/>
      <c r="O1672" s="201"/>
      <c r="P1672" s="201"/>
      <c r="Q1672" s="201"/>
      <c r="R1672" s="201"/>
      <c r="S1672" s="201"/>
      <c r="T1672" s="202"/>
      <c r="AT1672" s="203" t="s">
        <v>198</v>
      </c>
      <c r="AU1672" s="203" t="s">
        <v>83</v>
      </c>
      <c r="AV1672" s="13" t="s">
        <v>81</v>
      </c>
      <c r="AW1672" s="13" t="s">
        <v>34</v>
      </c>
      <c r="AX1672" s="13" t="s">
        <v>73</v>
      </c>
      <c r="AY1672" s="203" t="s">
        <v>168</v>
      </c>
    </row>
    <row r="1673" spans="1:65" s="13" customFormat="1" ht="11.25">
      <c r="B1673" s="194"/>
      <c r="C1673" s="195"/>
      <c r="D1673" s="189" t="s">
        <v>198</v>
      </c>
      <c r="E1673" s="196" t="s">
        <v>19</v>
      </c>
      <c r="F1673" s="197" t="s">
        <v>2027</v>
      </c>
      <c r="G1673" s="195"/>
      <c r="H1673" s="196" t="s">
        <v>19</v>
      </c>
      <c r="I1673" s="198"/>
      <c r="J1673" s="195"/>
      <c r="K1673" s="195"/>
      <c r="L1673" s="199"/>
      <c r="M1673" s="200"/>
      <c r="N1673" s="201"/>
      <c r="O1673" s="201"/>
      <c r="P1673" s="201"/>
      <c r="Q1673" s="201"/>
      <c r="R1673" s="201"/>
      <c r="S1673" s="201"/>
      <c r="T1673" s="202"/>
      <c r="AT1673" s="203" t="s">
        <v>198</v>
      </c>
      <c r="AU1673" s="203" t="s">
        <v>83</v>
      </c>
      <c r="AV1673" s="13" t="s">
        <v>81</v>
      </c>
      <c r="AW1673" s="13" t="s">
        <v>34</v>
      </c>
      <c r="AX1673" s="13" t="s">
        <v>73</v>
      </c>
      <c r="AY1673" s="203" t="s">
        <v>168</v>
      </c>
    </row>
    <row r="1674" spans="1:65" s="13" customFormat="1" ht="11.25">
      <c r="B1674" s="194"/>
      <c r="C1674" s="195"/>
      <c r="D1674" s="189" t="s">
        <v>198</v>
      </c>
      <c r="E1674" s="196" t="s">
        <v>19</v>
      </c>
      <c r="F1674" s="197" t="s">
        <v>2145</v>
      </c>
      <c r="G1674" s="195"/>
      <c r="H1674" s="196" t="s">
        <v>19</v>
      </c>
      <c r="I1674" s="198"/>
      <c r="J1674" s="195"/>
      <c r="K1674" s="195"/>
      <c r="L1674" s="199"/>
      <c r="M1674" s="200"/>
      <c r="N1674" s="201"/>
      <c r="O1674" s="201"/>
      <c r="P1674" s="201"/>
      <c r="Q1674" s="201"/>
      <c r="R1674" s="201"/>
      <c r="S1674" s="201"/>
      <c r="T1674" s="202"/>
      <c r="AT1674" s="203" t="s">
        <v>198</v>
      </c>
      <c r="AU1674" s="203" t="s">
        <v>83</v>
      </c>
      <c r="AV1674" s="13" t="s">
        <v>81</v>
      </c>
      <c r="AW1674" s="13" t="s">
        <v>34</v>
      </c>
      <c r="AX1674" s="13" t="s">
        <v>73</v>
      </c>
      <c r="AY1674" s="203" t="s">
        <v>168</v>
      </c>
    </row>
    <row r="1675" spans="1:65" s="14" customFormat="1" ht="11.25">
      <c r="B1675" s="204"/>
      <c r="C1675" s="205"/>
      <c r="D1675" s="189" t="s">
        <v>198</v>
      </c>
      <c r="E1675" s="206" t="s">
        <v>19</v>
      </c>
      <c r="F1675" s="207" t="s">
        <v>2156</v>
      </c>
      <c r="G1675" s="205"/>
      <c r="H1675" s="208">
        <v>6</v>
      </c>
      <c r="I1675" s="209"/>
      <c r="J1675" s="205"/>
      <c r="K1675" s="205"/>
      <c r="L1675" s="210"/>
      <c r="M1675" s="211"/>
      <c r="N1675" s="212"/>
      <c r="O1675" s="212"/>
      <c r="P1675" s="212"/>
      <c r="Q1675" s="212"/>
      <c r="R1675" s="212"/>
      <c r="S1675" s="212"/>
      <c r="T1675" s="213"/>
      <c r="AT1675" s="214" t="s">
        <v>198</v>
      </c>
      <c r="AU1675" s="214" t="s">
        <v>83</v>
      </c>
      <c r="AV1675" s="14" t="s">
        <v>83</v>
      </c>
      <c r="AW1675" s="14" t="s">
        <v>34</v>
      </c>
      <c r="AX1675" s="14" t="s">
        <v>81</v>
      </c>
      <c r="AY1675" s="214" t="s">
        <v>168</v>
      </c>
    </row>
    <row r="1676" spans="1:65" s="2" customFormat="1" ht="24.2" customHeight="1">
      <c r="A1676" s="36"/>
      <c r="B1676" s="37"/>
      <c r="C1676" s="176" t="s">
        <v>2157</v>
      </c>
      <c r="D1676" s="176" t="s">
        <v>170</v>
      </c>
      <c r="E1676" s="177" t="s">
        <v>2158</v>
      </c>
      <c r="F1676" s="178" t="s">
        <v>2159</v>
      </c>
      <c r="G1676" s="179" t="s">
        <v>317</v>
      </c>
      <c r="H1676" s="180">
        <v>3</v>
      </c>
      <c r="I1676" s="181"/>
      <c r="J1676" s="182">
        <f>ROUND(I1676*H1676,2)</f>
        <v>0</v>
      </c>
      <c r="K1676" s="178" t="s">
        <v>19</v>
      </c>
      <c r="L1676" s="41"/>
      <c r="M1676" s="183" t="s">
        <v>19</v>
      </c>
      <c r="N1676" s="184" t="s">
        <v>44</v>
      </c>
      <c r="O1676" s="66"/>
      <c r="P1676" s="185">
        <f>O1676*H1676</f>
        <v>0</v>
      </c>
      <c r="Q1676" s="185">
        <v>8.5000000000000006E-2</v>
      </c>
      <c r="R1676" s="185">
        <f>Q1676*H1676</f>
        <v>0.255</v>
      </c>
      <c r="S1676" s="185">
        <v>0</v>
      </c>
      <c r="T1676" s="186">
        <f>S1676*H1676</f>
        <v>0</v>
      </c>
      <c r="U1676" s="36"/>
      <c r="V1676" s="36"/>
      <c r="W1676" s="36"/>
      <c r="X1676" s="36"/>
      <c r="Y1676" s="36"/>
      <c r="Z1676" s="36"/>
      <c r="AA1676" s="36"/>
      <c r="AB1676" s="36"/>
      <c r="AC1676" s="36"/>
      <c r="AD1676" s="36"/>
      <c r="AE1676" s="36"/>
      <c r="AR1676" s="187" t="s">
        <v>267</v>
      </c>
      <c r="AT1676" s="187" t="s">
        <v>170</v>
      </c>
      <c r="AU1676" s="187" t="s">
        <v>83</v>
      </c>
      <c r="AY1676" s="19" t="s">
        <v>168</v>
      </c>
      <c r="BE1676" s="188">
        <f>IF(N1676="základní",J1676,0)</f>
        <v>0</v>
      </c>
      <c r="BF1676" s="188">
        <f>IF(N1676="snížená",J1676,0)</f>
        <v>0</v>
      </c>
      <c r="BG1676" s="188">
        <f>IF(N1676="zákl. přenesená",J1676,0)</f>
        <v>0</v>
      </c>
      <c r="BH1676" s="188">
        <f>IF(N1676="sníž. přenesená",J1676,0)</f>
        <v>0</v>
      </c>
      <c r="BI1676" s="188">
        <f>IF(N1676="nulová",J1676,0)</f>
        <v>0</v>
      </c>
      <c r="BJ1676" s="19" t="s">
        <v>81</v>
      </c>
      <c r="BK1676" s="188">
        <f>ROUND(I1676*H1676,2)</f>
        <v>0</v>
      </c>
      <c r="BL1676" s="19" t="s">
        <v>267</v>
      </c>
      <c r="BM1676" s="187" t="s">
        <v>2160</v>
      </c>
    </row>
    <row r="1677" spans="1:65" s="13" customFormat="1" ht="11.25">
      <c r="B1677" s="194"/>
      <c r="C1677" s="195"/>
      <c r="D1677" s="189" t="s">
        <v>198</v>
      </c>
      <c r="E1677" s="196" t="s">
        <v>19</v>
      </c>
      <c r="F1677" s="197" t="s">
        <v>2026</v>
      </c>
      <c r="G1677" s="195"/>
      <c r="H1677" s="196" t="s">
        <v>19</v>
      </c>
      <c r="I1677" s="198"/>
      <c r="J1677" s="195"/>
      <c r="K1677" s="195"/>
      <c r="L1677" s="199"/>
      <c r="M1677" s="200"/>
      <c r="N1677" s="201"/>
      <c r="O1677" s="201"/>
      <c r="P1677" s="201"/>
      <c r="Q1677" s="201"/>
      <c r="R1677" s="201"/>
      <c r="S1677" s="201"/>
      <c r="T1677" s="202"/>
      <c r="AT1677" s="203" t="s">
        <v>198</v>
      </c>
      <c r="AU1677" s="203" t="s">
        <v>83</v>
      </c>
      <c r="AV1677" s="13" t="s">
        <v>81</v>
      </c>
      <c r="AW1677" s="13" t="s">
        <v>34</v>
      </c>
      <c r="AX1677" s="13" t="s">
        <v>73</v>
      </c>
      <c r="AY1677" s="203" t="s">
        <v>168</v>
      </c>
    </row>
    <row r="1678" spans="1:65" s="13" customFormat="1" ht="11.25">
      <c r="B1678" s="194"/>
      <c r="C1678" s="195"/>
      <c r="D1678" s="189" t="s">
        <v>198</v>
      </c>
      <c r="E1678" s="196" t="s">
        <v>19</v>
      </c>
      <c r="F1678" s="197" t="s">
        <v>2027</v>
      </c>
      <c r="G1678" s="195"/>
      <c r="H1678" s="196" t="s">
        <v>19</v>
      </c>
      <c r="I1678" s="198"/>
      <c r="J1678" s="195"/>
      <c r="K1678" s="195"/>
      <c r="L1678" s="199"/>
      <c r="M1678" s="200"/>
      <c r="N1678" s="201"/>
      <c r="O1678" s="201"/>
      <c r="P1678" s="201"/>
      <c r="Q1678" s="201"/>
      <c r="R1678" s="201"/>
      <c r="S1678" s="201"/>
      <c r="T1678" s="202"/>
      <c r="AT1678" s="203" t="s">
        <v>198</v>
      </c>
      <c r="AU1678" s="203" t="s">
        <v>83</v>
      </c>
      <c r="AV1678" s="13" t="s">
        <v>81</v>
      </c>
      <c r="AW1678" s="13" t="s">
        <v>34</v>
      </c>
      <c r="AX1678" s="13" t="s">
        <v>73</v>
      </c>
      <c r="AY1678" s="203" t="s">
        <v>168</v>
      </c>
    </row>
    <row r="1679" spans="1:65" s="13" customFormat="1" ht="11.25">
      <c r="B1679" s="194"/>
      <c r="C1679" s="195"/>
      <c r="D1679" s="189" t="s">
        <v>198</v>
      </c>
      <c r="E1679" s="196" t="s">
        <v>19</v>
      </c>
      <c r="F1679" s="197" t="s">
        <v>2145</v>
      </c>
      <c r="G1679" s="195"/>
      <c r="H1679" s="196" t="s">
        <v>19</v>
      </c>
      <c r="I1679" s="198"/>
      <c r="J1679" s="195"/>
      <c r="K1679" s="195"/>
      <c r="L1679" s="199"/>
      <c r="M1679" s="200"/>
      <c r="N1679" s="201"/>
      <c r="O1679" s="201"/>
      <c r="P1679" s="201"/>
      <c r="Q1679" s="201"/>
      <c r="R1679" s="201"/>
      <c r="S1679" s="201"/>
      <c r="T1679" s="202"/>
      <c r="AT1679" s="203" t="s">
        <v>198</v>
      </c>
      <c r="AU1679" s="203" t="s">
        <v>83</v>
      </c>
      <c r="AV1679" s="13" t="s">
        <v>81</v>
      </c>
      <c r="AW1679" s="13" t="s">
        <v>34</v>
      </c>
      <c r="AX1679" s="13" t="s">
        <v>73</v>
      </c>
      <c r="AY1679" s="203" t="s">
        <v>168</v>
      </c>
    </row>
    <row r="1680" spans="1:65" s="14" customFormat="1" ht="11.25">
      <c r="B1680" s="204"/>
      <c r="C1680" s="205"/>
      <c r="D1680" s="189" t="s">
        <v>198</v>
      </c>
      <c r="E1680" s="206" t="s">
        <v>19</v>
      </c>
      <c r="F1680" s="207" t="s">
        <v>2161</v>
      </c>
      <c r="G1680" s="205"/>
      <c r="H1680" s="208">
        <v>3</v>
      </c>
      <c r="I1680" s="209"/>
      <c r="J1680" s="205"/>
      <c r="K1680" s="205"/>
      <c r="L1680" s="210"/>
      <c r="M1680" s="211"/>
      <c r="N1680" s="212"/>
      <c r="O1680" s="212"/>
      <c r="P1680" s="212"/>
      <c r="Q1680" s="212"/>
      <c r="R1680" s="212"/>
      <c r="S1680" s="212"/>
      <c r="T1680" s="213"/>
      <c r="AT1680" s="214" t="s">
        <v>198</v>
      </c>
      <c r="AU1680" s="214" t="s">
        <v>83</v>
      </c>
      <c r="AV1680" s="14" t="s">
        <v>83</v>
      </c>
      <c r="AW1680" s="14" t="s">
        <v>34</v>
      </c>
      <c r="AX1680" s="14" t="s">
        <v>81</v>
      </c>
      <c r="AY1680" s="214" t="s">
        <v>168</v>
      </c>
    </row>
    <row r="1681" spans="1:65" s="2" customFormat="1" ht="24.2" customHeight="1">
      <c r="A1681" s="36"/>
      <c r="B1681" s="37"/>
      <c r="C1681" s="176" t="s">
        <v>2162</v>
      </c>
      <c r="D1681" s="176" t="s">
        <v>170</v>
      </c>
      <c r="E1681" s="177" t="s">
        <v>2163</v>
      </c>
      <c r="F1681" s="178" t="s">
        <v>2164</v>
      </c>
      <c r="G1681" s="179" t="s">
        <v>317</v>
      </c>
      <c r="H1681" s="180">
        <v>1</v>
      </c>
      <c r="I1681" s="181"/>
      <c r="J1681" s="182">
        <f>ROUND(I1681*H1681,2)</f>
        <v>0</v>
      </c>
      <c r="K1681" s="178" t="s">
        <v>19</v>
      </c>
      <c r="L1681" s="41"/>
      <c r="M1681" s="183" t="s">
        <v>19</v>
      </c>
      <c r="N1681" s="184" t="s">
        <v>44</v>
      </c>
      <c r="O1681" s="66"/>
      <c r="P1681" s="185">
        <f>O1681*H1681</f>
        <v>0</v>
      </c>
      <c r="Q1681" s="185">
        <v>0.06</v>
      </c>
      <c r="R1681" s="185">
        <f>Q1681*H1681</f>
        <v>0.06</v>
      </c>
      <c r="S1681" s="185">
        <v>0</v>
      </c>
      <c r="T1681" s="186">
        <f>S1681*H1681</f>
        <v>0</v>
      </c>
      <c r="U1681" s="36"/>
      <c r="V1681" s="36"/>
      <c r="W1681" s="36"/>
      <c r="X1681" s="36"/>
      <c r="Y1681" s="36"/>
      <c r="Z1681" s="36"/>
      <c r="AA1681" s="36"/>
      <c r="AB1681" s="36"/>
      <c r="AC1681" s="36"/>
      <c r="AD1681" s="36"/>
      <c r="AE1681" s="36"/>
      <c r="AR1681" s="187" t="s">
        <v>267</v>
      </c>
      <c r="AT1681" s="187" t="s">
        <v>170</v>
      </c>
      <c r="AU1681" s="187" t="s">
        <v>83</v>
      </c>
      <c r="AY1681" s="19" t="s">
        <v>168</v>
      </c>
      <c r="BE1681" s="188">
        <f>IF(N1681="základní",J1681,0)</f>
        <v>0</v>
      </c>
      <c r="BF1681" s="188">
        <f>IF(N1681="snížená",J1681,0)</f>
        <v>0</v>
      </c>
      <c r="BG1681" s="188">
        <f>IF(N1681="zákl. přenesená",J1681,0)</f>
        <v>0</v>
      </c>
      <c r="BH1681" s="188">
        <f>IF(N1681="sníž. přenesená",J1681,0)</f>
        <v>0</v>
      </c>
      <c r="BI1681" s="188">
        <f>IF(N1681="nulová",J1681,0)</f>
        <v>0</v>
      </c>
      <c r="BJ1681" s="19" t="s">
        <v>81</v>
      </c>
      <c r="BK1681" s="188">
        <f>ROUND(I1681*H1681,2)</f>
        <v>0</v>
      </c>
      <c r="BL1681" s="19" t="s">
        <v>267</v>
      </c>
      <c r="BM1681" s="187" t="s">
        <v>2165</v>
      </c>
    </row>
    <row r="1682" spans="1:65" s="13" customFormat="1" ht="11.25">
      <c r="B1682" s="194"/>
      <c r="C1682" s="195"/>
      <c r="D1682" s="189" t="s">
        <v>198</v>
      </c>
      <c r="E1682" s="196" t="s">
        <v>19</v>
      </c>
      <c r="F1682" s="197" t="s">
        <v>2026</v>
      </c>
      <c r="G1682" s="195"/>
      <c r="H1682" s="196" t="s">
        <v>19</v>
      </c>
      <c r="I1682" s="198"/>
      <c r="J1682" s="195"/>
      <c r="K1682" s="195"/>
      <c r="L1682" s="199"/>
      <c r="M1682" s="200"/>
      <c r="N1682" s="201"/>
      <c r="O1682" s="201"/>
      <c r="P1682" s="201"/>
      <c r="Q1682" s="201"/>
      <c r="R1682" s="201"/>
      <c r="S1682" s="201"/>
      <c r="T1682" s="202"/>
      <c r="AT1682" s="203" t="s">
        <v>198</v>
      </c>
      <c r="AU1682" s="203" t="s">
        <v>83</v>
      </c>
      <c r="AV1682" s="13" t="s">
        <v>81</v>
      </c>
      <c r="AW1682" s="13" t="s">
        <v>34</v>
      </c>
      <c r="AX1682" s="13" t="s">
        <v>73</v>
      </c>
      <c r="AY1682" s="203" t="s">
        <v>168</v>
      </c>
    </row>
    <row r="1683" spans="1:65" s="13" customFormat="1" ht="11.25">
      <c r="B1683" s="194"/>
      <c r="C1683" s="195"/>
      <c r="D1683" s="189" t="s">
        <v>198</v>
      </c>
      <c r="E1683" s="196" t="s">
        <v>19</v>
      </c>
      <c r="F1683" s="197" t="s">
        <v>2027</v>
      </c>
      <c r="G1683" s="195"/>
      <c r="H1683" s="196" t="s">
        <v>19</v>
      </c>
      <c r="I1683" s="198"/>
      <c r="J1683" s="195"/>
      <c r="K1683" s="195"/>
      <c r="L1683" s="199"/>
      <c r="M1683" s="200"/>
      <c r="N1683" s="201"/>
      <c r="O1683" s="201"/>
      <c r="P1683" s="201"/>
      <c r="Q1683" s="201"/>
      <c r="R1683" s="201"/>
      <c r="S1683" s="201"/>
      <c r="T1683" s="202"/>
      <c r="AT1683" s="203" t="s">
        <v>198</v>
      </c>
      <c r="AU1683" s="203" t="s">
        <v>83</v>
      </c>
      <c r="AV1683" s="13" t="s">
        <v>81</v>
      </c>
      <c r="AW1683" s="13" t="s">
        <v>34</v>
      </c>
      <c r="AX1683" s="13" t="s">
        <v>73</v>
      </c>
      <c r="AY1683" s="203" t="s">
        <v>168</v>
      </c>
    </row>
    <row r="1684" spans="1:65" s="13" customFormat="1" ht="11.25">
      <c r="B1684" s="194"/>
      <c r="C1684" s="195"/>
      <c r="D1684" s="189" t="s">
        <v>198</v>
      </c>
      <c r="E1684" s="196" t="s">
        <v>19</v>
      </c>
      <c r="F1684" s="197" t="s">
        <v>2145</v>
      </c>
      <c r="G1684" s="195"/>
      <c r="H1684" s="196" t="s">
        <v>19</v>
      </c>
      <c r="I1684" s="198"/>
      <c r="J1684" s="195"/>
      <c r="K1684" s="195"/>
      <c r="L1684" s="199"/>
      <c r="M1684" s="200"/>
      <c r="N1684" s="201"/>
      <c r="O1684" s="201"/>
      <c r="P1684" s="201"/>
      <c r="Q1684" s="201"/>
      <c r="R1684" s="201"/>
      <c r="S1684" s="201"/>
      <c r="T1684" s="202"/>
      <c r="AT1684" s="203" t="s">
        <v>198</v>
      </c>
      <c r="AU1684" s="203" t="s">
        <v>83</v>
      </c>
      <c r="AV1684" s="13" t="s">
        <v>81</v>
      </c>
      <c r="AW1684" s="13" t="s">
        <v>34</v>
      </c>
      <c r="AX1684" s="13" t="s">
        <v>73</v>
      </c>
      <c r="AY1684" s="203" t="s">
        <v>168</v>
      </c>
    </row>
    <row r="1685" spans="1:65" s="14" customFormat="1" ht="11.25">
      <c r="B1685" s="204"/>
      <c r="C1685" s="205"/>
      <c r="D1685" s="189" t="s">
        <v>198</v>
      </c>
      <c r="E1685" s="206" t="s">
        <v>19</v>
      </c>
      <c r="F1685" s="207" t="s">
        <v>2166</v>
      </c>
      <c r="G1685" s="205"/>
      <c r="H1685" s="208">
        <v>1</v>
      </c>
      <c r="I1685" s="209"/>
      <c r="J1685" s="205"/>
      <c r="K1685" s="205"/>
      <c r="L1685" s="210"/>
      <c r="M1685" s="211"/>
      <c r="N1685" s="212"/>
      <c r="O1685" s="212"/>
      <c r="P1685" s="212"/>
      <c r="Q1685" s="212"/>
      <c r="R1685" s="212"/>
      <c r="S1685" s="212"/>
      <c r="T1685" s="213"/>
      <c r="AT1685" s="214" t="s">
        <v>198</v>
      </c>
      <c r="AU1685" s="214" t="s">
        <v>83</v>
      </c>
      <c r="AV1685" s="14" t="s">
        <v>83</v>
      </c>
      <c r="AW1685" s="14" t="s">
        <v>34</v>
      </c>
      <c r="AX1685" s="14" t="s">
        <v>81</v>
      </c>
      <c r="AY1685" s="214" t="s">
        <v>168</v>
      </c>
    </row>
    <row r="1686" spans="1:65" s="2" customFormat="1" ht="24.2" customHeight="1">
      <c r="A1686" s="36"/>
      <c r="B1686" s="37"/>
      <c r="C1686" s="176" t="s">
        <v>2167</v>
      </c>
      <c r="D1686" s="176" t="s">
        <v>170</v>
      </c>
      <c r="E1686" s="177" t="s">
        <v>2168</v>
      </c>
      <c r="F1686" s="178" t="s">
        <v>2169</v>
      </c>
      <c r="G1686" s="179" t="s">
        <v>317</v>
      </c>
      <c r="H1686" s="180">
        <v>2</v>
      </c>
      <c r="I1686" s="181"/>
      <c r="J1686" s="182">
        <f>ROUND(I1686*H1686,2)</f>
        <v>0</v>
      </c>
      <c r="K1686" s="178" t="s">
        <v>19</v>
      </c>
      <c r="L1686" s="41"/>
      <c r="M1686" s="183" t="s">
        <v>19</v>
      </c>
      <c r="N1686" s="184" t="s">
        <v>44</v>
      </c>
      <c r="O1686" s="66"/>
      <c r="P1686" s="185">
        <f>O1686*H1686</f>
        <v>0</v>
      </c>
      <c r="Q1686" s="185">
        <v>4.2999999999999997E-2</v>
      </c>
      <c r="R1686" s="185">
        <f>Q1686*H1686</f>
        <v>8.5999999999999993E-2</v>
      </c>
      <c r="S1686" s="185">
        <v>0</v>
      </c>
      <c r="T1686" s="186">
        <f>S1686*H1686</f>
        <v>0</v>
      </c>
      <c r="U1686" s="36"/>
      <c r="V1686" s="36"/>
      <c r="W1686" s="36"/>
      <c r="X1686" s="36"/>
      <c r="Y1686" s="36"/>
      <c r="Z1686" s="36"/>
      <c r="AA1686" s="36"/>
      <c r="AB1686" s="36"/>
      <c r="AC1686" s="36"/>
      <c r="AD1686" s="36"/>
      <c r="AE1686" s="36"/>
      <c r="AR1686" s="187" t="s">
        <v>267</v>
      </c>
      <c r="AT1686" s="187" t="s">
        <v>170</v>
      </c>
      <c r="AU1686" s="187" t="s">
        <v>83</v>
      </c>
      <c r="AY1686" s="19" t="s">
        <v>168</v>
      </c>
      <c r="BE1686" s="188">
        <f>IF(N1686="základní",J1686,0)</f>
        <v>0</v>
      </c>
      <c r="BF1686" s="188">
        <f>IF(N1686="snížená",J1686,0)</f>
        <v>0</v>
      </c>
      <c r="BG1686" s="188">
        <f>IF(N1686="zákl. přenesená",J1686,0)</f>
        <v>0</v>
      </c>
      <c r="BH1686" s="188">
        <f>IF(N1686="sníž. přenesená",J1686,0)</f>
        <v>0</v>
      </c>
      <c r="BI1686" s="188">
        <f>IF(N1686="nulová",J1686,0)</f>
        <v>0</v>
      </c>
      <c r="BJ1686" s="19" t="s">
        <v>81</v>
      </c>
      <c r="BK1686" s="188">
        <f>ROUND(I1686*H1686,2)</f>
        <v>0</v>
      </c>
      <c r="BL1686" s="19" t="s">
        <v>267</v>
      </c>
      <c r="BM1686" s="187" t="s">
        <v>2170</v>
      </c>
    </row>
    <row r="1687" spans="1:65" s="13" customFormat="1" ht="11.25">
      <c r="B1687" s="194"/>
      <c r="C1687" s="195"/>
      <c r="D1687" s="189" t="s">
        <v>198</v>
      </c>
      <c r="E1687" s="196" t="s">
        <v>19</v>
      </c>
      <c r="F1687" s="197" t="s">
        <v>2026</v>
      </c>
      <c r="G1687" s="195"/>
      <c r="H1687" s="196" t="s">
        <v>19</v>
      </c>
      <c r="I1687" s="198"/>
      <c r="J1687" s="195"/>
      <c r="K1687" s="195"/>
      <c r="L1687" s="199"/>
      <c r="M1687" s="200"/>
      <c r="N1687" s="201"/>
      <c r="O1687" s="201"/>
      <c r="P1687" s="201"/>
      <c r="Q1687" s="201"/>
      <c r="R1687" s="201"/>
      <c r="S1687" s="201"/>
      <c r="T1687" s="202"/>
      <c r="AT1687" s="203" t="s">
        <v>198</v>
      </c>
      <c r="AU1687" s="203" t="s">
        <v>83</v>
      </c>
      <c r="AV1687" s="13" t="s">
        <v>81</v>
      </c>
      <c r="AW1687" s="13" t="s">
        <v>34</v>
      </c>
      <c r="AX1687" s="13" t="s">
        <v>73</v>
      </c>
      <c r="AY1687" s="203" t="s">
        <v>168</v>
      </c>
    </row>
    <row r="1688" spans="1:65" s="13" customFormat="1" ht="11.25">
      <c r="B1688" s="194"/>
      <c r="C1688" s="195"/>
      <c r="D1688" s="189" t="s">
        <v>198</v>
      </c>
      <c r="E1688" s="196" t="s">
        <v>19</v>
      </c>
      <c r="F1688" s="197" t="s">
        <v>2027</v>
      </c>
      <c r="G1688" s="195"/>
      <c r="H1688" s="196" t="s">
        <v>19</v>
      </c>
      <c r="I1688" s="198"/>
      <c r="J1688" s="195"/>
      <c r="K1688" s="195"/>
      <c r="L1688" s="199"/>
      <c r="M1688" s="200"/>
      <c r="N1688" s="201"/>
      <c r="O1688" s="201"/>
      <c r="P1688" s="201"/>
      <c r="Q1688" s="201"/>
      <c r="R1688" s="201"/>
      <c r="S1688" s="201"/>
      <c r="T1688" s="202"/>
      <c r="AT1688" s="203" t="s">
        <v>198</v>
      </c>
      <c r="AU1688" s="203" t="s">
        <v>83</v>
      </c>
      <c r="AV1688" s="13" t="s">
        <v>81</v>
      </c>
      <c r="AW1688" s="13" t="s">
        <v>34</v>
      </c>
      <c r="AX1688" s="13" t="s">
        <v>73</v>
      </c>
      <c r="AY1688" s="203" t="s">
        <v>168</v>
      </c>
    </row>
    <row r="1689" spans="1:65" s="13" customFormat="1" ht="11.25">
      <c r="B1689" s="194"/>
      <c r="C1689" s="195"/>
      <c r="D1689" s="189" t="s">
        <v>198</v>
      </c>
      <c r="E1689" s="196" t="s">
        <v>19</v>
      </c>
      <c r="F1689" s="197" t="s">
        <v>2145</v>
      </c>
      <c r="G1689" s="195"/>
      <c r="H1689" s="196" t="s">
        <v>19</v>
      </c>
      <c r="I1689" s="198"/>
      <c r="J1689" s="195"/>
      <c r="K1689" s="195"/>
      <c r="L1689" s="199"/>
      <c r="M1689" s="200"/>
      <c r="N1689" s="201"/>
      <c r="O1689" s="201"/>
      <c r="P1689" s="201"/>
      <c r="Q1689" s="201"/>
      <c r="R1689" s="201"/>
      <c r="S1689" s="201"/>
      <c r="T1689" s="202"/>
      <c r="AT1689" s="203" t="s">
        <v>198</v>
      </c>
      <c r="AU1689" s="203" t="s">
        <v>83</v>
      </c>
      <c r="AV1689" s="13" t="s">
        <v>81</v>
      </c>
      <c r="AW1689" s="13" t="s">
        <v>34</v>
      </c>
      <c r="AX1689" s="13" t="s">
        <v>73</v>
      </c>
      <c r="AY1689" s="203" t="s">
        <v>168</v>
      </c>
    </row>
    <row r="1690" spans="1:65" s="14" customFormat="1" ht="11.25">
      <c r="B1690" s="204"/>
      <c r="C1690" s="205"/>
      <c r="D1690" s="189" t="s">
        <v>198</v>
      </c>
      <c r="E1690" s="206" t="s">
        <v>19</v>
      </c>
      <c r="F1690" s="207" t="s">
        <v>2171</v>
      </c>
      <c r="G1690" s="205"/>
      <c r="H1690" s="208">
        <v>2</v>
      </c>
      <c r="I1690" s="209"/>
      <c r="J1690" s="205"/>
      <c r="K1690" s="205"/>
      <c r="L1690" s="210"/>
      <c r="M1690" s="211"/>
      <c r="N1690" s="212"/>
      <c r="O1690" s="212"/>
      <c r="P1690" s="212"/>
      <c r="Q1690" s="212"/>
      <c r="R1690" s="212"/>
      <c r="S1690" s="212"/>
      <c r="T1690" s="213"/>
      <c r="AT1690" s="214" t="s">
        <v>198</v>
      </c>
      <c r="AU1690" s="214" t="s">
        <v>83</v>
      </c>
      <c r="AV1690" s="14" t="s">
        <v>83</v>
      </c>
      <c r="AW1690" s="14" t="s">
        <v>34</v>
      </c>
      <c r="AX1690" s="14" t="s">
        <v>81</v>
      </c>
      <c r="AY1690" s="214" t="s">
        <v>168</v>
      </c>
    </row>
    <row r="1691" spans="1:65" s="2" customFormat="1" ht="24.2" customHeight="1">
      <c r="A1691" s="36"/>
      <c r="B1691" s="37"/>
      <c r="C1691" s="176" t="s">
        <v>2172</v>
      </c>
      <c r="D1691" s="176" t="s">
        <v>170</v>
      </c>
      <c r="E1691" s="177" t="s">
        <v>2173</v>
      </c>
      <c r="F1691" s="178" t="s">
        <v>2174</v>
      </c>
      <c r="G1691" s="179" t="s">
        <v>317</v>
      </c>
      <c r="H1691" s="180">
        <v>1</v>
      </c>
      <c r="I1691" s="181"/>
      <c r="J1691" s="182">
        <f>ROUND(I1691*H1691,2)</f>
        <v>0</v>
      </c>
      <c r="K1691" s="178" t="s">
        <v>19</v>
      </c>
      <c r="L1691" s="41"/>
      <c r="M1691" s="183" t="s">
        <v>19</v>
      </c>
      <c r="N1691" s="184" t="s">
        <v>44</v>
      </c>
      <c r="O1691" s="66"/>
      <c r="P1691" s="185">
        <f>O1691*H1691</f>
        <v>0</v>
      </c>
      <c r="Q1691" s="185">
        <v>0.03</v>
      </c>
      <c r="R1691" s="185">
        <f>Q1691*H1691</f>
        <v>0.03</v>
      </c>
      <c r="S1691" s="185">
        <v>0</v>
      </c>
      <c r="T1691" s="186">
        <f>S1691*H1691</f>
        <v>0</v>
      </c>
      <c r="U1691" s="36"/>
      <c r="V1691" s="36"/>
      <c r="W1691" s="36"/>
      <c r="X1691" s="36"/>
      <c r="Y1691" s="36"/>
      <c r="Z1691" s="36"/>
      <c r="AA1691" s="36"/>
      <c r="AB1691" s="36"/>
      <c r="AC1691" s="36"/>
      <c r="AD1691" s="36"/>
      <c r="AE1691" s="36"/>
      <c r="AR1691" s="187" t="s">
        <v>267</v>
      </c>
      <c r="AT1691" s="187" t="s">
        <v>170</v>
      </c>
      <c r="AU1691" s="187" t="s">
        <v>83</v>
      </c>
      <c r="AY1691" s="19" t="s">
        <v>168</v>
      </c>
      <c r="BE1691" s="188">
        <f>IF(N1691="základní",J1691,0)</f>
        <v>0</v>
      </c>
      <c r="BF1691" s="188">
        <f>IF(N1691="snížená",J1691,0)</f>
        <v>0</v>
      </c>
      <c r="BG1691" s="188">
        <f>IF(N1691="zákl. přenesená",J1691,0)</f>
        <v>0</v>
      </c>
      <c r="BH1691" s="188">
        <f>IF(N1691="sníž. přenesená",J1691,0)</f>
        <v>0</v>
      </c>
      <c r="BI1691" s="188">
        <f>IF(N1691="nulová",J1691,0)</f>
        <v>0</v>
      </c>
      <c r="BJ1691" s="19" t="s">
        <v>81</v>
      </c>
      <c r="BK1691" s="188">
        <f>ROUND(I1691*H1691,2)</f>
        <v>0</v>
      </c>
      <c r="BL1691" s="19" t="s">
        <v>267</v>
      </c>
      <c r="BM1691" s="187" t="s">
        <v>2175</v>
      </c>
    </row>
    <row r="1692" spans="1:65" s="13" customFormat="1" ht="11.25">
      <c r="B1692" s="194"/>
      <c r="C1692" s="195"/>
      <c r="D1692" s="189" t="s">
        <v>198</v>
      </c>
      <c r="E1692" s="196" t="s">
        <v>19</v>
      </c>
      <c r="F1692" s="197" t="s">
        <v>2026</v>
      </c>
      <c r="G1692" s="195"/>
      <c r="H1692" s="196" t="s">
        <v>19</v>
      </c>
      <c r="I1692" s="198"/>
      <c r="J1692" s="195"/>
      <c r="K1692" s="195"/>
      <c r="L1692" s="199"/>
      <c r="M1692" s="200"/>
      <c r="N1692" s="201"/>
      <c r="O1692" s="201"/>
      <c r="P1692" s="201"/>
      <c r="Q1692" s="201"/>
      <c r="R1692" s="201"/>
      <c r="S1692" s="201"/>
      <c r="T1692" s="202"/>
      <c r="AT1692" s="203" t="s">
        <v>198</v>
      </c>
      <c r="AU1692" s="203" t="s">
        <v>83</v>
      </c>
      <c r="AV1692" s="13" t="s">
        <v>81</v>
      </c>
      <c r="AW1692" s="13" t="s">
        <v>34</v>
      </c>
      <c r="AX1692" s="13" t="s">
        <v>73</v>
      </c>
      <c r="AY1692" s="203" t="s">
        <v>168</v>
      </c>
    </row>
    <row r="1693" spans="1:65" s="13" customFormat="1" ht="11.25">
      <c r="B1693" s="194"/>
      <c r="C1693" s="195"/>
      <c r="D1693" s="189" t="s">
        <v>198</v>
      </c>
      <c r="E1693" s="196" t="s">
        <v>19</v>
      </c>
      <c r="F1693" s="197" t="s">
        <v>2027</v>
      </c>
      <c r="G1693" s="195"/>
      <c r="H1693" s="196" t="s">
        <v>19</v>
      </c>
      <c r="I1693" s="198"/>
      <c r="J1693" s="195"/>
      <c r="K1693" s="195"/>
      <c r="L1693" s="199"/>
      <c r="M1693" s="200"/>
      <c r="N1693" s="201"/>
      <c r="O1693" s="201"/>
      <c r="P1693" s="201"/>
      <c r="Q1693" s="201"/>
      <c r="R1693" s="201"/>
      <c r="S1693" s="201"/>
      <c r="T1693" s="202"/>
      <c r="AT1693" s="203" t="s">
        <v>198</v>
      </c>
      <c r="AU1693" s="203" t="s">
        <v>83</v>
      </c>
      <c r="AV1693" s="13" t="s">
        <v>81</v>
      </c>
      <c r="AW1693" s="13" t="s">
        <v>34</v>
      </c>
      <c r="AX1693" s="13" t="s">
        <v>73</v>
      </c>
      <c r="AY1693" s="203" t="s">
        <v>168</v>
      </c>
    </row>
    <row r="1694" spans="1:65" s="13" customFormat="1" ht="11.25">
      <c r="B1694" s="194"/>
      <c r="C1694" s="195"/>
      <c r="D1694" s="189" t="s">
        <v>198</v>
      </c>
      <c r="E1694" s="196" t="s">
        <v>19</v>
      </c>
      <c r="F1694" s="197" t="s">
        <v>2145</v>
      </c>
      <c r="G1694" s="195"/>
      <c r="H1694" s="196" t="s">
        <v>19</v>
      </c>
      <c r="I1694" s="198"/>
      <c r="J1694" s="195"/>
      <c r="K1694" s="195"/>
      <c r="L1694" s="199"/>
      <c r="M1694" s="200"/>
      <c r="N1694" s="201"/>
      <c r="O1694" s="201"/>
      <c r="P1694" s="201"/>
      <c r="Q1694" s="201"/>
      <c r="R1694" s="201"/>
      <c r="S1694" s="201"/>
      <c r="T1694" s="202"/>
      <c r="AT1694" s="203" t="s">
        <v>198</v>
      </c>
      <c r="AU1694" s="203" t="s">
        <v>83</v>
      </c>
      <c r="AV1694" s="13" t="s">
        <v>81</v>
      </c>
      <c r="AW1694" s="13" t="s">
        <v>34</v>
      </c>
      <c r="AX1694" s="13" t="s">
        <v>73</v>
      </c>
      <c r="AY1694" s="203" t="s">
        <v>168</v>
      </c>
    </row>
    <row r="1695" spans="1:65" s="14" customFormat="1" ht="11.25">
      <c r="B1695" s="204"/>
      <c r="C1695" s="205"/>
      <c r="D1695" s="189" t="s">
        <v>198</v>
      </c>
      <c r="E1695" s="206" t="s">
        <v>19</v>
      </c>
      <c r="F1695" s="207" t="s">
        <v>2176</v>
      </c>
      <c r="G1695" s="205"/>
      <c r="H1695" s="208">
        <v>1</v>
      </c>
      <c r="I1695" s="209"/>
      <c r="J1695" s="205"/>
      <c r="K1695" s="205"/>
      <c r="L1695" s="210"/>
      <c r="M1695" s="211"/>
      <c r="N1695" s="212"/>
      <c r="O1695" s="212"/>
      <c r="P1695" s="212"/>
      <c r="Q1695" s="212"/>
      <c r="R1695" s="212"/>
      <c r="S1695" s="212"/>
      <c r="T1695" s="213"/>
      <c r="AT1695" s="214" t="s">
        <v>198</v>
      </c>
      <c r="AU1695" s="214" t="s">
        <v>83</v>
      </c>
      <c r="AV1695" s="14" t="s">
        <v>83</v>
      </c>
      <c r="AW1695" s="14" t="s">
        <v>34</v>
      </c>
      <c r="AX1695" s="14" t="s">
        <v>81</v>
      </c>
      <c r="AY1695" s="214" t="s">
        <v>168</v>
      </c>
    </row>
    <row r="1696" spans="1:65" s="2" customFormat="1" ht="24.2" customHeight="1">
      <c r="A1696" s="36"/>
      <c r="B1696" s="37"/>
      <c r="C1696" s="176" t="s">
        <v>2177</v>
      </c>
      <c r="D1696" s="176" t="s">
        <v>170</v>
      </c>
      <c r="E1696" s="177" t="s">
        <v>2178</v>
      </c>
      <c r="F1696" s="178" t="s">
        <v>2179</v>
      </c>
      <c r="G1696" s="179" t="s">
        <v>317</v>
      </c>
      <c r="H1696" s="180">
        <v>12</v>
      </c>
      <c r="I1696" s="181"/>
      <c r="J1696" s="182">
        <f>ROUND(I1696*H1696,2)</f>
        <v>0</v>
      </c>
      <c r="K1696" s="178" t="s">
        <v>19</v>
      </c>
      <c r="L1696" s="41"/>
      <c r="M1696" s="183" t="s">
        <v>19</v>
      </c>
      <c r="N1696" s="184" t="s">
        <v>44</v>
      </c>
      <c r="O1696" s="66"/>
      <c r="P1696" s="185">
        <f>O1696*H1696</f>
        <v>0</v>
      </c>
      <c r="Q1696" s="185">
        <v>0.02</v>
      </c>
      <c r="R1696" s="185">
        <f>Q1696*H1696</f>
        <v>0.24</v>
      </c>
      <c r="S1696" s="185">
        <v>0</v>
      </c>
      <c r="T1696" s="186">
        <f>S1696*H1696</f>
        <v>0</v>
      </c>
      <c r="U1696" s="36"/>
      <c r="V1696" s="36"/>
      <c r="W1696" s="36"/>
      <c r="X1696" s="36"/>
      <c r="Y1696" s="36"/>
      <c r="Z1696" s="36"/>
      <c r="AA1696" s="36"/>
      <c r="AB1696" s="36"/>
      <c r="AC1696" s="36"/>
      <c r="AD1696" s="36"/>
      <c r="AE1696" s="36"/>
      <c r="AR1696" s="187" t="s">
        <v>267</v>
      </c>
      <c r="AT1696" s="187" t="s">
        <v>170</v>
      </c>
      <c r="AU1696" s="187" t="s">
        <v>83</v>
      </c>
      <c r="AY1696" s="19" t="s">
        <v>168</v>
      </c>
      <c r="BE1696" s="188">
        <f>IF(N1696="základní",J1696,0)</f>
        <v>0</v>
      </c>
      <c r="BF1696" s="188">
        <f>IF(N1696="snížená",J1696,0)</f>
        <v>0</v>
      </c>
      <c r="BG1696" s="188">
        <f>IF(N1696="zákl. přenesená",J1696,0)</f>
        <v>0</v>
      </c>
      <c r="BH1696" s="188">
        <f>IF(N1696="sníž. přenesená",J1696,0)</f>
        <v>0</v>
      </c>
      <c r="BI1696" s="188">
        <f>IF(N1696="nulová",J1696,0)</f>
        <v>0</v>
      </c>
      <c r="BJ1696" s="19" t="s">
        <v>81</v>
      </c>
      <c r="BK1696" s="188">
        <f>ROUND(I1696*H1696,2)</f>
        <v>0</v>
      </c>
      <c r="BL1696" s="19" t="s">
        <v>267</v>
      </c>
      <c r="BM1696" s="187" t="s">
        <v>2180</v>
      </c>
    </row>
    <row r="1697" spans="1:65" s="13" customFormat="1" ht="11.25">
      <c r="B1697" s="194"/>
      <c r="C1697" s="195"/>
      <c r="D1697" s="189" t="s">
        <v>198</v>
      </c>
      <c r="E1697" s="196" t="s">
        <v>19</v>
      </c>
      <c r="F1697" s="197" t="s">
        <v>2026</v>
      </c>
      <c r="G1697" s="195"/>
      <c r="H1697" s="196" t="s">
        <v>19</v>
      </c>
      <c r="I1697" s="198"/>
      <c r="J1697" s="195"/>
      <c r="K1697" s="195"/>
      <c r="L1697" s="199"/>
      <c r="M1697" s="200"/>
      <c r="N1697" s="201"/>
      <c r="O1697" s="201"/>
      <c r="P1697" s="201"/>
      <c r="Q1697" s="201"/>
      <c r="R1697" s="201"/>
      <c r="S1697" s="201"/>
      <c r="T1697" s="202"/>
      <c r="AT1697" s="203" t="s">
        <v>198</v>
      </c>
      <c r="AU1697" s="203" t="s">
        <v>83</v>
      </c>
      <c r="AV1697" s="13" t="s">
        <v>81</v>
      </c>
      <c r="AW1697" s="13" t="s">
        <v>34</v>
      </c>
      <c r="AX1697" s="13" t="s">
        <v>73</v>
      </c>
      <c r="AY1697" s="203" t="s">
        <v>168</v>
      </c>
    </row>
    <row r="1698" spans="1:65" s="13" customFormat="1" ht="11.25">
      <c r="B1698" s="194"/>
      <c r="C1698" s="195"/>
      <c r="D1698" s="189" t="s">
        <v>198</v>
      </c>
      <c r="E1698" s="196" t="s">
        <v>19</v>
      </c>
      <c r="F1698" s="197" t="s">
        <v>2027</v>
      </c>
      <c r="G1698" s="195"/>
      <c r="H1698" s="196" t="s">
        <v>19</v>
      </c>
      <c r="I1698" s="198"/>
      <c r="J1698" s="195"/>
      <c r="K1698" s="195"/>
      <c r="L1698" s="199"/>
      <c r="M1698" s="200"/>
      <c r="N1698" s="201"/>
      <c r="O1698" s="201"/>
      <c r="P1698" s="201"/>
      <c r="Q1698" s="201"/>
      <c r="R1698" s="201"/>
      <c r="S1698" s="201"/>
      <c r="T1698" s="202"/>
      <c r="AT1698" s="203" t="s">
        <v>198</v>
      </c>
      <c r="AU1698" s="203" t="s">
        <v>83</v>
      </c>
      <c r="AV1698" s="13" t="s">
        <v>81</v>
      </c>
      <c r="AW1698" s="13" t="s">
        <v>34</v>
      </c>
      <c r="AX1698" s="13" t="s">
        <v>73</v>
      </c>
      <c r="AY1698" s="203" t="s">
        <v>168</v>
      </c>
    </row>
    <row r="1699" spans="1:65" s="13" customFormat="1" ht="11.25">
      <c r="B1699" s="194"/>
      <c r="C1699" s="195"/>
      <c r="D1699" s="189" t="s">
        <v>198</v>
      </c>
      <c r="E1699" s="196" t="s">
        <v>19</v>
      </c>
      <c r="F1699" s="197" t="s">
        <v>2145</v>
      </c>
      <c r="G1699" s="195"/>
      <c r="H1699" s="196" t="s">
        <v>19</v>
      </c>
      <c r="I1699" s="198"/>
      <c r="J1699" s="195"/>
      <c r="K1699" s="195"/>
      <c r="L1699" s="199"/>
      <c r="M1699" s="200"/>
      <c r="N1699" s="201"/>
      <c r="O1699" s="201"/>
      <c r="P1699" s="201"/>
      <c r="Q1699" s="201"/>
      <c r="R1699" s="201"/>
      <c r="S1699" s="201"/>
      <c r="T1699" s="202"/>
      <c r="AT1699" s="203" t="s">
        <v>198</v>
      </c>
      <c r="AU1699" s="203" t="s">
        <v>83</v>
      </c>
      <c r="AV1699" s="13" t="s">
        <v>81</v>
      </c>
      <c r="AW1699" s="13" t="s">
        <v>34</v>
      </c>
      <c r="AX1699" s="13" t="s">
        <v>73</v>
      </c>
      <c r="AY1699" s="203" t="s">
        <v>168</v>
      </c>
    </row>
    <row r="1700" spans="1:65" s="14" customFormat="1" ht="11.25">
      <c r="B1700" s="204"/>
      <c r="C1700" s="205"/>
      <c r="D1700" s="189" t="s">
        <v>198</v>
      </c>
      <c r="E1700" s="206" t="s">
        <v>19</v>
      </c>
      <c r="F1700" s="207" t="s">
        <v>2181</v>
      </c>
      <c r="G1700" s="205"/>
      <c r="H1700" s="208">
        <v>12</v>
      </c>
      <c r="I1700" s="209"/>
      <c r="J1700" s="205"/>
      <c r="K1700" s="205"/>
      <c r="L1700" s="210"/>
      <c r="M1700" s="211"/>
      <c r="N1700" s="212"/>
      <c r="O1700" s="212"/>
      <c r="P1700" s="212"/>
      <c r="Q1700" s="212"/>
      <c r="R1700" s="212"/>
      <c r="S1700" s="212"/>
      <c r="T1700" s="213"/>
      <c r="AT1700" s="214" t="s">
        <v>198</v>
      </c>
      <c r="AU1700" s="214" t="s">
        <v>83</v>
      </c>
      <c r="AV1700" s="14" t="s">
        <v>83</v>
      </c>
      <c r="AW1700" s="14" t="s">
        <v>34</v>
      </c>
      <c r="AX1700" s="14" t="s">
        <v>81</v>
      </c>
      <c r="AY1700" s="214" t="s">
        <v>168</v>
      </c>
    </row>
    <row r="1701" spans="1:65" s="2" customFormat="1" ht="24.2" customHeight="1">
      <c r="A1701" s="36"/>
      <c r="B1701" s="37"/>
      <c r="C1701" s="176" t="s">
        <v>2182</v>
      </c>
      <c r="D1701" s="176" t="s">
        <v>170</v>
      </c>
      <c r="E1701" s="177" t="s">
        <v>2183</v>
      </c>
      <c r="F1701" s="178" t="s">
        <v>2184</v>
      </c>
      <c r="G1701" s="179" t="s">
        <v>317</v>
      </c>
      <c r="H1701" s="180">
        <v>18</v>
      </c>
      <c r="I1701" s="181"/>
      <c r="J1701" s="182">
        <f>ROUND(I1701*H1701,2)</f>
        <v>0</v>
      </c>
      <c r="K1701" s="178" t="s">
        <v>19</v>
      </c>
      <c r="L1701" s="41"/>
      <c r="M1701" s="183" t="s">
        <v>19</v>
      </c>
      <c r="N1701" s="184" t="s">
        <v>44</v>
      </c>
      <c r="O1701" s="66"/>
      <c r="P1701" s="185">
        <f>O1701*H1701</f>
        <v>0</v>
      </c>
      <c r="Q1701" s="185">
        <v>1.4999999999999999E-2</v>
      </c>
      <c r="R1701" s="185">
        <f>Q1701*H1701</f>
        <v>0.27</v>
      </c>
      <c r="S1701" s="185">
        <v>0</v>
      </c>
      <c r="T1701" s="186">
        <f>S1701*H1701</f>
        <v>0</v>
      </c>
      <c r="U1701" s="36"/>
      <c r="V1701" s="36"/>
      <c r="W1701" s="36"/>
      <c r="X1701" s="36"/>
      <c r="Y1701" s="36"/>
      <c r="Z1701" s="36"/>
      <c r="AA1701" s="36"/>
      <c r="AB1701" s="36"/>
      <c r="AC1701" s="36"/>
      <c r="AD1701" s="36"/>
      <c r="AE1701" s="36"/>
      <c r="AR1701" s="187" t="s">
        <v>267</v>
      </c>
      <c r="AT1701" s="187" t="s">
        <v>170</v>
      </c>
      <c r="AU1701" s="187" t="s">
        <v>83</v>
      </c>
      <c r="AY1701" s="19" t="s">
        <v>168</v>
      </c>
      <c r="BE1701" s="188">
        <f>IF(N1701="základní",J1701,0)</f>
        <v>0</v>
      </c>
      <c r="BF1701" s="188">
        <f>IF(N1701="snížená",J1701,0)</f>
        <v>0</v>
      </c>
      <c r="BG1701" s="188">
        <f>IF(N1701="zákl. přenesená",J1701,0)</f>
        <v>0</v>
      </c>
      <c r="BH1701" s="188">
        <f>IF(N1701="sníž. přenesená",J1701,0)</f>
        <v>0</v>
      </c>
      <c r="BI1701" s="188">
        <f>IF(N1701="nulová",J1701,0)</f>
        <v>0</v>
      </c>
      <c r="BJ1701" s="19" t="s">
        <v>81</v>
      </c>
      <c r="BK1701" s="188">
        <f>ROUND(I1701*H1701,2)</f>
        <v>0</v>
      </c>
      <c r="BL1701" s="19" t="s">
        <v>267</v>
      </c>
      <c r="BM1701" s="187" t="s">
        <v>2185</v>
      </c>
    </row>
    <row r="1702" spans="1:65" s="13" customFormat="1" ht="11.25">
      <c r="B1702" s="194"/>
      <c r="C1702" s="195"/>
      <c r="D1702" s="189" t="s">
        <v>198</v>
      </c>
      <c r="E1702" s="196" t="s">
        <v>19</v>
      </c>
      <c r="F1702" s="197" t="s">
        <v>2026</v>
      </c>
      <c r="G1702" s="195"/>
      <c r="H1702" s="196" t="s">
        <v>19</v>
      </c>
      <c r="I1702" s="198"/>
      <c r="J1702" s="195"/>
      <c r="K1702" s="195"/>
      <c r="L1702" s="199"/>
      <c r="M1702" s="200"/>
      <c r="N1702" s="201"/>
      <c r="O1702" s="201"/>
      <c r="P1702" s="201"/>
      <c r="Q1702" s="201"/>
      <c r="R1702" s="201"/>
      <c r="S1702" s="201"/>
      <c r="T1702" s="202"/>
      <c r="AT1702" s="203" t="s">
        <v>198</v>
      </c>
      <c r="AU1702" s="203" t="s">
        <v>83</v>
      </c>
      <c r="AV1702" s="13" t="s">
        <v>81</v>
      </c>
      <c r="AW1702" s="13" t="s">
        <v>34</v>
      </c>
      <c r="AX1702" s="13" t="s">
        <v>73</v>
      </c>
      <c r="AY1702" s="203" t="s">
        <v>168</v>
      </c>
    </row>
    <row r="1703" spans="1:65" s="13" customFormat="1" ht="11.25">
      <c r="B1703" s="194"/>
      <c r="C1703" s="195"/>
      <c r="D1703" s="189" t="s">
        <v>198</v>
      </c>
      <c r="E1703" s="196" t="s">
        <v>19</v>
      </c>
      <c r="F1703" s="197" t="s">
        <v>2027</v>
      </c>
      <c r="G1703" s="195"/>
      <c r="H1703" s="196" t="s">
        <v>19</v>
      </c>
      <c r="I1703" s="198"/>
      <c r="J1703" s="195"/>
      <c r="K1703" s="195"/>
      <c r="L1703" s="199"/>
      <c r="M1703" s="200"/>
      <c r="N1703" s="201"/>
      <c r="O1703" s="201"/>
      <c r="P1703" s="201"/>
      <c r="Q1703" s="201"/>
      <c r="R1703" s="201"/>
      <c r="S1703" s="201"/>
      <c r="T1703" s="202"/>
      <c r="AT1703" s="203" t="s">
        <v>198</v>
      </c>
      <c r="AU1703" s="203" t="s">
        <v>83</v>
      </c>
      <c r="AV1703" s="13" t="s">
        <v>81</v>
      </c>
      <c r="AW1703" s="13" t="s">
        <v>34</v>
      </c>
      <c r="AX1703" s="13" t="s">
        <v>73</v>
      </c>
      <c r="AY1703" s="203" t="s">
        <v>168</v>
      </c>
    </row>
    <row r="1704" spans="1:65" s="13" customFormat="1" ht="11.25">
      <c r="B1704" s="194"/>
      <c r="C1704" s="195"/>
      <c r="D1704" s="189" t="s">
        <v>198</v>
      </c>
      <c r="E1704" s="196" t="s">
        <v>19</v>
      </c>
      <c r="F1704" s="197" t="s">
        <v>2145</v>
      </c>
      <c r="G1704" s="195"/>
      <c r="H1704" s="196" t="s">
        <v>19</v>
      </c>
      <c r="I1704" s="198"/>
      <c r="J1704" s="195"/>
      <c r="K1704" s="195"/>
      <c r="L1704" s="199"/>
      <c r="M1704" s="200"/>
      <c r="N1704" s="201"/>
      <c r="O1704" s="201"/>
      <c r="P1704" s="201"/>
      <c r="Q1704" s="201"/>
      <c r="R1704" s="201"/>
      <c r="S1704" s="201"/>
      <c r="T1704" s="202"/>
      <c r="AT1704" s="203" t="s">
        <v>198</v>
      </c>
      <c r="AU1704" s="203" t="s">
        <v>83</v>
      </c>
      <c r="AV1704" s="13" t="s">
        <v>81</v>
      </c>
      <c r="AW1704" s="13" t="s">
        <v>34</v>
      </c>
      <c r="AX1704" s="13" t="s">
        <v>73</v>
      </c>
      <c r="AY1704" s="203" t="s">
        <v>168</v>
      </c>
    </row>
    <row r="1705" spans="1:65" s="14" customFormat="1" ht="11.25">
      <c r="B1705" s="204"/>
      <c r="C1705" s="205"/>
      <c r="D1705" s="189" t="s">
        <v>198</v>
      </c>
      <c r="E1705" s="206" t="s">
        <v>19</v>
      </c>
      <c r="F1705" s="207" t="s">
        <v>2186</v>
      </c>
      <c r="G1705" s="205"/>
      <c r="H1705" s="208">
        <v>18</v>
      </c>
      <c r="I1705" s="209"/>
      <c r="J1705" s="205"/>
      <c r="K1705" s="205"/>
      <c r="L1705" s="210"/>
      <c r="M1705" s="211"/>
      <c r="N1705" s="212"/>
      <c r="O1705" s="212"/>
      <c r="P1705" s="212"/>
      <c r="Q1705" s="212"/>
      <c r="R1705" s="212"/>
      <c r="S1705" s="212"/>
      <c r="T1705" s="213"/>
      <c r="AT1705" s="214" t="s">
        <v>198</v>
      </c>
      <c r="AU1705" s="214" t="s">
        <v>83</v>
      </c>
      <c r="AV1705" s="14" t="s">
        <v>83</v>
      </c>
      <c r="AW1705" s="14" t="s">
        <v>34</v>
      </c>
      <c r="AX1705" s="14" t="s">
        <v>81</v>
      </c>
      <c r="AY1705" s="214" t="s">
        <v>168</v>
      </c>
    </row>
    <row r="1706" spans="1:65" s="2" customFormat="1" ht="24.2" customHeight="1">
      <c r="A1706" s="36"/>
      <c r="B1706" s="37"/>
      <c r="C1706" s="176" t="s">
        <v>2187</v>
      </c>
      <c r="D1706" s="176" t="s">
        <v>170</v>
      </c>
      <c r="E1706" s="177" t="s">
        <v>2188</v>
      </c>
      <c r="F1706" s="178" t="s">
        <v>2189</v>
      </c>
      <c r="G1706" s="179" t="s">
        <v>317</v>
      </c>
      <c r="H1706" s="180">
        <v>12</v>
      </c>
      <c r="I1706" s="181"/>
      <c r="J1706" s="182">
        <f>ROUND(I1706*H1706,2)</f>
        <v>0</v>
      </c>
      <c r="K1706" s="178" t="s">
        <v>19</v>
      </c>
      <c r="L1706" s="41"/>
      <c r="M1706" s="183" t="s">
        <v>19</v>
      </c>
      <c r="N1706" s="184" t="s">
        <v>44</v>
      </c>
      <c r="O1706" s="66"/>
      <c r="P1706" s="185">
        <f>O1706*H1706</f>
        <v>0</v>
      </c>
      <c r="Q1706" s="185">
        <v>4.4999999999999998E-2</v>
      </c>
      <c r="R1706" s="185">
        <f>Q1706*H1706</f>
        <v>0.54</v>
      </c>
      <c r="S1706" s="185">
        <v>0</v>
      </c>
      <c r="T1706" s="186">
        <f>S1706*H1706</f>
        <v>0</v>
      </c>
      <c r="U1706" s="36"/>
      <c r="V1706" s="36"/>
      <c r="W1706" s="36"/>
      <c r="X1706" s="36"/>
      <c r="Y1706" s="36"/>
      <c r="Z1706" s="36"/>
      <c r="AA1706" s="36"/>
      <c r="AB1706" s="36"/>
      <c r="AC1706" s="36"/>
      <c r="AD1706" s="36"/>
      <c r="AE1706" s="36"/>
      <c r="AR1706" s="187" t="s">
        <v>267</v>
      </c>
      <c r="AT1706" s="187" t="s">
        <v>170</v>
      </c>
      <c r="AU1706" s="187" t="s">
        <v>83</v>
      </c>
      <c r="AY1706" s="19" t="s">
        <v>168</v>
      </c>
      <c r="BE1706" s="188">
        <f>IF(N1706="základní",J1706,0)</f>
        <v>0</v>
      </c>
      <c r="BF1706" s="188">
        <f>IF(N1706="snížená",J1706,0)</f>
        <v>0</v>
      </c>
      <c r="BG1706" s="188">
        <f>IF(N1706="zákl. přenesená",J1706,0)</f>
        <v>0</v>
      </c>
      <c r="BH1706" s="188">
        <f>IF(N1706="sníž. přenesená",J1706,0)</f>
        <v>0</v>
      </c>
      <c r="BI1706" s="188">
        <f>IF(N1706="nulová",J1706,0)</f>
        <v>0</v>
      </c>
      <c r="BJ1706" s="19" t="s">
        <v>81</v>
      </c>
      <c r="BK1706" s="188">
        <f>ROUND(I1706*H1706,2)</f>
        <v>0</v>
      </c>
      <c r="BL1706" s="19" t="s">
        <v>267</v>
      </c>
      <c r="BM1706" s="187" t="s">
        <v>2190</v>
      </c>
    </row>
    <row r="1707" spans="1:65" s="13" customFormat="1" ht="11.25">
      <c r="B1707" s="194"/>
      <c r="C1707" s="195"/>
      <c r="D1707" s="189" t="s">
        <v>198</v>
      </c>
      <c r="E1707" s="196" t="s">
        <v>19</v>
      </c>
      <c r="F1707" s="197" t="s">
        <v>2026</v>
      </c>
      <c r="G1707" s="195"/>
      <c r="H1707" s="196" t="s">
        <v>19</v>
      </c>
      <c r="I1707" s="198"/>
      <c r="J1707" s="195"/>
      <c r="K1707" s="195"/>
      <c r="L1707" s="199"/>
      <c r="M1707" s="200"/>
      <c r="N1707" s="201"/>
      <c r="O1707" s="201"/>
      <c r="P1707" s="201"/>
      <c r="Q1707" s="201"/>
      <c r="R1707" s="201"/>
      <c r="S1707" s="201"/>
      <c r="T1707" s="202"/>
      <c r="AT1707" s="203" t="s">
        <v>198</v>
      </c>
      <c r="AU1707" s="203" t="s">
        <v>83</v>
      </c>
      <c r="AV1707" s="13" t="s">
        <v>81</v>
      </c>
      <c r="AW1707" s="13" t="s">
        <v>34</v>
      </c>
      <c r="AX1707" s="13" t="s">
        <v>73</v>
      </c>
      <c r="AY1707" s="203" t="s">
        <v>168</v>
      </c>
    </row>
    <row r="1708" spans="1:65" s="13" customFormat="1" ht="11.25">
      <c r="B1708" s="194"/>
      <c r="C1708" s="195"/>
      <c r="D1708" s="189" t="s">
        <v>198</v>
      </c>
      <c r="E1708" s="196" t="s">
        <v>19</v>
      </c>
      <c r="F1708" s="197" t="s">
        <v>2027</v>
      </c>
      <c r="G1708" s="195"/>
      <c r="H1708" s="196" t="s">
        <v>19</v>
      </c>
      <c r="I1708" s="198"/>
      <c r="J1708" s="195"/>
      <c r="K1708" s="195"/>
      <c r="L1708" s="199"/>
      <c r="M1708" s="200"/>
      <c r="N1708" s="201"/>
      <c r="O1708" s="201"/>
      <c r="P1708" s="201"/>
      <c r="Q1708" s="201"/>
      <c r="R1708" s="201"/>
      <c r="S1708" s="201"/>
      <c r="T1708" s="202"/>
      <c r="AT1708" s="203" t="s">
        <v>198</v>
      </c>
      <c r="AU1708" s="203" t="s">
        <v>83</v>
      </c>
      <c r="AV1708" s="13" t="s">
        <v>81</v>
      </c>
      <c r="AW1708" s="13" t="s">
        <v>34</v>
      </c>
      <c r="AX1708" s="13" t="s">
        <v>73</v>
      </c>
      <c r="AY1708" s="203" t="s">
        <v>168</v>
      </c>
    </row>
    <row r="1709" spans="1:65" s="13" customFormat="1" ht="11.25">
      <c r="B1709" s="194"/>
      <c r="C1709" s="195"/>
      <c r="D1709" s="189" t="s">
        <v>198</v>
      </c>
      <c r="E1709" s="196" t="s">
        <v>19</v>
      </c>
      <c r="F1709" s="197" t="s">
        <v>2145</v>
      </c>
      <c r="G1709" s="195"/>
      <c r="H1709" s="196" t="s">
        <v>19</v>
      </c>
      <c r="I1709" s="198"/>
      <c r="J1709" s="195"/>
      <c r="K1709" s="195"/>
      <c r="L1709" s="199"/>
      <c r="M1709" s="200"/>
      <c r="N1709" s="201"/>
      <c r="O1709" s="201"/>
      <c r="P1709" s="201"/>
      <c r="Q1709" s="201"/>
      <c r="R1709" s="201"/>
      <c r="S1709" s="201"/>
      <c r="T1709" s="202"/>
      <c r="AT1709" s="203" t="s">
        <v>198</v>
      </c>
      <c r="AU1709" s="203" t="s">
        <v>83</v>
      </c>
      <c r="AV1709" s="13" t="s">
        <v>81</v>
      </c>
      <c r="AW1709" s="13" t="s">
        <v>34</v>
      </c>
      <c r="AX1709" s="13" t="s">
        <v>73</v>
      </c>
      <c r="AY1709" s="203" t="s">
        <v>168</v>
      </c>
    </row>
    <row r="1710" spans="1:65" s="14" customFormat="1" ht="11.25">
      <c r="B1710" s="204"/>
      <c r="C1710" s="205"/>
      <c r="D1710" s="189" t="s">
        <v>198</v>
      </c>
      <c r="E1710" s="206" t="s">
        <v>19</v>
      </c>
      <c r="F1710" s="207" t="s">
        <v>2191</v>
      </c>
      <c r="G1710" s="205"/>
      <c r="H1710" s="208">
        <v>12</v>
      </c>
      <c r="I1710" s="209"/>
      <c r="J1710" s="205"/>
      <c r="K1710" s="205"/>
      <c r="L1710" s="210"/>
      <c r="M1710" s="211"/>
      <c r="N1710" s="212"/>
      <c r="O1710" s="212"/>
      <c r="P1710" s="212"/>
      <c r="Q1710" s="212"/>
      <c r="R1710" s="212"/>
      <c r="S1710" s="212"/>
      <c r="T1710" s="213"/>
      <c r="AT1710" s="214" t="s">
        <v>198</v>
      </c>
      <c r="AU1710" s="214" t="s">
        <v>83</v>
      </c>
      <c r="AV1710" s="14" t="s">
        <v>83</v>
      </c>
      <c r="AW1710" s="14" t="s">
        <v>34</v>
      </c>
      <c r="AX1710" s="14" t="s">
        <v>81</v>
      </c>
      <c r="AY1710" s="214" t="s">
        <v>168</v>
      </c>
    </row>
    <row r="1711" spans="1:65" s="2" customFormat="1" ht="24.2" customHeight="1">
      <c r="A1711" s="36"/>
      <c r="B1711" s="37"/>
      <c r="C1711" s="176" t="s">
        <v>2192</v>
      </c>
      <c r="D1711" s="176" t="s">
        <v>170</v>
      </c>
      <c r="E1711" s="177" t="s">
        <v>2193</v>
      </c>
      <c r="F1711" s="178" t="s">
        <v>2194</v>
      </c>
      <c r="G1711" s="179" t="s">
        <v>317</v>
      </c>
      <c r="H1711" s="180">
        <v>6</v>
      </c>
      <c r="I1711" s="181"/>
      <c r="J1711" s="182">
        <f>ROUND(I1711*H1711,2)</f>
        <v>0</v>
      </c>
      <c r="K1711" s="178" t="s">
        <v>19</v>
      </c>
      <c r="L1711" s="41"/>
      <c r="M1711" s="183" t="s">
        <v>19</v>
      </c>
      <c r="N1711" s="184" t="s">
        <v>44</v>
      </c>
      <c r="O1711" s="66"/>
      <c r="P1711" s="185">
        <f>O1711*H1711</f>
        <v>0</v>
      </c>
      <c r="Q1711" s="185">
        <v>3.5999999999999997E-2</v>
      </c>
      <c r="R1711" s="185">
        <f>Q1711*H1711</f>
        <v>0.21599999999999997</v>
      </c>
      <c r="S1711" s="185">
        <v>0</v>
      </c>
      <c r="T1711" s="186">
        <f>S1711*H1711</f>
        <v>0</v>
      </c>
      <c r="U1711" s="36"/>
      <c r="V1711" s="36"/>
      <c r="W1711" s="36"/>
      <c r="X1711" s="36"/>
      <c r="Y1711" s="36"/>
      <c r="Z1711" s="36"/>
      <c r="AA1711" s="36"/>
      <c r="AB1711" s="36"/>
      <c r="AC1711" s="36"/>
      <c r="AD1711" s="36"/>
      <c r="AE1711" s="36"/>
      <c r="AR1711" s="187" t="s">
        <v>267</v>
      </c>
      <c r="AT1711" s="187" t="s">
        <v>170</v>
      </c>
      <c r="AU1711" s="187" t="s">
        <v>83</v>
      </c>
      <c r="AY1711" s="19" t="s">
        <v>168</v>
      </c>
      <c r="BE1711" s="188">
        <f>IF(N1711="základní",J1711,0)</f>
        <v>0</v>
      </c>
      <c r="BF1711" s="188">
        <f>IF(N1711="snížená",J1711,0)</f>
        <v>0</v>
      </c>
      <c r="BG1711" s="188">
        <f>IF(N1711="zákl. přenesená",J1711,0)</f>
        <v>0</v>
      </c>
      <c r="BH1711" s="188">
        <f>IF(N1711="sníž. přenesená",J1711,0)</f>
        <v>0</v>
      </c>
      <c r="BI1711" s="188">
        <f>IF(N1711="nulová",J1711,0)</f>
        <v>0</v>
      </c>
      <c r="BJ1711" s="19" t="s">
        <v>81</v>
      </c>
      <c r="BK1711" s="188">
        <f>ROUND(I1711*H1711,2)</f>
        <v>0</v>
      </c>
      <c r="BL1711" s="19" t="s">
        <v>267</v>
      </c>
      <c r="BM1711" s="187" t="s">
        <v>2195</v>
      </c>
    </row>
    <row r="1712" spans="1:65" s="13" customFormat="1" ht="11.25">
      <c r="B1712" s="194"/>
      <c r="C1712" s="195"/>
      <c r="D1712" s="189" t="s">
        <v>198</v>
      </c>
      <c r="E1712" s="196" t="s">
        <v>19</v>
      </c>
      <c r="F1712" s="197" t="s">
        <v>2026</v>
      </c>
      <c r="G1712" s="195"/>
      <c r="H1712" s="196" t="s">
        <v>19</v>
      </c>
      <c r="I1712" s="198"/>
      <c r="J1712" s="195"/>
      <c r="K1712" s="195"/>
      <c r="L1712" s="199"/>
      <c r="M1712" s="200"/>
      <c r="N1712" s="201"/>
      <c r="O1712" s="201"/>
      <c r="P1712" s="201"/>
      <c r="Q1712" s="201"/>
      <c r="R1712" s="201"/>
      <c r="S1712" s="201"/>
      <c r="T1712" s="202"/>
      <c r="AT1712" s="203" t="s">
        <v>198</v>
      </c>
      <c r="AU1712" s="203" t="s">
        <v>83</v>
      </c>
      <c r="AV1712" s="13" t="s">
        <v>81</v>
      </c>
      <c r="AW1712" s="13" t="s">
        <v>34</v>
      </c>
      <c r="AX1712" s="13" t="s">
        <v>73</v>
      </c>
      <c r="AY1712" s="203" t="s">
        <v>168</v>
      </c>
    </row>
    <row r="1713" spans="1:65" s="13" customFormat="1" ht="11.25">
      <c r="B1713" s="194"/>
      <c r="C1713" s="195"/>
      <c r="D1713" s="189" t="s">
        <v>198</v>
      </c>
      <c r="E1713" s="196" t="s">
        <v>19</v>
      </c>
      <c r="F1713" s="197" t="s">
        <v>2027</v>
      </c>
      <c r="G1713" s="195"/>
      <c r="H1713" s="196" t="s">
        <v>19</v>
      </c>
      <c r="I1713" s="198"/>
      <c r="J1713" s="195"/>
      <c r="K1713" s="195"/>
      <c r="L1713" s="199"/>
      <c r="M1713" s="200"/>
      <c r="N1713" s="201"/>
      <c r="O1713" s="201"/>
      <c r="P1713" s="201"/>
      <c r="Q1713" s="201"/>
      <c r="R1713" s="201"/>
      <c r="S1713" s="201"/>
      <c r="T1713" s="202"/>
      <c r="AT1713" s="203" t="s">
        <v>198</v>
      </c>
      <c r="AU1713" s="203" t="s">
        <v>83</v>
      </c>
      <c r="AV1713" s="13" t="s">
        <v>81</v>
      </c>
      <c r="AW1713" s="13" t="s">
        <v>34</v>
      </c>
      <c r="AX1713" s="13" t="s">
        <v>73</v>
      </c>
      <c r="AY1713" s="203" t="s">
        <v>168</v>
      </c>
    </row>
    <row r="1714" spans="1:65" s="13" customFormat="1" ht="11.25">
      <c r="B1714" s="194"/>
      <c r="C1714" s="195"/>
      <c r="D1714" s="189" t="s">
        <v>198</v>
      </c>
      <c r="E1714" s="196" t="s">
        <v>19</v>
      </c>
      <c r="F1714" s="197" t="s">
        <v>2145</v>
      </c>
      <c r="G1714" s="195"/>
      <c r="H1714" s="196" t="s">
        <v>19</v>
      </c>
      <c r="I1714" s="198"/>
      <c r="J1714" s="195"/>
      <c r="K1714" s="195"/>
      <c r="L1714" s="199"/>
      <c r="M1714" s="200"/>
      <c r="N1714" s="201"/>
      <c r="O1714" s="201"/>
      <c r="P1714" s="201"/>
      <c r="Q1714" s="201"/>
      <c r="R1714" s="201"/>
      <c r="S1714" s="201"/>
      <c r="T1714" s="202"/>
      <c r="AT1714" s="203" t="s">
        <v>198</v>
      </c>
      <c r="AU1714" s="203" t="s">
        <v>83</v>
      </c>
      <c r="AV1714" s="13" t="s">
        <v>81</v>
      </c>
      <c r="AW1714" s="13" t="s">
        <v>34</v>
      </c>
      <c r="AX1714" s="13" t="s">
        <v>73</v>
      </c>
      <c r="AY1714" s="203" t="s">
        <v>168</v>
      </c>
    </row>
    <row r="1715" spans="1:65" s="14" customFormat="1" ht="11.25">
      <c r="B1715" s="204"/>
      <c r="C1715" s="205"/>
      <c r="D1715" s="189" t="s">
        <v>198</v>
      </c>
      <c r="E1715" s="206" t="s">
        <v>19</v>
      </c>
      <c r="F1715" s="207" t="s">
        <v>2196</v>
      </c>
      <c r="G1715" s="205"/>
      <c r="H1715" s="208">
        <v>6</v>
      </c>
      <c r="I1715" s="209"/>
      <c r="J1715" s="205"/>
      <c r="K1715" s="205"/>
      <c r="L1715" s="210"/>
      <c r="M1715" s="211"/>
      <c r="N1715" s="212"/>
      <c r="O1715" s="212"/>
      <c r="P1715" s="212"/>
      <c r="Q1715" s="212"/>
      <c r="R1715" s="212"/>
      <c r="S1715" s="212"/>
      <c r="T1715" s="213"/>
      <c r="AT1715" s="214" t="s">
        <v>198</v>
      </c>
      <c r="AU1715" s="214" t="s">
        <v>83</v>
      </c>
      <c r="AV1715" s="14" t="s">
        <v>83</v>
      </c>
      <c r="AW1715" s="14" t="s">
        <v>34</v>
      </c>
      <c r="AX1715" s="14" t="s">
        <v>81</v>
      </c>
      <c r="AY1715" s="214" t="s">
        <v>168</v>
      </c>
    </row>
    <row r="1716" spans="1:65" s="2" customFormat="1" ht="24.2" customHeight="1">
      <c r="A1716" s="36"/>
      <c r="B1716" s="37"/>
      <c r="C1716" s="176" t="s">
        <v>2197</v>
      </c>
      <c r="D1716" s="176" t="s">
        <v>170</v>
      </c>
      <c r="E1716" s="177" t="s">
        <v>2198</v>
      </c>
      <c r="F1716" s="178" t="s">
        <v>2189</v>
      </c>
      <c r="G1716" s="179" t="s">
        <v>317</v>
      </c>
      <c r="H1716" s="180">
        <v>9</v>
      </c>
      <c r="I1716" s="181"/>
      <c r="J1716" s="182">
        <f>ROUND(I1716*H1716,2)</f>
        <v>0</v>
      </c>
      <c r="K1716" s="178" t="s">
        <v>19</v>
      </c>
      <c r="L1716" s="41"/>
      <c r="M1716" s="183" t="s">
        <v>19</v>
      </c>
      <c r="N1716" s="184" t="s">
        <v>44</v>
      </c>
      <c r="O1716" s="66"/>
      <c r="P1716" s="185">
        <f>O1716*H1716</f>
        <v>0</v>
      </c>
      <c r="Q1716" s="185">
        <v>4.4999999999999998E-2</v>
      </c>
      <c r="R1716" s="185">
        <f>Q1716*H1716</f>
        <v>0.40499999999999997</v>
      </c>
      <c r="S1716" s="185">
        <v>0</v>
      </c>
      <c r="T1716" s="186">
        <f>S1716*H1716</f>
        <v>0</v>
      </c>
      <c r="U1716" s="36"/>
      <c r="V1716" s="36"/>
      <c r="W1716" s="36"/>
      <c r="X1716" s="36"/>
      <c r="Y1716" s="36"/>
      <c r="Z1716" s="36"/>
      <c r="AA1716" s="36"/>
      <c r="AB1716" s="36"/>
      <c r="AC1716" s="36"/>
      <c r="AD1716" s="36"/>
      <c r="AE1716" s="36"/>
      <c r="AR1716" s="187" t="s">
        <v>267</v>
      </c>
      <c r="AT1716" s="187" t="s">
        <v>170</v>
      </c>
      <c r="AU1716" s="187" t="s">
        <v>83</v>
      </c>
      <c r="AY1716" s="19" t="s">
        <v>168</v>
      </c>
      <c r="BE1716" s="188">
        <f>IF(N1716="základní",J1716,0)</f>
        <v>0</v>
      </c>
      <c r="BF1716" s="188">
        <f>IF(N1716="snížená",J1716,0)</f>
        <v>0</v>
      </c>
      <c r="BG1716" s="188">
        <f>IF(N1716="zákl. přenesená",J1716,0)</f>
        <v>0</v>
      </c>
      <c r="BH1716" s="188">
        <f>IF(N1716="sníž. přenesená",J1716,0)</f>
        <v>0</v>
      </c>
      <c r="BI1716" s="188">
        <f>IF(N1716="nulová",J1716,0)</f>
        <v>0</v>
      </c>
      <c r="BJ1716" s="19" t="s">
        <v>81</v>
      </c>
      <c r="BK1716" s="188">
        <f>ROUND(I1716*H1716,2)</f>
        <v>0</v>
      </c>
      <c r="BL1716" s="19" t="s">
        <v>267</v>
      </c>
      <c r="BM1716" s="187" t="s">
        <v>2199</v>
      </c>
    </row>
    <row r="1717" spans="1:65" s="13" customFormat="1" ht="11.25">
      <c r="B1717" s="194"/>
      <c r="C1717" s="195"/>
      <c r="D1717" s="189" t="s">
        <v>198</v>
      </c>
      <c r="E1717" s="196" t="s">
        <v>19</v>
      </c>
      <c r="F1717" s="197" t="s">
        <v>2026</v>
      </c>
      <c r="G1717" s="195"/>
      <c r="H1717" s="196" t="s">
        <v>19</v>
      </c>
      <c r="I1717" s="198"/>
      <c r="J1717" s="195"/>
      <c r="K1717" s="195"/>
      <c r="L1717" s="199"/>
      <c r="M1717" s="200"/>
      <c r="N1717" s="201"/>
      <c r="O1717" s="201"/>
      <c r="P1717" s="201"/>
      <c r="Q1717" s="201"/>
      <c r="R1717" s="201"/>
      <c r="S1717" s="201"/>
      <c r="T1717" s="202"/>
      <c r="AT1717" s="203" t="s">
        <v>198</v>
      </c>
      <c r="AU1717" s="203" t="s">
        <v>83</v>
      </c>
      <c r="AV1717" s="13" t="s">
        <v>81</v>
      </c>
      <c r="AW1717" s="13" t="s">
        <v>34</v>
      </c>
      <c r="AX1717" s="13" t="s">
        <v>73</v>
      </c>
      <c r="AY1717" s="203" t="s">
        <v>168</v>
      </c>
    </row>
    <row r="1718" spans="1:65" s="13" customFormat="1" ht="11.25">
      <c r="B1718" s="194"/>
      <c r="C1718" s="195"/>
      <c r="D1718" s="189" t="s">
        <v>198</v>
      </c>
      <c r="E1718" s="196" t="s">
        <v>19</v>
      </c>
      <c r="F1718" s="197" t="s">
        <v>2027</v>
      </c>
      <c r="G1718" s="195"/>
      <c r="H1718" s="196" t="s">
        <v>19</v>
      </c>
      <c r="I1718" s="198"/>
      <c r="J1718" s="195"/>
      <c r="K1718" s="195"/>
      <c r="L1718" s="199"/>
      <c r="M1718" s="200"/>
      <c r="N1718" s="201"/>
      <c r="O1718" s="201"/>
      <c r="P1718" s="201"/>
      <c r="Q1718" s="201"/>
      <c r="R1718" s="201"/>
      <c r="S1718" s="201"/>
      <c r="T1718" s="202"/>
      <c r="AT1718" s="203" t="s">
        <v>198</v>
      </c>
      <c r="AU1718" s="203" t="s">
        <v>83</v>
      </c>
      <c r="AV1718" s="13" t="s">
        <v>81</v>
      </c>
      <c r="AW1718" s="13" t="s">
        <v>34</v>
      </c>
      <c r="AX1718" s="13" t="s">
        <v>73</v>
      </c>
      <c r="AY1718" s="203" t="s">
        <v>168</v>
      </c>
    </row>
    <row r="1719" spans="1:65" s="13" customFormat="1" ht="11.25">
      <c r="B1719" s="194"/>
      <c r="C1719" s="195"/>
      <c r="D1719" s="189" t="s">
        <v>198</v>
      </c>
      <c r="E1719" s="196" t="s">
        <v>19</v>
      </c>
      <c r="F1719" s="197" t="s">
        <v>2145</v>
      </c>
      <c r="G1719" s="195"/>
      <c r="H1719" s="196" t="s">
        <v>19</v>
      </c>
      <c r="I1719" s="198"/>
      <c r="J1719" s="195"/>
      <c r="K1719" s="195"/>
      <c r="L1719" s="199"/>
      <c r="M1719" s="200"/>
      <c r="N1719" s="201"/>
      <c r="O1719" s="201"/>
      <c r="P1719" s="201"/>
      <c r="Q1719" s="201"/>
      <c r="R1719" s="201"/>
      <c r="S1719" s="201"/>
      <c r="T1719" s="202"/>
      <c r="AT1719" s="203" t="s">
        <v>198</v>
      </c>
      <c r="AU1719" s="203" t="s">
        <v>83</v>
      </c>
      <c r="AV1719" s="13" t="s">
        <v>81</v>
      </c>
      <c r="AW1719" s="13" t="s">
        <v>34</v>
      </c>
      <c r="AX1719" s="13" t="s">
        <v>73</v>
      </c>
      <c r="AY1719" s="203" t="s">
        <v>168</v>
      </c>
    </row>
    <row r="1720" spans="1:65" s="14" customFormat="1" ht="11.25">
      <c r="B1720" s="204"/>
      <c r="C1720" s="205"/>
      <c r="D1720" s="189" t="s">
        <v>198</v>
      </c>
      <c r="E1720" s="206" t="s">
        <v>19</v>
      </c>
      <c r="F1720" s="207" t="s">
        <v>2200</v>
      </c>
      <c r="G1720" s="205"/>
      <c r="H1720" s="208">
        <v>9</v>
      </c>
      <c r="I1720" s="209"/>
      <c r="J1720" s="205"/>
      <c r="K1720" s="205"/>
      <c r="L1720" s="210"/>
      <c r="M1720" s="211"/>
      <c r="N1720" s="212"/>
      <c r="O1720" s="212"/>
      <c r="P1720" s="212"/>
      <c r="Q1720" s="212"/>
      <c r="R1720" s="212"/>
      <c r="S1720" s="212"/>
      <c r="T1720" s="213"/>
      <c r="AT1720" s="214" t="s">
        <v>198</v>
      </c>
      <c r="AU1720" s="214" t="s">
        <v>83</v>
      </c>
      <c r="AV1720" s="14" t="s">
        <v>83</v>
      </c>
      <c r="AW1720" s="14" t="s">
        <v>34</v>
      </c>
      <c r="AX1720" s="14" t="s">
        <v>81</v>
      </c>
      <c r="AY1720" s="214" t="s">
        <v>168</v>
      </c>
    </row>
    <row r="1721" spans="1:65" s="2" customFormat="1" ht="24.2" customHeight="1">
      <c r="A1721" s="36"/>
      <c r="B1721" s="37"/>
      <c r="C1721" s="176" t="s">
        <v>2201</v>
      </c>
      <c r="D1721" s="176" t="s">
        <v>170</v>
      </c>
      <c r="E1721" s="177" t="s">
        <v>2202</v>
      </c>
      <c r="F1721" s="178" t="s">
        <v>2203</v>
      </c>
      <c r="G1721" s="179" t="s">
        <v>317</v>
      </c>
      <c r="H1721" s="180">
        <v>2</v>
      </c>
      <c r="I1721" s="181"/>
      <c r="J1721" s="182">
        <f>ROUND(I1721*H1721,2)</f>
        <v>0</v>
      </c>
      <c r="K1721" s="178" t="s">
        <v>19</v>
      </c>
      <c r="L1721" s="41"/>
      <c r="M1721" s="183" t="s">
        <v>19</v>
      </c>
      <c r="N1721" s="184" t="s">
        <v>44</v>
      </c>
      <c r="O1721" s="66"/>
      <c r="P1721" s="185">
        <f>O1721*H1721</f>
        <v>0</v>
      </c>
      <c r="Q1721" s="185">
        <v>0.125</v>
      </c>
      <c r="R1721" s="185">
        <f>Q1721*H1721</f>
        <v>0.25</v>
      </c>
      <c r="S1721" s="185">
        <v>0</v>
      </c>
      <c r="T1721" s="186">
        <f>S1721*H1721</f>
        <v>0</v>
      </c>
      <c r="U1721" s="36"/>
      <c r="V1721" s="36"/>
      <c r="W1721" s="36"/>
      <c r="X1721" s="36"/>
      <c r="Y1721" s="36"/>
      <c r="Z1721" s="36"/>
      <c r="AA1721" s="36"/>
      <c r="AB1721" s="36"/>
      <c r="AC1721" s="36"/>
      <c r="AD1721" s="36"/>
      <c r="AE1721" s="36"/>
      <c r="AR1721" s="187" t="s">
        <v>267</v>
      </c>
      <c r="AT1721" s="187" t="s">
        <v>170</v>
      </c>
      <c r="AU1721" s="187" t="s">
        <v>83</v>
      </c>
      <c r="AY1721" s="19" t="s">
        <v>168</v>
      </c>
      <c r="BE1721" s="188">
        <f>IF(N1721="základní",J1721,0)</f>
        <v>0</v>
      </c>
      <c r="BF1721" s="188">
        <f>IF(N1721="snížená",J1721,0)</f>
        <v>0</v>
      </c>
      <c r="BG1721" s="188">
        <f>IF(N1721="zákl. přenesená",J1721,0)</f>
        <v>0</v>
      </c>
      <c r="BH1721" s="188">
        <f>IF(N1721="sníž. přenesená",J1721,0)</f>
        <v>0</v>
      </c>
      <c r="BI1721" s="188">
        <f>IF(N1721="nulová",J1721,0)</f>
        <v>0</v>
      </c>
      <c r="BJ1721" s="19" t="s">
        <v>81</v>
      </c>
      <c r="BK1721" s="188">
        <f>ROUND(I1721*H1721,2)</f>
        <v>0</v>
      </c>
      <c r="BL1721" s="19" t="s">
        <v>267</v>
      </c>
      <c r="BM1721" s="187" t="s">
        <v>2204</v>
      </c>
    </row>
    <row r="1722" spans="1:65" s="13" customFormat="1" ht="11.25">
      <c r="B1722" s="194"/>
      <c r="C1722" s="195"/>
      <c r="D1722" s="189" t="s">
        <v>198</v>
      </c>
      <c r="E1722" s="196" t="s">
        <v>19</v>
      </c>
      <c r="F1722" s="197" t="s">
        <v>2026</v>
      </c>
      <c r="G1722" s="195"/>
      <c r="H1722" s="196" t="s">
        <v>19</v>
      </c>
      <c r="I1722" s="198"/>
      <c r="J1722" s="195"/>
      <c r="K1722" s="195"/>
      <c r="L1722" s="199"/>
      <c r="M1722" s="200"/>
      <c r="N1722" s="201"/>
      <c r="O1722" s="201"/>
      <c r="P1722" s="201"/>
      <c r="Q1722" s="201"/>
      <c r="R1722" s="201"/>
      <c r="S1722" s="201"/>
      <c r="T1722" s="202"/>
      <c r="AT1722" s="203" t="s">
        <v>198</v>
      </c>
      <c r="AU1722" s="203" t="s">
        <v>83</v>
      </c>
      <c r="AV1722" s="13" t="s">
        <v>81</v>
      </c>
      <c r="AW1722" s="13" t="s">
        <v>34</v>
      </c>
      <c r="AX1722" s="13" t="s">
        <v>73</v>
      </c>
      <c r="AY1722" s="203" t="s">
        <v>168</v>
      </c>
    </row>
    <row r="1723" spans="1:65" s="13" customFormat="1" ht="11.25">
      <c r="B1723" s="194"/>
      <c r="C1723" s="195"/>
      <c r="D1723" s="189" t="s">
        <v>198</v>
      </c>
      <c r="E1723" s="196" t="s">
        <v>19</v>
      </c>
      <c r="F1723" s="197" t="s">
        <v>2027</v>
      </c>
      <c r="G1723" s="195"/>
      <c r="H1723" s="196" t="s">
        <v>19</v>
      </c>
      <c r="I1723" s="198"/>
      <c r="J1723" s="195"/>
      <c r="K1723" s="195"/>
      <c r="L1723" s="199"/>
      <c r="M1723" s="200"/>
      <c r="N1723" s="201"/>
      <c r="O1723" s="201"/>
      <c r="P1723" s="201"/>
      <c r="Q1723" s="201"/>
      <c r="R1723" s="201"/>
      <c r="S1723" s="201"/>
      <c r="T1723" s="202"/>
      <c r="AT1723" s="203" t="s">
        <v>198</v>
      </c>
      <c r="AU1723" s="203" t="s">
        <v>83</v>
      </c>
      <c r="AV1723" s="13" t="s">
        <v>81</v>
      </c>
      <c r="AW1723" s="13" t="s">
        <v>34</v>
      </c>
      <c r="AX1723" s="13" t="s">
        <v>73</v>
      </c>
      <c r="AY1723" s="203" t="s">
        <v>168</v>
      </c>
    </row>
    <row r="1724" spans="1:65" s="13" customFormat="1" ht="11.25">
      <c r="B1724" s="194"/>
      <c r="C1724" s="195"/>
      <c r="D1724" s="189" t="s">
        <v>198</v>
      </c>
      <c r="E1724" s="196" t="s">
        <v>19</v>
      </c>
      <c r="F1724" s="197" t="s">
        <v>2078</v>
      </c>
      <c r="G1724" s="195"/>
      <c r="H1724" s="196" t="s">
        <v>19</v>
      </c>
      <c r="I1724" s="198"/>
      <c r="J1724" s="195"/>
      <c r="K1724" s="195"/>
      <c r="L1724" s="199"/>
      <c r="M1724" s="200"/>
      <c r="N1724" s="201"/>
      <c r="O1724" s="201"/>
      <c r="P1724" s="201"/>
      <c r="Q1724" s="201"/>
      <c r="R1724" s="201"/>
      <c r="S1724" s="201"/>
      <c r="T1724" s="202"/>
      <c r="AT1724" s="203" t="s">
        <v>198</v>
      </c>
      <c r="AU1724" s="203" t="s">
        <v>83</v>
      </c>
      <c r="AV1724" s="13" t="s">
        <v>81</v>
      </c>
      <c r="AW1724" s="13" t="s">
        <v>34</v>
      </c>
      <c r="AX1724" s="13" t="s">
        <v>73</v>
      </c>
      <c r="AY1724" s="203" t="s">
        <v>168</v>
      </c>
    </row>
    <row r="1725" spans="1:65" s="13" customFormat="1" ht="11.25">
      <c r="B1725" s="194"/>
      <c r="C1725" s="195"/>
      <c r="D1725" s="189" t="s">
        <v>198</v>
      </c>
      <c r="E1725" s="196" t="s">
        <v>19</v>
      </c>
      <c r="F1725" s="197" t="s">
        <v>2079</v>
      </c>
      <c r="G1725" s="195"/>
      <c r="H1725" s="196" t="s">
        <v>19</v>
      </c>
      <c r="I1725" s="198"/>
      <c r="J1725" s="195"/>
      <c r="K1725" s="195"/>
      <c r="L1725" s="199"/>
      <c r="M1725" s="200"/>
      <c r="N1725" s="201"/>
      <c r="O1725" s="201"/>
      <c r="P1725" s="201"/>
      <c r="Q1725" s="201"/>
      <c r="R1725" s="201"/>
      <c r="S1725" s="201"/>
      <c r="T1725" s="202"/>
      <c r="AT1725" s="203" t="s">
        <v>198</v>
      </c>
      <c r="AU1725" s="203" t="s">
        <v>83</v>
      </c>
      <c r="AV1725" s="13" t="s">
        <v>81</v>
      </c>
      <c r="AW1725" s="13" t="s">
        <v>34</v>
      </c>
      <c r="AX1725" s="13" t="s">
        <v>73</v>
      </c>
      <c r="AY1725" s="203" t="s">
        <v>168</v>
      </c>
    </row>
    <row r="1726" spans="1:65" s="13" customFormat="1" ht="11.25">
      <c r="B1726" s="194"/>
      <c r="C1726" s="195"/>
      <c r="D1726" s="189" t="s">
        <v>198</v>
      </c>
      <c r="E1726" s="196" t="s">
        <v>19</v>
      </c>
      <c r="F1726" s="197" t="s">
        <v>2080</v>
      </c>
      <c r="G1726" s="195"/>
      <c r="H1726" s="196" t="s">
        <v>19</v>
      </c>
      <c r="I1726" s="198"/>
      <c r="J1726" s="195"/>
      <c r="K1726" s="195"/>
      <c r="L1726" s="199"/>
      <c r="M1726" s="200"/>
      <c r="N1726" s="201"/>
      <c r="O1726" s="201"/>
      <c r="P1726" s="201"/>
      <c r="Q1726" s="201"/>
      <c r="R1726" s="201"/>
      <c r="S1726" s="201"/>
      <c r="T1726" s="202"/>
      <c r="AT1726" s="203" t="s">
        <v>198</v>
      </c>
      <c r="AU1726" s="203" t="s">
        <v>83</v>
      </c>
      <c r="AV1726" s="13" t="s">
        <v>81</v>
      </c>
      <c r="AW1726" s="13" t="s">
        <v>34</v>
      </c>
      <c r="AX1726" s="13" t="s">
        <v>73</v>
      </c>
      <c r="AY1726" s="203" t="s">
        <v>168</v>
      </c>
    </row>
    <row r="1727" spans="1:65" s="14" customFormat="1" ht="11.25">
      <c r="B1727" s="204"/>
      <c r="C1727" s="205"/>
      <c r="D1727" s="189" t="s">
        <v>198</v>
      </c>
      <c r="E1727" s="206" t="s">
        <v>19</v>
      </c>
      <c r="F1727" s="207" t="s">
        <v>2205</v>
      </c>
      <c r="G1727" s="205"/>
      <c r="H1727" s="208">
        <v>2</v>
      </c>
      <c r="I1727" s="209"/>
      <c r="J1727" s="205"/>
      <c r="K1727" s="205"/>
      <c r="L1727" s="210"/>
      <c r="M1727" s="211"/>
      <c r="N1727" s="212"/>
      <c r="O1727" s="212"/>
      <c r="P1727" s="212"/>
      <c r="Q1727" s="212"/>
      <c r="R1727" s="212"/>
      <c r="S1727" s="212"/>
      <c r="T1727" s="213"/>
      <c r="AT1727" s="214" t="s">
        <v>198</v>
      </c>
      <c r="AU1727" s="214" t="s">
        <v>83</v>
      </c>
      <c r="AV1727" s="14" t="s">
        <v>83</v>
      </c>
      <c r="AW1727" s="14" t="s">
        <v>34</v>
      </c>
      <c r="AX1727" s="14" t="s">
        <v>81</v>
      </c>
      <c r="AY1727" s="214" t="s">
        <v>168</v>
      </c>
    </row>
    <row r="1728" spans="1:65" s="2" customFormat="1" ht="24.2" customHeight="1">
      <c r="A1728" s="36"/>
      <c r="B1728" s="37"/>
      <c r="C1728" s="176" t="s">
        <v>2206</v>
      </c>
      <c r="D1728" s="176" t="s">
        <v>170</v>
      </c>
      <c r="E1728" s="177" t="s">
        <v>2207</v>
      </c>
      <c r="F1728" s="178" t="s">
        <v>2208</v>
      </c>
      <c r="G1728" s="179" t="s">
        <v>317</v>
      </c>
      <c r="H1728" s="180">
        <v>3</v>
      </c>
      <c r="I1728" s="181"/>
      <c r="J1728" s="182">
        <f>ROUND(I1728*H1728,2)</f>
        <v>0</v>
      </c>
      <c r="K1728" s="178" t="s">
        <v>19</v>
      </c>
      <c r="L1728" s="41"/>
      <c r="M1728" s="183" t="s">
        <v>19</v>
      </c>
      <c r="N1728" s="184" t="s">
        <v>44</v>
      </c>
      <c r="O1728" s="66"/>
      <c r="P1728" s="185">
        <f>O1728*H1728</f>
        <v>0</v>
      </c>
      <c r="Q1728" s="185">
        <v>0.15</v>
      </c>
      <c r="R1728" s="185">
        <f>Q1728*H1728</f>
        <v>0.44999999999999996</v>
      </c>
      <c r="S1728" s="185">
        <v>0</v>
      </c>
      <c r="T1728" s="186">
        <f>S1728*H1728</f>
        <v>0</v>
      </c>
      <c r="U1728" s="36"/>
      <c r="V1728" s="36"/>
      <c r="W1728" s="36"/>
      <c r="X1728" s="36"/>
      <c r="Y1728" s="36"/>
      <c r="Z1728" s="36"/>
      <c r="AA1728" s="36"/>
      <c r="AB1728" s="36"/>
      <c r="AC1728" s="36"/>
      <c r="AD1728" s="36"/>
      <c r="AE1728" s="36"/>
      <c r="AR1728" s="187" t="s">
        <v>267</v>
      </c>
      <c r="AT1728" s="187" t="s">
        <v>170</v>
      </c>
      <c r="AU1728" s="187" t="s">
        <v>83</v>
      </c>
      <c r="AY1728" s="19" t="s">
        <v>168</v>
      </c>
      <c r="BE1728" s="188">
        <f>IF(N1728="základní",J1728,0)</f>
        <v>0</v>
      </c>
      <c r="BF1728" s="188">
        <f>IF(N1728="snížená",J1728,0)</f>
        <v>0</v>
      </c>
      <c r="BG1728" s="188">
        <f>IF(N1728="zákl. přenesená",J1728,0)</f>
        <v>0</v>
      </c>
      <c r="BH1728" s="188">
        <f>IF(N1728="sníž. přenesená",J1728,0)</f>
        <v>0</v>
      </c>
      <c r="BI1728" s="188">
        <f>IF(N1728="nulová",J1728,0)</f>
        <v>0</v>
      </c>
      <c r="BJ1728" s="19" t="s">
        <v>81</v>
      </c>
      <c r="BK1728" s="188">
        <f>ROUND(I1728*H1728,2)</f>
        <v>0</v>
      </c>
      <c r="BL1728" s="19" t="s">
        <v>267</v>
      </c>
      <c r="BM1728" s="187" t="s">
        <v>2209</v>
      </c>
    </row>
    <row r="1729" spans="1:65" s="13" customFormat="1" ht="11.25">
      <c r="B1729" s="194"/>
      <c r="C1729" s="195"/>
      <c r="D1729" s="189" t="s">
        <v>198</v>
      </c>
      <c r="E1729" s="196" t="s">
        <v>19</v>
      </c>
      <c r="F1729" s="197" t="s">
        <v>2026</v>
      </c>
      <c r="G1729" s="195"/>
      <c r="H1729" s="196" t="s">
        <v>19</v>
      </c>
      <c r="I1729" s="198"/>
      <c r="J1729" s="195"/>
      <c r="K1729" s="195"/>
      <c r="L1729" s="199"/>
      <c r="M1729" s="200"/>
      <c r="N1729" s="201"/>
      <c r="O1729" s="201"/>
      <c r="P1729" s="201"/>
      <c r="Q1729" s="201"/>
      <c r="R1729" s="201"/>
      <c r="S1729" s="201"/>
      <c r="T1729" s="202"/>
      <c r="AT1729" s="203" t="s">
        <v>198</v>
      </c>
      <c r="AU1729" s="203" t="s">
        <v>83</v>
      </c>
      <c r="AV1729" s="13" t="s">
        <v>81</v>
      </c>
      <c r="AW1729" s="13" t="s">
        <v>34</v>
      </c>
      <c r="AX1729" s="13" t="s">
        <v>73</v>
      </c>
      <c r="AY1729" s="203" t="s">
        <v>168</v>
      </c>
    </row>
    <row r="1730" spans="1:65" s="13" customFormat="1" ht="11.25">
      <c r="B1730" s="194"/>
      <c r="C1730" s="195"/>
      <c r="D1730" s="189" t="s">
        <v>198</v>
      </c>
      <c r="E1730" s="196" t="s">
        <v>19</v>
      </c>
      <c r="F1730" s="197" t="s">
        <v>2027</v>
      </c>
      <c r="G1730" s="195"/>
      <c r="H1730" s="196" t="s">
        <v>19</v>
      </c>
      <c r="I1730" s="198"/>
      <c r="J1730" s="195"/>
      <c r="K1730" s="195"/>
      <c r="L1730" s="199"/>
      <c r="M1730" s="200"/>
      <c r="N1730" s="201"/>
      <c r="O1730" s="201"/>
      <c r="P1730" s="201"/>
      <c r="Q1730" s="201"/>
      <c r="R1730" s="201"/>
      <c r="S1730" s="201"/>
      <c r="T1730" s="202"/>
      <c r="AT1730" s="203" t="s">
        <v>198</v>
      </c>
      <c r="AU1730" s="203" t="s">
        <v>83</v>
      </c>
      <c r="AV1730" s="13" t="s">
        <v>81</v>
      </c>
      <c r="AW1730" s="13" t="s">
        <v>34</v>
      </c>
      <c r="AX1730" s="13" t="s">
        <v>73</v>
      </c>
      <c r="AY1730" s="203" t="s">
        <v>168</v>
      </c>
    </row>
    <row r="1731" spans="1:65" s="13" customFormat="1" ht="11.25">
      <c r="B1731" s="194"/>
      <c r="C1731" s="195"/>
      <c r="D1731" s="189" t="s">
        <v>198</v>
      </c>
      <c r="E1731" s="196" t="s">
        <v>19</v>
      </c>
      <c r="F1731" s="197" t="s">
        <v>2078</v>
      </c>
      <c r="G1731" s="195"/>
      <c r="H1731" s="196" t="s">
        <v>19</v>
      </c>
      <c r="I1731" s="198"/>
      <c r="J1731" s="195"/>
      <c r="K1731" s="195"/>
      <c r="L1731" s="199"/>
      <c r="M1731" s="200"/>
      <c r="N1731" s="201"/>
      <c r="O1731" s="201"/>
      <c r="P1731" s="201"/>
      <c r="Q1731" s="201"/>
      <c r="R1731" s="201"/>
      <c r="S1731" s="201"/>
      <c r="T1731" s="202"/>
      <c r="AT1731" s="203" t="s">
        <v>198</v>
      </c>
      <c r="AU1731" s="203" t="s">
        <v>83</v>
      </c>
      <c r="AV1731" s="13" t="s">
        <v>81</v>
      </c>
      <c r="AW1731" s="13" t="s">
        <v>34</v>
      </c>
      <c r="AX1731" s="13" t="s">
        <v>73</v>
      </c>
      <c r="AY1731" s="203" t="s">
        <v>168</v>
      </c>
    </row>
    <row r="1732" spans="1:65" s="13" customFormat="1" ht="11.25">
      <c r="B1732" s="194"/>
      <c r="C1732" s="195"/>
      <c r="D1732" s="189" t="s">
        <v>198</v>
      </c>
      <c r="E1732" s="196" t="s">
        <v>19</v>
      </c>
      <c r="F1732" s="197" t="s">
        <v>2079</v>
      </c>
      <c r="G1732" s="195"/>
      <c r="H1732" s="196" t="s">
        <v>19</v>
      </c>
      <c r="I1732" s="198"/>
      <c r="J1732" s="195"/>
      <c r="K1732" s="195"/>
      <c r="L1732" s="199"/>
      <c r="M1732" s="200"/>
      <c r="N1732" s="201"/>
      <c r="O1732" s="201"/>
      <c r="P1732" s="201"/>
      <c r="Q1732" s="201"/>
      <c r="R1732" s="201"/>
      <c r="S1732" s="201"/>
      <c r="T1732" s="202"/>
      <c r="AT1732" s="203" t="s">
        <v>198</v>
      </c>
      <c r="AU1732" s="203" t="s">
        <v>83</v>
      </c>
      <c r="AV1732" s="13" t="s">
        <v>81</v>
      </c>
      <c r="AW1732" s="13" t="s">
        <v>34</v>
      </c>
      <c r="AX1732" s="13" t="s">
        <v>73</v>
      </c>
      <c r="AY1732" s="203" t="s">
        <v>168</v>
      </c>
    </row>
    <row r="1733" spans="1:65" s="13" customFormat="1" ht="11.25">
      <c r="B1733" s="194"/>
      <c r="C1733" s="195"/>
      <c r="D1733" s="189" t="s">
        <v>198</v>
      </c>
      <c r="E1733" s="196" t="s">
        <v>19</v>
      </c>
      <c r="F1733" s="197" t="s">
        <v>2080</v>
      </c>
      <c r="G1733" s="195"/>
      <c r="H1733" s="196" t="s">
        <v>19</v>
      </c>
      <c r="I1733" s="198"/>
      <c r="J1733" s="195"/>
      <c r="K1733" s="195"/>
      <c r="L1733" s="199"/>
      <c r="M1733" s="200"/>
      <c r="N1733" s="201"/>
      <c r="O1733" s="201"/>
      <c r="P1733" s="201"/>
      <c r="Q1733" s="201"/>
      <c r="R1733" s="201"/>
      <c r="S1733" s="201"/>
      <c r="T1733" s="202"/>
      <c r="AT1733" s="203" t="s">
        <v>198</v>
      </c>
      <c r="AU1733" s="203" t="s">
        <v>83</v>
      </c>
      <c r="AV1733" s="13" t="s">
        <v>81</v>
      </c>
      <c r="AW1733" s="13" t="s">
        <v>34</v>
      </c>
      <c r="AX1733" s="13" t="s">
        <v>73</v>
      </c>
      <c r="AY1733" s="203" t="s">
        <v>168</v>
      </c>
    </row>
    <row r="1734" spans="1:65" s="14" customFormat="1" ht="11.25">
      <c r="B1734" s="204"/>
      <c r="C1734" s="205"/>
      <c r="D1734" s="189" t="s">
        <v>198</v>
      </c>
      <c r="E1734" s="206" t="s">
        <v>19</v>
      </c>
      <c r="F1734" s="207" t="s">
        <v>2210</v>
      </c>
      <c r="G1734" s="205"/>
      <c r="H1734" s="208">
        <v>3</v>
      </c>
      <c r="I1734" s="209"/>
      <c r="J1734" s="205"/>
      <c r="K1734" s="205"/>
      <c r="L1734" s="210"/>
      <c r="M1734" s="211"/>
      <c r="N1734" s="212"/>
      <c r="O1734" s="212"/>
      <c r="P1734" s="212"/>
      <c r="Q1734" s="212"/>
      <c r="R1734" s="212"/>
      <c r="S1734" s="212"/>
      <c r="T1734" s="213"/>
      <c r="AT1734" s="214" t="s">
        <v>198</v>
      </c>
      <c r="AU1734" s="214" t="s">
        <v>83</v>
      </c>
      <c r="AV1734" s="14" t="s">
        <v>83</v>
      </c>
      <c r="AW1734" s="14" t="s">
        <v>34</v>
      </c>
      <c r="AX1734" s="14" t="s">
        <v>81</v>
      </c>
      <c r="AY1734" s="214" t="s">
        <v>168</v>
      </c>
    </row>
    <row r="1735" spans="1:65" s="2" customFormat="1" ht="24.2" customHeight="1">
      <c r="A1735" s="36"/>
      <c r="B1735" s="37"/>
      <c r="C1735" s="176" t="s">
        <v>2211</v>
      </c>
      <c r="D1735" s="176" t="s">
        <v>170</v>
      </c>
      <c r="E1735" s="177" t="s">
        <v>2212</v>
      </c>
      <c r="F1735" s="178" t="s">
        <v>2213</v>
      </c>
      <c r="G1735" s="179" t="s">
        <v>317</v>
      </c>
      <c r="H1735" s="180">
        <v>1</v>
      </c>
      <c r="I1735" s="181"/>
      <c r="J1735" s="182">
        <f>ROUND(I1735*H1735,2)</f>
        <v>0</v>
      </c>
      <c r="K1735" s="178" t="s">
        <v>19</v>
      </c>
      <c r="L1735" s="41"/>
      <c r="M1735" s="183" t="s">
        <v>19</v>
      </c>
      <c r="N1735" s="184" t="s">
        <v>44</v>
      </c>
      <c r="O1735" s="66"/>
      <c r="P1735" s="185">
        <f>O1735*H1735</f>
        <v>0</v>
      </c>
      <c r="Q1735" s="185">
        <v>0.08</v>
      </c>
      <c r="R1735" s="185">
        <f>Q1735*H1735</f>
        <v>0.08</v>
      </c>
      <c r="S1735" s="185">
        <v>0</v>
      </c>
      <c r="T1735" s="186">
        <f>S1735*H1735</f>
        <v>0</v>
      </c>
      <c r="U1735" s="36"/>
      <c r="V1735" s="36"/>
      <c r="W1735" s="36"/>
      <c r="X1735" s="36"/>
      <c r="Y1735" s="36"/>
      <c r="Z1735" s="36"/>
      <c r="AA1735" s="36"/>
      <c r="AB1735" s="36"/>
      <c r="AC1735" s="36"/>
      <c r="AD1735" s="36"/>
      <c r="AE1735" s="36"/>
      <c r="AR1735" s="187" t="s">
        <v>267</v>
      </c>
      <c r="AT1735" s="187" t="s">
        <v>170</v>
      </c>
      <c r="AU1735" s="187" t="s">
        <v>83</v>
      </c>
      <c r="AY1735" s="19" t="s">
        <v>168</v>
      </c>
      <c r="BE1735" s="188">
        <f>IF(N1735="základní",J1735,0)</f>
        <v>0</v>
      </c>
      <c r="BF1735" s="188">
        <f>IF(N1735="snížená",J1735,0)</f>
        <v>0</v>
      </c>
      <c r="BG1735" s="188">
        <f>IF(N1735="zákl. přenesená",J1735,0)</f>
        <v>0</v>
      </c>
      <c r="BH1735" s="188">
        <f>IF(N1735="sníž. přenesená",J1735,0)</f>
        <v>0</v>
      </c>
      <c r="BI1735" s="188">
        <f>IF(N1735="nulová",J1735,0)</f>
        <v>0</v>
      </c>
      <c r="BJ1735" s="19" t="s">
        <v>81</v>
      </c>
      <c r="BK1735" s="188">
        <f>ROUND(I1735*H1735,2)</f>
        <v>0</v>
      </c>
      <c r="BL1735" s="19" t="s">
        <v>267</v>
      </c>
      <c r="BM1735" s="187" t="s">
        <v>2214</v>
      </c>
    </row>
    <row r="1736" spans="1:65" s="13" customFormat="1" ht="11.25">
      <c r="B1736" s="194"/>
      <c r="C1736" s="195"/>
      <c r="D1736" s="189" t="s">
        <v>198</v>
      </c>
      <c r="E1736" s="196" t="s">
        <v>19</v>
      </c>
      <c r="F1736" s="197" t="s">
        <v>2026</v>
      </c>
      <c r="G1736" s="195"/>
      <c r="H1736" s="196" t="s">
        <v>19</v>
      </c>
      <c r="I1736" s="198"/>
      <c r="J1736" s="195"/>
      <c r="K1736" s="195"/>
      <c r="L1736" s="199"/>
      <c r="M1736" s="200"/>
      <c r="N1736" s="201"/>
      <c r="O1736" s="201"/>
      <c r="P1736" s="201"/>
      <c r="Q1736" s="201"/>
      <c r="R1736" s="201"/>
      <c r="S1736" s="201"/>
      <c r="T1736" s="202"/>
      <c r="AT1736" s="203" t="s">
        <v>198</v>
      </c>
      <c r="AU1736" s="203" t="s">
        <v>83</v>
      </c>
      <c r="AV1736" s="13" t="s">
        <v>81</v>
      </c>
      <c r="AW1736" s="13" t="s">
        <v>34</v>
      </c>
      <c r="AX1736" s="13" t="s">
        <v>73</v>
      </c>
      <c r="AY1736" s="203" t="s">
        <v>168</v>
      </c>
    </row>
    <row r="1737" spans="1:65" s="13" customFormat="1" ht="11.25">
      <c r="B1737" s="194"/>
      <c r="C1737" s="195"/>
      <c r="D1737" s="189" t="s">
        <v>198</v>
      </c>
      <c r="E1737" s="196" t="s">
        <v>19</v>
      </c>
      <c r="F1737" s="197" t="s">
        <v>2027</v>
      </c>
      <c r="G1737" s="195"/>
      <c r="H1737" s="196" t="s">
        <v>19</v>
      </c>
      <c r="I1737" s="198"/>
      <c r="J1737" s="195"/>
      <c r="K1737" s="195"/>
      <c r="L1737" s="199"/>
      <c r="M1737" s="200"/>
      <c r="N1737" s="201"/>
      <c r="O1737" s="201"/>
      <c r="P1737" s="201"/>
      <c r="Q1737" s="201"/>
      <c r="R1737" s="201"/>
      <c r="S1737" s="201"/>
      <c r="T1737" s="202"/>
      <c r="AT1737" s="203" t="s">
        <v>198</v>
      </c>
      <c r="AU1737" s="203" t="s">
        <v>83</v>
      </c>
      <c r="AV1737" s="13" t="s">
        <v>81</v>
      </c>
      <c r="AW1737" s="13" t="s">
        <v>34</v>
      </c>
      <c r="AX1737" s="13" t="s">
        <v>73</v>
      </c>
      <c r="AY1737" s="203" t="s">
        <v>168</v>
      </c>
    </row>
    <row r="1738" spans="1:65" s="13" customFormat="1" ht="11.25">
      <c r="B1738" s="194"/>
      <c r="C1738" s="195"/>
      <c r="D1738" s="189" t="s">
        <v>198</v>
      </c>
      <c r="E1738" s="196" t="s">
        <v>19</v>
      </c>
      <c r="F1738" s="197" t="s">
        <v>2078</v>
      </c>
      <c r="G1738" s="195"/>
      <c r="H1738" s="196" t="s">
        <v>19</v>
      </c>
      <c r="I1738" s="198"/>
      <c r="J1738" s="195"/>
      <c r="K1738" s="195"/>
      <c r="L1738" s="199"/>
      <c r="M1738" s="200"/>
      <c r="N1738" s="201"/>
      <c r="O1738" s="201"/>
      <c r="P1738" s="201"/>
      <c r="Q1738" s="201"/>
      <c r="R1738" s="201"/>
      <c r="S1738" s="201"/>
      <c r="T1738" s="202"/>
      <c r="AT1738" s="203" t="s">
        <v>198</v>
      </c>
      <c r="AU1738" s="203" t="s">
        <v>83</v>
      </c>
      <c r="AV1738" s="13" t="s">
        <v>81</v>
      </c>
      <c r="AW1738" s="13" t="s">
        <v>34</v>
      </c>
      <c r="AX1738" s="13" t="s">
        <v>73</v>
      </c>
      <c r="AY1738" s="203" t="s">
        <v>168</v>
      </c>
    </row>
    <row r="1739" spans="1:65" s="13" customFormat="1" ht="11.25">
      <c r="B1739" s="194"/>
      <c r="C1739" s="195"/>
      <c r="D1739" s="189" t="s">
        <v>198</v>
      </c>
      <c r="E1739" s="196" t="s">
        <v>19</v>
      </c>
      <c r="F1739" s="197" t="s">
        <v>2079</v>
      </c>
      <c r="G1739" s="195"/>
      <c r="H1739" s="196" t="s">
        <v>19</v>
      </c>
      <c r="I1739" s="198"/>
      <c r="J1739" s="195"/>
      <c r="K1739" s="195"/>
      <c r="L1739" s="199"/>
      <c r="M1739" s="200"/>
      <c r="N1739" s="201"/>
      <c r="O1739" s="201"/>
      <c r="P1739" s="201"/>
      <c r="Q1739" s="201"/>
      <c r="R1739" s="201"/>
      <c r="S1739" s="201"/>
      <c r="T1739" s="202"/>
      <c r="AT1739" s="203" t="s">
        <v>198</v>
      </c>
      <c r="AU1739" s="203" t="s">
        <v>83</v>
      </c>
      <c r="AV1739" s="13" t="s">
        <v>81</v>
      </c>
      <c r="AW1739" s="13" t="s">
        <v>34</v>
      </c>
      <c r="AX1739" s="13" t="s">
        <v>73</v>
      </c>
      <c r="AY1739" s="203" t="s">
        <v>168</v>
      </c>
    </row>
    <row r="1740" spans="1:65" s="13" customFormat="1" ht="11.25">
      <c r="B1740" s="194"/>
      <c r="C1740" s="195"/>
      <c r="D1740" s="189" t="s">
        <v>198</v>
      </c>
      <c r="E1740" s="196" t="s">
        <v>19</v>
      </c>
      <c r="F1740" s="197" t="s">
        <v>2080</v>
      </c>
      <c r="G1740" s="195"/>
      <c r="H1740" s="196" t="s">
        <v>19</v>
      </c>
      <c r="I1740" s="198"/>
      <c r="J1740" s="195"/>
      <c r="K1740" s="195"/>
      <c r="L1740" s="199"/>
      <c r="M1740" s="200"/>
      <c r="N1740" s="201"/>
      <c r="O1740" s="201"/>
      <c r="P1740" s="201"/>
      <c r="Q1740" s="201"/>
      <c r="R1740" s="201"/>
      <c r="S1740" s="201"/>
      <c r="T1740" s="202"/>
      <c r="AT1740" s="203" t="s">
        <v>198</v>
      </c>
      <c r="AU1740" s="203" t="s">
        <v>83</v>
      </c>
      <c r="AV1740" s="13" t="s">
        <v>81</v>
      </c>
      <c r="AW1740" s="13" t="s">
        <v>34</v>
      </c>
      <c r="AX1740" s="13" t="s">
        <v>73</v>
      </c>
      <c r="AY1740" s="203" t="s">
        <v>168</v>
      </c>
    </row>
    <row r="1741" spans="1:65" s="14" customFormat="1" ht="11.25">
      <c r="B1741" s="204"/>
      <c r="C1741" s="205"/>
      <c r="D1741" s="189" t="s">
        <v>198</v>
      </c>
      <c r="E1741" s="206" t="s">
        <v>19</v>
      </c>
      <c r="F1741" s="207" t="s">
        <v>2215</v>
      </c>
      <c r="G1741" s="205"/>
      <c r="H1741" s="208">
        <v>1</v>
      </c>
      <c r="I1741" s="209"/>
      <c r="J1741" s="205"/>
      <c r="K1741" s="205"/>
      <c r="L1741" s="210"/>
      <c r="M1741" s="211"/>
      <c r="N1741" s="212"/>
      <c r="O1741" s="212"/>
      <c r="P1741" s="212"/>
      <c r="Q1741" s="212"/>
      <c r="R1741" s="212"/>
      <c r="S1741" s="212"/>
      <c r="T1741" s="213"/>
      <c r="AT1741" s="214" t="s">
        <v>198</v>
      </c>
      <c r="AU1741" s="214" t="s">
        <v>83</v>
      </c>
      <c r="AV1741" s="14" t="s">
        <v>83</v>
      </c>
      <c r="AW1741" s="14" t="s">
        <v>34</v>
      </c>
      <c r="AX1741" s="14" t="s">
        <v>81</v>
      </c>
      <c r="AY1741" s="214" t="s">
        <v>168</v>
      </c>
    </row>
    <row r="1742" spans="1:65" s="2" customFormat="1" ht="24.2" customHeight="1">
      <c r="A1742" s="36"/>
      <c r="B1742" s="37"/>
      <c r="C1742" s="176" t="s">
        <v>2216</v>
      </c>
      <c r="D1742" s="176" t="s">
        <v>170</v>
      </c>
      <c r="E1742" s="177" t="s">
        <v>2217</v>
      </c>
      <c r="F1742" s="178" t="s">
        <v>2218</v>
      </c>
      <c r="G1742" s="179" t="s">
        <v>317</v>
      </c>
      <c r="H1742" s="180">
        <v>1</v>
      </c>
      <c r="I1742" s="181"/>
      <c r="J1742" s="182">
        <f>ROUND(I1742*H1742,2)</f>
        <v>0</v>
      </c>
      <c r="K1742" s="178" t="s">
        <v>19</v>
      </c>
      <c r="L1742" s="41"/>
      <c r="M1742" s="183" t="s">
        <v>19</v>
      </c>
      <c r="N1742" s="184" t="s">
        <v>44</v>
      </c>
      <c r="O1742" s="66"/>
      <c r="P1742" s="185">
        <f>O1742*H1742</f>
        <v>0</v>
      </c>
      <c r="Q1742" s="185">
        <v>0.09</v>
      </c>
      <c r="R1742" s="185">
        <f>Q1742*H1742</f>
        <v>0.09</v>
      </c>
      <c r="S1742" s="185">
        <v>0</v>
      </c>
      <c r="T1742" s="186">
        <f>S1742*H1742</f>
        <v>0</v>
      </c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R1742" s="187" t="s">
        <v>267</v>
      </c>
      <c r="AT1742" s="187" t="s">
        <v>170</v>
      </c>
      <c r="AU1742" s="187" t="s">
        <v>83</v>
      </c>
      <c r="AY1742" s="19" t="s">
        <v>168</v>
      </c>
      <c r="BE1742" s="188">
        <f>IF(N1742="základní",J1742,0)</f>
        <v>0</v>
      </c>
      <c r="BF1742" s="188">
        <f>IF(N1742="snížená",J1742,0)</f>
        <v>0</v>
      </c>
      <c r="BG1742" s="188">
        <f>IF(N1742="zákl. přenesená",J1742,0)</f>
        <v>0</v>
      </c>
      <c r="BH1742" s="188">
        <f>IF(N1742="sníž. přenesená",J1742,0)</f>
        <v>0</v>
      </c>
      <c r="BI1742" s="188">
        <f>IF(N1742="nulová",J1742,0)</f>
        <v>0</v>
      </c>
      <c r="BJ1742" s="19" t="s">
        <v>81</v>
      </c>
      <c r="BK1742" s="188">
        <f>ROUND(I1742*H1742,2)</f>
        <v>0</v>
      </c>
      <c r="BL1742" s="19" t="s">
        <v>267</v>
      </c>
      <c r="BM1742" s="187" t="s">
        <v>2219</v>
      </c>
    </row>
    <row r="1743" spans="1:65" s="13" customFormat="1" ht="11.25">
      <c r="B1743" s="194"/>
      <c r="C1743" s="195"/>
      <c r="D1743" s="189" t="s">
        <v>198</v>
      </c>
      <c r="E1743" s="196" t="s">
        <v>19</v>
      </c>
      <c r="F1743" s="197" t="s">
        <v>2026</v>
      </c>
      <c r="G1743" s="195"/>
      <c r="H1743" s="196" t="s">
        <v>19</v>
      </c>
      <c r="I1743" s="198"/>
      <c r="J1743" s="195"/>
      <c r="K1743" s="195"/>
      <c r="L1743" s="199"/>
      <c r="M1743" s="200"/>
      <c r="N1743" s="201"/>
      <c r="O1743" s="201"/>
      <c r="P1743" s="201"/>
      <c r="Q1743" s="201"/>
      <c r="R1743" s="201"/>
      <c r="S1743" s="201"/>
      <c r="T1743" s="202"/>
      <c r="AT1743" s="203" t="s">
        <v>198</v>
      </c>
      <c r="AU1743" s="203" t="s">
        <v>83</v>
      </c>
      <c r="AV1743" s="13" t="s">
        <v>81</v>
      </c>
      <c r="AW1743" s="13" t="s">
        <v>34</v>
      </c>
      <c r="AX1743" s="13" t="s">
        <v>73</v>
      </c>
      <c r="AY1743" s="203" t="s">
        <v>168</v>
      </c>
    </row>
    <row r="1744" spans="1:65" s="13" customFormat="1" ht="11.25">
      <c r="B1744" s="194"/>
      <c r="C1744" s="195"/>
      <c r="D1744" s="189" t="s">
        <v>198</v>
      </c>
      <c r="E1744" s="196" t="s">
        <v>19</v>
      </c>
      <c r="F1744" s="197" t="s">
        <v>2027</v>
      </c>
      <c r="G1744" s="195"/>
      <c r="H1744" s="196" t="s">
        <v>19</v>
      </c>
      <c r="I1744" s="198"/>
      <c r="J1744" s="195"/>
      <c r="K1744" s="195"/>
      <c r="L1744" s="199"/>
      <c r="M1744" s="200"/>
      <c r="N1744" s="201"/>
      <c r="O1744" s="201"/>
      <c r="P1744" s="201"/>
      <c r="Q1744" s="201"/>
      <c r="R1744" s="201"/>
      <c r="S1744" s="201"/>
      <c r="T1744" s="202"/>
      <c r="AT1744" s="203" t="s">
        <v>198</v>
      </c>
      <c r="AU1744" s="203" t="s">
        <v>83</v>
      </c>
      <c r="AV1744" s="13" t="s">
        <v>81</v>
      </c>
      <c r="AW1744" s="13" t="s">
        <v>34</v>
      </c>
      <c r="AX1744" s="13" t="s">
        <v>73</v>
      </c>
      <c r="AY1744" s="203" t="s">
        <v>168</v>
      </c>
    </row>
    <row r="1745" spans="1:65" s="13" customFormat="1" ht="11.25">
      <c r="B1745" s="194"/>
      <c r="C1745" s="195"/>
      <c r="D1745" s="189" t="s">
        <v>198</v>
      </c>
      <c r="E1745" s="196" t="s">
        <v>19</v>
      </c>
      <c r="F1745" s="197" t="s">
        <v>2078</v>
      </c>
      <c r="G1745" s="195"/>
      <c r="H1745" s="196" t="s">
        <v>19</v>
      </c>
      <c r="I1745" s="198"/>
      <c r="J1745" s="195"/>
      <c r="K1745" s="195"/>
      <c r="L1745" s="199"/>
      <c r="M1745" s="200"/>
      <c r="N1745" s="201"/>
      <c r="O1745" s="201"/>
      <c r="P1745" s="201"/>
      <c r="Q1745" s="201"/>
      <c r="R1745" s="201"/>
      <c r="S1745" s="201"/>
      <c r="T1745" s="202"/>
      <c r="AT1745" s="203" t="s">
        <v>198</v>
      </c>
      <c r="AU1745" s="203" t="s">
        <v>83</v>
      </c>
      <c r="AV1745" s="13" t="s">
        <v>81</v>
      </c>
      <c r="AW1745" s="13" t="s">
        <v>34</v>
      </c>
      <c r="AX1745" s="13" t="s">
        <v>73</v>
      </c>
      <c r="AY1745" s="203" t="s">
        <v>168</v>
      </c>
    </row>
    <row r="1746" spans="1:65" s="13" customFormat="1" ht="11.25">
      <c r="B1746" s="194"/>
      <c r="C1746" s="195"/>
      <c r="D1746" s="189" t="s">
        <v>198</v>
      </c>
      <c r="E1746" s="196" t="s">
        <v>19</v>
      </c>
      <c r="F1746" s="197" t="s">
        <v>2079</v>
      </c>
      <c r="G1746" s="195"/>
      <c r="H1746" s="196" t="s">
        <v>19</v>
      </c>
      <c r="I1746" s="198"/>
      <c r="J1746" s="195"/>
      <c r="K1746" s="195"/>
      <c r="L1746" s="199"/>
      <c r="M1746" s="200"/>
      <c r="N1746" s="201"/>
      <c r="O1746" s="201"/>
      <c r="P1746" s="201"/>
      <c r="Q1746" s="201"/>
      <c r="R1746" s="201"/>
      <c r="S1746" s="201"/>
      <c r="T1746" s="202"/>
      <c r="AT1746" s="203" t="s">
        <v>198</v>
      </c>
      <c r="AU1746" s="203" t="s">
        <v>83</v>
      </c>
      <c r="AV1746" s="13" t="s">
        <v>81</v>
      </c>
      <c r="AW1746" s="13" t="s">
        <v>34</v>
      </c>
      <c r="AX1746" s="13" t="s">
        <v>73</v>
      </c>
      <c r="AY1746" s="203" t="s">
        <v>168</v>
      </c>
    </row>
    <row r="1747" spans="1:65" s="13" customFormat="1" ht="11.25">
      <c r="B1747" s="194"/>
      <c r="C1747" s="195"/>
      <c r="D1747" s="189" t="s">
        <v>198</v>
      </c>
      <c r="E1747" s="196" t="s">
        <v>19</v>
      </c>
      <c r="F1747" s="197" t="s">
        <v>2080</v>
      </c>
      <c r="G1747" s="195"/>
      <c r="H1747" s="196" t="s">
        <v>19</v>
      </c>
      <c r="I1747" s="198"/>
      <c r="J1747" s="195"/>
      <c r="K1747" s="195"/>
      <c r="L1747" s="199"/>
      <c r="M1747" s="200"/>
      <c r="N1747" s="201"/>
      <c r="O1747" s="201"/>
      <c r="P1747" s="201"/>
      <c r="Q1747" s="201"/>
      <c r="R1747" s="201"/>
      <c r="S1747" s="201"/>
      <c r="T1747" s="202"/>
      <c r="AT1747" s="203" t="s">
        <v>198</v>
      </c>
      <c r="AU1747" s="203" t="s">
        <v>83</v>
      </c>
      <c r="AV1747" s="13" t="s">
        <v>81</v>
      </c>
      <c r="AW1747" s="13" t="s">
        <v>34</v>
      </c>
      <c r="AX1747" s="13" t="s">
        <v>73</v>
      </c>
      <c r="AY1747" s="203" t="s">
        <v>168</v>
      </c>
    </row>
    <row r="1748" spans="1:65" s="14" customFormat="1" ht="11.25">
      <c r="B1748" s="204"/>
      <c r="C1748" s="205"/>
      <c r="D1748" s="189" t="s">
        <v>198</v>
      </c>
      <c r="E1748" s="206" t="s">
        <v>19</v>
      </c>
      <c r="F1748" s="207" t="s">
        <v>2220</v>
      </c>
      <c r="G1748" s="205"/>
      <c r="H1748" s="208">
        <v>1</v>
      </c>
      <c r="I1748" s="209"/>
      <c r="J1748" s="205"/>
      <c r="K1748" s="205"/>
      <c r="L1748" s="210"/>
      <c r="M1748" s="211"/>
      <c r="N1748" s="212"/>
      <c r="O1748" s="212"/>
      <c r="P1748" s="212"/>
      <c r="Q1748" s="212"/>
      <c r="R1748" s="212"/>
      <c r="S1748" s="212"/>
      <c r="T1748" s="213"/>
      <c r="AT1748" s="214" t="s">
        <v>198</v>
      </c>
      <c r="AU1748" s="214" t="s">
        <v>83</v>
      </c>
      <c r="AV1748" s="14" t="s">
        <v>83</v>
      </c>
      <c r="AW1748" s="14" t="s">
        <v>34</v>
      </c>
      <c r="AX1748" s="14" t="s">
        <v>81</v>
      </c>
      <c r="AY1748" s="214" t="s">
        <v>168</v>
      </c>
    </row>
    <row r="1749" spans="1:65" s="2" customFormat="1" ht="24.2" customHeight="1">
      <c r="A1749" s="36"/>
      <c r="B1749" s="37"/>
      <c r="C1749" s="176" t="s">
        <v>2221</v>
      </c>
      <c r="D1749" s="176" t="s">
        <v>170</v>
      </c>
      <c r="E1749" s="177" t="s">
        <v>2222</v>
      </c>
      <c r="F1749" s="178" t="s">
        <v>2223</v>
      </c>
      <c r="G1749" s="179" t="s">
        <v>317</v>
      </c>
      <c r="H1749" s="180">
        <v>6</v>
      </c>
      <c r="I1749" s="181"/>
      <c r="J1749" s="182">
        <f>ROUND(I1749*H1749,2)</f>
        <v>0</v>
      </c>
      <c r="K1749" s="178" t="s">
        <v>19</v>
      </c>
      <c r="L1749" s="41"/>
      <c r="M1749" s="183" t="s">
        <v>19</v>
      </c>
      <c r="N1749" s="184" t="s">
        <v>44</v>
      </c>
      <c r="O1749" s="66"/>
      <c r="P1749" s="185">
        <f>O1749*H1749</f>
        <v>0</v>
      </c>
      <c r="Q1749" s="185">
        <v>0.105</v>
      </c>
      <c r="R1749" s="185">
        <f>Q1749*H1749</f>
        <v>0.63</v>
      </c>
      <c r="S1749" s="185">
        <v>0</v>
      </c>
      <c r="T1749" s="186">
        <f>S1749*H1749</f>
        <v>0</v>
      </c>
      <c r="U1749" s="36"/>
      <c r="V1749" s="36"/>
      <c r="W1749" s="36"/>
      <c r="X1749" s="36"/>
      <c r="Y1749" s="36"/>
      <c r="Z1749" s="36"/>
      <c r="AA1749" s="36"/>
      <c r="AB1749" s="36"/>
      <c r="AC1749" s="36"/>
      <c r="AD1749" s="36"/>
      <c r="AE1749" s="36"/>
      <c r="AR1749" s="187" t="s">
        <v>267</v>
      </c>
      <c r="AT1749" s="187" t="s">
        <v>170</v>
      </c>
      <c r="AU1749" s="187" t="s">
        <v>83</v>
      </c>
      <c r="AY1749" s="19" t="s">
        <v>168</v>
      </c>
      <c r="BE1749" s="188">
        <f>IF(N1749="základní",J1749,0)</f>
        <v>0</v>
      </c>
      <c r="BF1749" s="188">
        <f>IF(N1749="snížená",J1749,0)</f>
        <v>0</v>
      </c>
      <c r="BG1749" s="188">
        <f>IF(N1749="zákl. přenesená",J1749,0)</f>
        <v>0</v>
      </c>
      <c r="BH1749" s="188">
        <f>IF(N1749="sníž. přenesená",J1749,0)</f>
        <v>0</v>
      </c>
      <c r="BI1749" s="188">
        <f>IF(N1749="nulová",J1749,0)</f>
        <v>0</v>
      </c>
      <c r="BJ1749" s="19" t="s">
        <v>81</v>
      </c>
      <c r="BK1749" s="188">
        <f>ROUND(I1749*H1749,2)</f>
        <v>0</v>
      </c>
      <c r="BL1749" s="19" t="s">
        <v>267</v>
      </c>
      <c r="BM1749" s="187" t="s">
        <v>2224</v>
      </c>
    </row>
    <row r="1750" spans="1:65" s="13" customFormat="1" ht="11.25">
      <c r="B1750" s="194"/>
      <c r="C1750" s="195"/>
      <c r="D1750" s="189" t="s">
        <v>198</v>
      </c>
      <c r="E1750" s="196" t="s">
        <v>19</v>
      </c>
      <c r="F1750" s="197" t="s">
        <v>2026</v>
      </c>
      <c r="G1750" s="195"/>
      <c r="H1750" s="196" t="s">
        <v>19</v>
      </c>
      <c r="I1750" s="198"/>
      <c r="J1750" s="195"/>
      <c r="K1750" s="195"/>
      <c r="L1750" s="199"/>
      <c r="M1750" s="200"/>
      <c r="N1750" s="201"/>
      <c r="O1750" s="201"/>
      <c r="P1750" s="201"/>
      <c r="Q1750" s="201"/>
      <c r="R1750" s="201"/>
      <c r="S1750" s="201"/>
      <c r="T1750" s="202"/>
      <c r="AT1750" s="203" t="s">
        <v>198</v>
      </c>
      <c r="AU1750" s="203" t="s">
        <v>83</v>
      </c>
      <c r="AV1750" s="13" t="s">
        <v>81</v>
      </c>
      <c r="AW1750" s="13" t="s">
        <v>34</v>
      </c>
      <c r="AX1750" s="13" t="s">
        <v>73</v>
      </c>
      <c r="AY1750" s="203" t="s">
        <v>168</v>
      </c>
    </row>
    <row r="1751" spans="1:65" s="13" customFormat="1" ht="11.25">
      <c r="B1751" s="194"/>
      <c r="C1751" s="195"/>
      <c r="D1751" s="189" t="s">
        <v>198</v>
      </c>
      <c r="E1751" s="196" t="s">
        <v>19</v>
      </c>
      <c r="F1751" s="197" t="s">
        <v>2027</v>
      </c>
      <c r="G1751" s="195"/>
      <c r="H1751" s="196" t="s">
        <v>19</v>
      </c>
      <c r="I1751" s="198"/>
      <c r="J1751" s="195"/>
      <c r="K1751" s="195"/>
      <c r="L1751" s="199"/>
      <c r="M1751" s="200"/>
      <c r="N1751" s="201"/>
      <c r="O1751" s="201"/>
      <c r="P1751" s="201"/>
      <c r="Q1751" s="201"/>
      <c r="R1751" s="201"/>
      <c r="S1751" s="201"/>
      <c r="T1751" s="202"/>
      <c r="AT1751" s="203" t="s">
        <v>198</v>
      </c>
      <c r="AU1751" s="203" t="s">
        <v>83</v>
      </c>
      <c r="AV1751" s="13" t="s">
        <v>81</v>
      </c>
      <c r="AW1751" s="13" t="s">
        <v>34</v>
      </c>
      <c r="AX1751" s="13" t="s">
        <v>73</v>
      </c>
      <c r="AY1751" s="203" t="s">
        <v>168</v>
      </c>
    </row>
    <row r="1752" spans="1:65" s="13" customFormat="1" ht="11.25">
      <c r="B1752" s="194"/>
      <c r="C1752" s="195"/>
      <c r="D1752" s="189" t="s">
        <v>198</v>
      </c>
      <c r="E1752" s="196" t="s">
        <v>19</v>
      </c>
      <c r="F1752" s="197" t="s">
        <v>2078</v>
      </c>
      <c r="G1752" s="195"/>
      <c r="H1752" s="196" t="s">
        <v>19</v>
      </c>
      <c r="I1752" s="198"/>
      <c r="J1752" s="195"/>
      <c r="K1752" s="195"/>
      <c r="L1752" s="199"/>
      <c r="M1752" s="200"/>
      <c r="N1752" s="201"/>
      <c r="O1752" s="201"/>
      <c r="P1752" s="201"/>
      <c r="Q1752" s="201"/>
      <c r="R1752" s="201"/>
      <c r="S1752" s="201"/>
      <c r="T1752" s="202"/>
      <c r="AT1752" s="203" t="s">
        <v>198</v>
      </c>
      <c r="AU1752" s="203" t="s">
        <v>83</v>
      </c>
      <c r="AV1752" s="13" t="s">
        <v>81</v>
      </c>
      <c r="AW1752" s="13" t="s">
        <v>34</v>
      </c>
      <c r="AX1752" s="13" t="s">
        <v>73</v>
      </c>
      <c r="AY1752" s="203" t="s">
        <v>168</v>
      </c>
    </row>
    <row r="1753" spans="1:65" s="13" customFormat="1" ht="11.25">
      <c r="B1753" s="194"/>
      <c r="C1753" s="195"/>
      <c r="D1753" s="189" t="s">
        <v>198</v>
      </c>
      <c r="E1753" s="196" t="s">
        <v>19</v>
      </c>
      <c r="F1753" s="197" t="s">
        <v>2079</v>
      </c>
      <c r="G1753" s="195"/>
      <c r="H1753" s="196" t="s">
        <v>19</v>
      </c>
      <c r="I1753" s="198"/>
      <c r="J1753" s="195"/>
      <c r="K1753" s="195"/>
      <c r="L1753" s="199"/>
      <c r="M1753" s="200"/>
      <c r="N1753" s="201"/>
      <c r="O1753" s="201"/>
      <c r="P1753" s="201"/>
      <c r="Q1753" s="201"/>
      <c r="R1753" s="201"/>
      <c r="S1753" s="201"/>
      <c r="T1753" s="202"/>
      <c r="AT1753" s="203" t="s">
        <v>198</v>
      </c>
      <c r="AU1753" s="203" t="s">
        <v>83</v>
      </c>
      <c r="AV1753" s="13" t="s">
        <v>81</v>
      </c>
      <c r="AW1753" s="13" t="s">
        <v>34</v>
      </c>
      <c r="AX1753" s="13" t="s">
        <v>73</v>
      </c>
      <c r="AY1753" s="203" t="s">
        <v>168</v>
      </c>
    </row>
    <row r="1754" spans="1:65" s="13" customFormat="1" ht="11.25">
      <c r="B1754" s="194"/>
      <c r="C1754" s="195"/>
      <c r="D1754" s="189" t="s">
        <v>198</v>
      </c>
      <c r="E1754" s="196" t="s">
        <v>19</v>
      </c>
      <c r="F1754" s="197" t="s">
        <v>2080</v>
      </c>
      <c r="G1754" s="195"/>
      <c r="H1754" s="196" t="s">
        <v>19</v>
      </c>
      <c r="I1754" s="198"/>
      <c r="J1754" s="195"/>
      <c r="K1754" s="195"/>
      <c r="L1754" s="199"/>
      <c r="M1754" s="200"/>
      <c r="N1754" s="201"/>
      <c r="O1754" s="201"/>
      <c r="P1754" s="201"/>
      <c r="Q1754" s="201"/>
      <c r="R1754" s="201"/>
      <c r="S1754" s="201"/>
      <c r="T1754" s="202"/>
      <c r="AT1754" s="203" t="s">
        <v>198</v>
      </c>
      <c r="AU1754" s="203" t="s">
        <v>83</v>
      </c>
      <c r="AV1754" s="13" t="s">
        <v>81</v>
      </c>
      <c r="AW1754" s="13" t="s">
        <v>34</v>
      </c>
      <c r="AX1754" s="13" t="s">
        <v>73</v>
      </c>
      <c r="AY1754" s="203" t="s">
        <v>168</v>
      </c>
    </row>
    <row r="1755" spans="1:65" s="14" customFormat="1" ht="11.25">
      <c r="B1755" s="204"/>
      <c r="C1755" s="205"/>
      <c r="D1755" s="189" t="s">
        <v>198</v>
      </c>
      <c r="E1755" s="206" t="s">
        <v>19</v>
      </c>
      <c r="F1755" s="207" t="s">
        <v>2225</v>
      </c>
      <c r="G1755" s="205"/>
      <c r="H1755" s="208">
        <v>6</v>
      </c>
      <c r="I1755" s="209"/>
      <c r="J1755" s="205"/>
      <c r="K1755" s="205"/>
      <c r="L1755" s="210"/>
      <c r="M1755" s="211"/>
      <c r="N1755" s="212"/>
      <c r="O1755" s="212"/>
      <c r="P1755" s="212"/>
      <c r="Q1755" s="212"/>
      <c r="R1755" s="212"/>
      <c r="S1755" s="212"/>
      <c r="T1755" s="213"/>
      <c r="AT1755" s="214" t="s">
        <v>198</v>
      </c>
      <c r="AU1755" s="214" t="s">
        <v>83</v>
      </c>
      <c r="AV1755" s="14" t="s">
        <v>83</v>
      </c>
      <c r="AW1755" s="14" t="s">
        <v>34</v>
      </c>
      <c r="AX1755" s="14" t="s">
        <v>81</v>
      </c>
      <c r="AY1755" s="214" t="s">
        <v>168</v>
      </c>
    </row>
    <row r="1756" spans="1:65" s="2" customFormat="1" ht="24.2" customHeight="1">
      <c r="A1756" s="36"/>
      <c r="B1756" s="37"/>
      <c r="C1756" s="176" t="s">
        <v>2226</v>
      </c>
      <c r="D1756" s="176" t="s">
        <v>170</v>
      </c>
      <c r="E1756" s="177" t="s">
        <v>2227</v>
      </c>
      <c r="F1756" s="178" t="s">
        <v>2228</v>
      </c>
      <c r="G1756" s="179" t="s">
        <v>317</v>
      </c>
      <c r="H1756" s="180">
        <v>2</v>
      </c>
      <c r="I1756" s="181"/>
      <c r="J1756" s="182">
        <f>ROUND(I1756*H1756,2)</f>
        <v>0</v>
      </c>
      <c r="K1756" s="178" t="s">
        <v>19</v>
      </c>
      <c r="L1756" s="41"/>
      <c r="M1756" s="183" t="s">
        <v>19</v>
      </c>
      <c r="N1756" s="184" t="s">
        <v>44</v>
      </c>
      <c r="O1756" s="66"/>
      <c r="P1756" s="185">
        <f>O1756*H1756</f>
        <v>0</v>
      </c>
      <c r="Q1756" s="185">
        <v>0.182</v>
      </c>
      <c r="R1756" s="185">
        <f>Q1756*H1756</f>
        <v>0.36399999999999999</v>
      </c>
      <c r="S1756" s="185">
        <v>0</v>
      </c>
      <c r="T1756" s="186">
        <f>S1756*H1756</f>
        <v>0</v>
      </c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R1756" s="187" t="s">
        <v>267</v>
      </c>
      <c r="AT1756" s="187" t="s">
        <v>170</v>
      </c>
      <c r="AU1756" s="187" t="s">
        <v>83</v>
      </c>
      <c r="AY1756" s="19" t="s">
        <v>168</v>
      </c>
      <c r="BE1756" s="188">
        <f>IF(N1756="základní",J1756,0)</f>
        <v>0</v>
      </c>
      <c r="BF1756" s="188">
        <f>IF(N1756="snížená",J1756,0)</f>
        <v>0</v>
      </c>
      <c r="BG1756" s="188">
        <f>IF(N1756="zákl. přenesená",J1756,0)</f>
        <v>0</v>
      </c>
      <c r="BH1756" s="188">
        <f>IF(N1756="sníž. přenesená",J1756,0)</f>
        <v>0</v>
      </c>
      <c r="BI1756" s="188">
        <f>IF(N1756="nulová",J1756,0)</f>
        <v>0</v>
      </c>
      <c r="BJ1756" s="19" t="s">
        <v>81</v>
      </c>
      <c r="BK1756" s="188">
        <f>ROUND(I1756*H1756,2)</f>
        <v>0</v>
      </c>
      <c r="BL1756" s="19" t="s">
        <v>267</v>
      </c>
      <c r="BM1756" s="187" t="s">
        <v>2229</v>
      </c>
    </row>
    <row r="1757" spans="1:65" s="13" customFormat="1" ht="11.25">
      <c r="B1757" s="194"/>
      <c r="C1757" s="195"/>
      <c r="D1757" s="189" t="s">
        <v>198</v>
      </c>
      <c r="E1757" s="196" t="s">
        <v>19</v>
      </c>
      <c r="F1757" s="197" t="s">
        <v>2026</v>
      </c>
      <c r="G1757" s="195"/>
      <c r="H1757" s="196" t="s">
        <v>19</v>
      </c>
      <c r="I1757" s="198"/>
      <c r="J1757" s="195"/>
      <c r="K1757" s="195"/>
      <c r="L1757" s="199"/>
      <c r="M1757" s="200"/>
      <c r="N1757" s="201"/>
      <c r="O1757" s="201"/>
      <c r="P1757" s="201"/>
      <c r="Q1757" s="201"/>
      <c r="R1757" s="201"/>
      <c r="S1757" s="201"/>
      <c r="T1757" s="202"/>
      <c r="AT1757" s="203" t="s">
        <v>198</v>
      </c>
      <c r="AU1757" s="203" t="s">
        <v>83</v>
      </c>
      <c r="AV1757" s="13" t="s">
        <v>81</v>
      </c>
      <c r="AW1757" s="13" t="s">
        <v>34</v>
      </c>
      <c r="AX1757" s="13" t="s">
        <v>73</v>
      </c>
      <c r="AY1757" s="203" t="s">
        <v>168</v>
      </c>
    </row>
    <row r="1758" spans="1:65" s="13" customFormat="1" ht="11.25">
      <c r="B1758" s="194"/>
      <c r="C1758" s="195"/>
      <c r="D1758" s="189" t="s">
        <v>198</v>
      </c>
      <c r="E1758" s="196" t="s">
        <v>19</v>
      </c>
      <c r="F1758" s="197" t="s">
        <v>2027</v>
      </c>
      <c r="G1758" s="195"/>
      <c r="H1758" s="196" t="s">
        <v>19</v>
      </c>
      <c r="I1758" s="198"/>
      <c r="J1758" s="195"/>
      <c r="K1758" s="195"/>
      <c r="L1758" s="199"/>
      <c r="M1758" s="200"/>
      <c r="N1758" s="201"/>
      <c r="O1758" s="201"/>
      <c r="P1758" s="201"/>
      <c r="Q1758" s="201"/>
      <c r="R1758" s="201"/>
      <c r="S1758" s="201"/>
      <c r="T1758" s="202"/>
      <c r="AT1758" s="203" t="s">
        <v>198</v>
      </c>
      <c r="AU1758" s="203" t="s">
        <v>83</v>
      </c>
      <c r="AV1758" s="13" t="s">
        <v>81</v>
      </c>
      <c r="AW1758" s="13" t="s">
        <v>34</v>
      </c>
      <c r="AX1758" s="13" t="s">
        <v>73</v>
      </c>
      <c r="AY1758" s="203" t="s">
        <v>168</v>
      </c>
    </row>
    <row r="1759" spans="1:65" s="13" customFormat="1" ht="11.25">
      <c r="B1759" s="194"/>
      <c r="C1759" s="195"/>
      <c r="D1759" s="189" t="s">
        <v>198</v>
      </c>
      <c r="E1759" s="196" t="s">
        <v>19</v>
      </c>
      <c r="F1759" s="197" t="s">
        <v>2230</v>
      </c>
      <c r="G1759" s="195"/>
      <c r="H1759" s="196" t="s">
        <v>19</v>
      </c>
      <c r="I1759" s="198"/>
      <c r="J1759" s="195"/>
      <c r="K1759" s="195"/>
      <c r="L1759" s="199"/>
      <c r="M1759" s="200"/>
      <c r="N1759" s="201"/>
      <c r="O1759" s="201"/>
      <c r="P1759" s="201"/>
      <c r="Q1759" s="201"/>
      <c r="R1759" s="201"/>
      <c r="S1759" s="201"/>
      <c r="T1759" s="202"/>
      <c r="AT1759" s="203" t="s">
        <v>198</v>
      </c>
      <c r="AU1759" s="203" t="s">
        <v>83</v>
      </c>
      <c r="AV1759" s="13" t="s">
        <v>81</v>
      </c>
      <c r="AW1759" s="13" t="s">
        <v>34</v>
      </c>
      <c r="AX1759" s="13" t="s">
        <v>73</v>
      </c>
      <c r="AY1759" s="203" t="s">
        <v>168</v>
      </c>
    </row>
    <row r="1760" spans="1:65" s="13" customFormat="1" ht="11.25">
      <c r="B1760" s="194"/>
      <c r="C1760" s="195"/>
      <c r="D1760" s="189" t="s">
        <v>198</v>
      </c>
      <c r="E1760" s="196" t="s">
        <v>19</v>
      </c>
      <c r="F1760" s="197" t="s">
        <v>2231</v>
      </c>
      <c r="G1760" s="195"/>
      <c r="H1760" s="196" t="s">
        <v>19</v>
      </c>
      <c r="I1760" s="198"/>
      <c r="J1760" s="195"/>
      <c r="K1760" s="195"/>
      <c r="L1760" s="199"/>
      <c r="M1760" s="200"/>
      <c r="N1760" s="201"/>
      <c r="O1760" s="201"/>
      <c r="P1760" s="201"/>
      <c r="Q1760" s="201"/>
      <c r="R1760" s="201"/>
      <c r="S1760" s="201"/>
      <c r="T1760" s="202"/>
      <c r="AT1760" s="203" t="s">
        <v>198</v>
      </c>
      <c r="AU1760" s="203" t="s">
        <v>83</v>
      </c>
      <c r="AV1760" s="13" t="s">
        <v>81</v>
      </c>
      <c r="AW1760" s="13" t="s">
        <v>34</v>
      </c>
      <c r="AX1760" s="13" t="s">
        <v>73</v>
      </c>
      <c r="AY1760" s="203" t="s">
        <v>168</v>
      </c>
    </row>
    <row r="1761" spans="1:65" s="13" customFormat="1" ht="11.25">
      <c r="B1761" s="194"/>
      <c r="C1761" s="195"/>
      <c r="D1761" s="189" t="s">
        <v>198</v>
      </c>
      <c r="E1761" s="196" t="s">
        <v>19</v>
      </c>
      <c r="F1761" s="197" t="s">
        <v>2232</v>
      </c>
      <c r="G1761" s="195"/>
      <c r="H1761" s="196" t="s">
        <v>19</v>
      </c>
      <c r="I1761" s="198"/>
      <c r="J1761" s="195"/>
      <c r="K1761" s="195"/>
      <c r="L1761" s="199"/>
      <c r="M1761" s="200"/>
      <c r="N1761" s="201"/>
      <c r="O1761" s="201"/>
      <c r="P1761" s="201"/>
      <c r="Q1761" s="201"/>
      <c r="R1761" s="201"/>
      <c r="S1761" s="201"/>
      <c r="T1761" s="202"/>
      <c r="AT1761" s="203" t="s">
        <v>198</v>
      </c>
      <c r="AU1761" s="203" t="s">
        <v>83</v>
      </c>
      <c r="AV1761" s="13" t="s">
        <v>81</v>
      </c>
      <c r="AW1761" s="13" t="s">
        <v>34</v>
      </c>
      <c r="AX1761" s="13" t="s">
        <v>73</v>
      </c>
      <c r="AY1761" s="203" t="s">
        <v>168</v>
      </c>
    </row>
    <row r="1762" spans="1:65" s="14" customFormat="1" ht="11.25">
      <c r="B1762" s="204"/>
      <c r="C1762" s="205"/>
      <c r="D1762" s="189" t="s">
        <v>198</v>
      </c>
      <c r="E1762" s="206" t="s">
        <v>19</v>
      </c>
      <c r="F1762" s="207" t="s">
        <v>2233</v>
      </c>
      <c r="G1762" s="205"/>
      <c r="H1762" s="208">
        <v>2</v>
      </c>
      <c r="I1762" s="209"/>
      <c r="J1762" s="205"/>
      <c r="K1762" s="205"/>
      <c r="L1762" s="210"/>
      <c r="M1762" s="211"/>
      <c r="N1762" s="212"/>
      <c r="O1762" s="212"/>
      <c r="P1762" s="212"/>
      <c r="Q1762" s="212"/>
      <c r="R1762" s="212"/>
      <c r="S1762" s="212"/>
      <c r="T1762" s="213"/>
      <c r="AT1762" s="214" t="s">
        <v>198</v>
      </c>
      <c r="AU1762" s="214" t="s">
        <v>83</v>
      </c>
      <c r="AV1762" s="14" t="s">
        <v>83</v>
      </c>
      <c r="AW1762" s="14" t="s">
        <v>34</v>
      </c>
      <c r="AX1762" s="14" t="s">
        <v>81</v>
      </c>
      <c r="AY1762" s="214" t="s">
        <v>168</v>
      </c>
    </row>
    <row r="1763" spans="1:65" s="2" customFormat="1" ht="24.2" customHeight="1">
      <c r="A1763" s="36"/>
      <c r="B1763" s="37"/>
      <c r="C1763" s="176" t="s">
        <v>2234</v>
      </c>
      <c r="D1763" s="176" t="s">
        <v>170</v>
      </c>
      <c r="E1763" s="177" t="s">
        <v>2235</v>
      </c>
      <c r="F1763" s="178" t="s">
        <v>2236</v>
      </c>
      <c r="G1763" s="179" t="s">
        <v>317</v>
      </c>
      <c r="H1763" s="180">
        <v>1</v>
      </c>
      <c r="I1763" s="181"/>
      <c r="J1763" s="182">
        <f>ROUND(I1763*H1763,2)</f>
        <v>0</v>
      </c>
      <c r="K1763" s="178" t="s">
        <v>19</v>
      </c>
      <c r="L1763" s="41"/>
      <c r="M1763" s="183" t="s">
        <v>19</v>
      </c>
      <c r="N1763" s="184" t="s">
        <v>44</v>
      </c>
      <c r="O1763" s="66"/>
      <c r="P1763" s="185">
        <f>O1763*H1763</f>
        <v>0</v>
      </c>
      <c r="Q1763" s="185">
        <v>0.16200000000000001</v>
      </c>
      <c r="R1763" s="185">
        <f>Q1763*H1763</f>
        <v>0.16200000000000001</v>
      </c>
      <c r="S1763" s="185">
        <v>0</v>
      </c>
      <c r="T1763" s="186">
        <f>S1763*H1763</f>
        <v>0</v>
      </c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R1763" s="187" t="s">
        <v>267</v>
      </c>
      <c r="AT1763" s="187" t="s">
        <v>170</v>
      </c>
      <c r="AU1763" s="187" t="s">
        <v>83</v>
      </c>
      <c r="AY1763" s="19" t="s">
        <v>168</v>
      </c>
      <c r="BE1763" s="188">
        <f>IF(N1763="základní",J1763,0)</f>
        <v>0</v>
      </c>
      <c r="BF1763" s="188">
        <f>IF(N1763="snížená",J1763,0)</f>
        <v>0</v>
      </c>
      <c r="BG1763" s="188">
        <f>IF(N1763="zákl. přenesená",J1763,0)</f>
        <v>0</v>
      </c>
      <c r="BH1763" s="188">
        <f>IF(N1763="sníž. přenesená",J1763,0)</f>
        <v>0</v>
      </c>
      <c r="BI1763" s="188">
        <f>IF(N1763="nulová",J1763,0)</f>
        <v>0</v>
      </c>
      <c r="BJ1763" s="19" t="s">
        <v>81</v>
      </c>
      <c r="BK1763" s="188">
        <f>ROUND(I1763*H1763,2)</f>
        <v>0</v>
      </c>
      <c r="BL1763" s="19" t="s">
        <v>267</v>
      </c>
      <c r="BM1763" s="187" t="s">
        <v>2237</v>
      </c>
    </row>
    <row r="1764" spans="1:65" s="13" customFormat="1" ht="11.25">
      <c r="B1764" s="194"/>
      <c r="C1764" s="195"/>
      <c r="D1764" s="189" t="s">
        <v>198</v>
      </c>
      <c r="E1764" s="196" t="s">
        <v>19</v>
      </c>
      <c r="F1764" s="197" t="s">
        <v>2026</v>
      </c>
      <c r="G1764" s="195"/>
      <c r="H1764" s="196" t="s">
        <v>19</v>
      </c>
      <c r="I1764" s="198"/>
      <c r="J1764" s="195"/>
      <c r="K1764" s="195"/>
      <c r="L1764" s="199"/>
      <c r="M1764" s="200"/>
      <c r="N1764" s="201"/>
      <c r="O1764" s="201"/>
      <c r="P1764" s="201"/>
      <c r="Q1764" s="201"/>
      <c r="R1764" s="201"/>
      <c r="S1764" s="201"/>
      <c r="T1764" s="202"/>
      <c r="AT1764" s="203" t="s">
        <v>198</v>
      </c>
      <c r="AU1764" s="203" t="s">
        <v>83</v>
      </c>
      <c r="AV1764" s="13" t="s">
        <v>81</v>
      </c>
      <c r="AW1764" s="13" t="s">
        <v>34</v>
      </c>
      <c r="AX1764" s="13" t="s">
        <v>73</v>
      </c>
      <c r="AY1764" s="203" t="s">
        <v>168</v>
      </c>
    </row>
    <row r="1765" spans="1:65" s="13" customFormat="1" ht="11.25">
      <c r="B1765" s="194"/>
      <c r="C1765" s="195"/>
      <c r="D1765" s="189" t="s">
        <v>198</v>
      </c>
      <c r="E1765" s="196" t="s">
        <v>19</v>
      </c>
      <c r="F1765" s="197" t="s">
        <v>2027</v>
      </c>
      <c r="G1765" s="195"/>
      <c r="H1765" s="196" t="s">
        <v>19</v>
      </c>
      <c r="I1765" s="198"/>
      <c r="J1765" s="195"/>
      <c r="K1765" s="195"/>
      <c r="L1765" s="199"/>
      <c r="M1765" s="200"/>
      <c r="N1765" s="201"/>
      <c r="O1765" s="201"/>
      <c r="P1765" s="201"/>
      <c r="Q1765" s="201"/>
      <c r="R1765" s="201"/>
      <c r="S1765" s="201"/>
      <c r="T1765" s="202"/>
      <c r="AT1765" s="203" t="s">
        <v>198</v>
      </c>
      <c r="AU1765" s="203" t="s">
        <v>83</v>
      </c>
      <c r="AV1765" s="13" t="s">
        <v>81</v>
      </c>
      <c r="AW1765" s="13" t="s">
        <v>34</v>
      </c>
      <c r="AX1765" s="13" t="s">
        <v>73</v>
      </c>
      <c r="AY1765" s="203" t="s">
        <v>168</v>
      </c>
    </row>
    <row r="1766" spans="1:65" s="13" customFormat="1" ht="11.25">
      <c r="B1766" s="194"/>
      <c r="C1766" s="195"/>
      <c r="D1766" s="189" t="s">
        <v>198</v>
      </c>
      <c r="E1766" s="196" t="s">
        <v>19</v>
      </c>
      <c r="F1766" s="197" t="s">
        <v>2230</v>
      </c>
      <c r="G1766" s="195"/>
      <c r="H1766" s="196" t="s">
        <v>19</v>
      </c>
      <c r="I1766" s="198"/>
      <c r="J1766" s="195"/>
      <c r="K1766" s="195"/>
      <c r="L1766" s="199"/>
      <c r="M1766" s="200"/>
      <c r="N1766" s="201"/>
      <c r="O1766" s="201"/>
      <c r="P1766" s="201"/>
      <c r="Q1766" s="201"/>
      <c r="R1766" s="201"/>
      <c r="S1766" s="201"/>
      <c r="T1766" s="202"/>
      <c r="AT1766" s="203" t="s">
        <v>198</v>
      </c>
      <c r="AU1766" s="203" t="s">
        <v>83</v>
      </c>
      <c r="AV1766" s="13" t="s">
        <v>81</v>
      </c>
      <c r="AW1766" s="13" t="s">
        <v>34</v>
      </c>
      <c r="AX1766" s="13" t="s">
        <v>73</v>
      </c>
      <c r="AY1766" s="203" t="s">
        <v>168</v>
      </c>
    </row>
    <row r="1767" spans="1:65" s="13" customFormat="1" ht="11.25">
      <c r="B1767" s="194"/>
      <c r="C1767" s="195"/>
      <c r="D1767" s="189" t="s">
        <v>198</v>
      </c>
      <c r="E1767" s="196" t="s">
        <v>19</v>
      </c>
      <c r="F1767" s="197" t="s">
        <v>2231</v>
      </c>
      <c r="G1767" s="195"/>
      <c r="H1767" s="196" t="s">
        <v>19</v>
      </c>
      <c r="I1767" s="198"/>
      <c r="J1767" s="195"/>
      <c r="K1767" s="195"/>
      <c r="L1767" s="199"/>
      <c r="M1767" s="200"/>
      <c r="N1767" s="201"/>
      <c r="O1767" s="201"/>
      <c r="P1767" s="201"/>
      <c r="Q1767" s="201"/>
      <c r="R1767" s="201"/>
      <c r="S1767" s="201"/>
      <c r="T1767" s="202"/>
      <c r="AT1767" s="203" t="s">
        <v>198</v>
      </c>
      <c r="AU1767" s="203" t="s">
        <v>83</v>
      </c>
      <c r="AV1767" s="13" t="s">
        <v>81</v>
      </c>
      <c r="AW1767" s="13" t="s">
        <v>34</v>
      </c>
      <c r="AX1767" s="13" t="s">
        <v>73</v>
      </c>
      <c r="AY1767" s="203" t="s">
        <v>168</v>
      </c>
    </row>
    <row r="1768" spans="1:65" s="13" customFormat="1" ht="11.25">
      <c r="B1768" s="194"/>
      <c r="C1768" s="195"/>
      <c r="D1768" s="189" t="s">
        <v>198</v>
      </c>
      <c r="E1768" s="196" t="s">
        <v>19</v>
      </c>
      <c r="F1768" s="197" t="s">
        <v>2238</v>
      </c>
      <c r="G1768" s="195"/>
      <c r="H1768" s="196" t="s">
        <v>19</v>
      </c>
      <c r="I1768" s="198"/>
      <c r="J1768" s="195"/>
      <c r="K1768" s="195"/>
      <c r="L1768" s="199"/>
      <c r="M1768" s="200"/>
      <c r="N1768" s="201"/>
      <c r="O1768" s="201"/>
      <c r="P1768" s="201"/>
      <c r="Q1768" s="201"/>
      <c r="R1768" s="201"/>
      <c r="S1768" s="201"/>
      <c r="T1768" s="202"/>
      <c r="AT1768" s="203" t="s">
        <v>198</v>
      </c>
      <c r="AU1768" s="203" t="s">
        <v>83</v>
      </c>
      <c r="AV1768" s="13" t="s">
        <v>81</v>
      </c>
      <c r="AW1768" s="13" t="s">
        <v>34</v>
      </c>
      <c r="AX1768" s="13" t="s">
        <v>73</v>
      </c>
      <c r="AY1768" s="203" t="s">
        <v>168</v>
      </c>
    </row>
    <row r="1769" spans="1:65" s="14" customFormat="1" ht="11.25">
      <c r="B1769" s="204"/>
      <c r="C1769" s="205"/>
      <c r="D1769" s="189" t="s">
        <v>198</v>
      </c>
      <c r="E1769" s="206" t="s">
        <v>19</v>
      </c>
      <c r="F1769" s="207" t="s">
        <v>2239</v>
      </c>
      <c r="G1769" s="205"/>
      <c r="H1769" s="208">
        <v>1</v>
      </c>
      <c r="I1769" s="209"/>
      <c r="J1769" s="205"/>
      <c r="K1769" s="205"/>
      <c r="L1769" s="210"/>
      <c r="M1769" s="211"/>
      <c r="N1769" s="212"/>
      <c r="O1769" s="212"/>
      <c r="P1769" s="212"/>
      <c r="Q1769" s="212"/>
      <c r="R1769" s="212"/>
      <c r="S1769" s="212"/>
      <c r="T1769" s="213"/>
      <c r="AT1769" s="214" t="s">
        <v>198</v>
      </c>
      <c r="AU1769" s="214" t="s">
        <v>83</v>
      </c>
      <c r="AV1769" s="14" t="s">
        <v>83</v>
      </c>
      <c r="AW1769" s="14" t="s">
        <v>34</v>
      </c>
      <c r="AX1769" s="14" t="s">
        <v>81</v>
      </c>
      <c r="AY1769" s="214" t="s">
        <v>168</v>
      </c>
    </row>
    <row r="1770" spans="1:65" s="2" customFormat="1" ht="24.2" customHeight="1">
      <c r="A1770" s="36"/>
      <c r="B1770" s="37"/>
      <c r="C1770" s="176" t="s">
        <v>2240</v>
      </c>
      <c r="D1770" s="176" t="s">
        <v>170</v>
      </c>
      <c r="E1770" s="177" t="s">
        <v>2241</v>
      </c>
      <c r="F1770" s="178" t="s">
        <v>2228</v>
      </c>
      <c r="G1770" s="179" t="s">
        <v>317</v>
      </c>
      <c r="H1770" s="180">
        <v>1</v>
      </c>
      <c r="I1770" s="181"/>
      <c r="J1770" s="182">
        <f>ROUND(I1770*H1770,2)</f>
        <v>0</v>
      </c>
      <c r="K1770" s="178" t="s">
        <v>19</v>
      </c>
      <c r="L1770" s="41"/>
      <c r="M1770" s="183" t="s">
        <v>19</v>
      </c>
      <c r="N1770" s="184" t="s">
        <v>44</v>
      </c>
      <c r="O1770" s="66"/>
      <c r="P1770" s="185">
        <f>O1770*H1770</f>
        <v>0</v>
      </c>
      <c r="Q1770" s="185">
        <v>0.182</v>
      </c>
      <c r="R1770" s="185">
        <f>Q1770*H1770</f>
        <v>0.182</v>
      </c>
      <c r="S1770" s="185">
        <v>0</v>
      </c>
      <c r="T1770" s="186">
        <f>S1770*H1770</f>
        <v>0</v>
      </c>
      <c r="U1770" s="36"/>
      <c r="V1770" s="36"/>
      <c r="W1770" s="36"/>
      <c r="X1770" s="36"/>
      <c r="Y1770" s="36"/>
      <c r="Z1770" s="36"/>
      <c r="AA1770" s="36"/>
      <c r="AB1770" s="36"/>
      <c r="AC1770" s="36"/>
      <c r="AD1770" s="36"/>
      <c r="AE1770" s="36"/>
      <c r="AR1770" s="187" t="s">
        <v>267</v>
      </c>
      <c r="AT1770" s="187" t="s">
        <v>170</v>
      </c>
      <c r="AU1770" s="187" t="s">
        <v>83</v>
      </c>
      <c r="AY1770" s="19" t="s">
        <v>168</v>
      </c>
      <c r="BE1770" s="188">
        <f>IF(N1770="základní",J1770,0)</f>
        <v>0</v>
      </c>
      <c r="BF1770" s="188">
        <f>IF(N1770="snížená",J1770,0)</f>
        <v>0</v>
      </c>
      <c r="BG1770" s="188">
        <f>IF(N1770="zákl. přenesená",J1770,0)</f>
        <v>0</v>
      </c>
      <c r="BH1770" s="188">
        <f>IF(N1770="sníž. přenesená",J1770,0)</f>
        <v>0</v>
      </c>
      <c r="BI1770" s="188">
        <f>IF(N1770="nulová",J1770,0)</f>
        <v>0</v>
      </c>
      <c r="BJ1770" s="19" t="s">
        <v>81</v>
      </c>
      <c r="BK1770" s="188">
        <f>ROUND(I1770*H1770,2)</f>
        <v>0</v>
      </c>
      <c r="BL1770" s="19" t="s">
        <v>267</v>
      </c>
      <c r="BM1770" s="187" t="s">
        <v>2242</v>
      </c>
    </row>
    <row r="1771" spans="1:65" s="13" customFormat="1" ht="11.25">
      <c r="B1771" s="194"/>
      <c r="C1771" s="195"/>
      <c r="D1771" s="189" t="s">
        <v>198</v>
      </c>
      <c r="E1771" s="196" t="s">
        <v>19</v>
      </c>
      <c r="F1771" s="197" t="s">
        <v>2026</v>
      </c>
      <c r="G1771" s="195"/>
      <c r="H1771" s="196" t="s">
        <v>19</v>
      </c>
      <c r="I1771" s="198"/>
      <c r="J1771" s="195"/>
      <c r="K1771" s="195"/>
      <c r="L1771" s="199"/>
      <c r="M1771" s="200"/>
      <c r="N1771" s="201"/>
      <c r="O1771" s="201"/>
      <c r="P1771" s="201"/>
      <c r="Q1771" s="201"/>
      <c r="R1771" s="201"/>
      <c r="S1771" s="201"/>
      <c r="T1771" s="202"/>
      <c r="AT1771" s="203" t="s">
        <v>198</v>
      </c>
      <c r="AU1771" s="203" t="s">
        <v>83</v>
      </c>
      <c r="AV1771" s="13" t="s">
        <v>81</v>
      </c>
      <c r="AW1771" s="13" t="s">
        <v>34</v>
      </c>
      <c r="AX1771" s="13" t="s">
        <v>73</v>
      </c>
      <c r="AY1771" s="203" t="s">
        <v>168</v>
      </c>
    </row>
    <row r="1772" spans="1:65" s="13" customFormat="1" ht="11.25">
      <c r="B1772" s="194"/>
      <c r="C1772" s="195"/>
      <c r="D1772" s="189" t="s">
        <v>198</v>
      </c>
      <c r="E1772" s="196" t="s">
        <v>19</v>
      </c>
      <c r="F1772" s="197" t="s">
        <v>2027</v>
      </c>
      <c r="G1772" s="195"/>
      <c r="H1772" s="196" t="s">
        <v>19</v>
      </c>
      <c r="I1772" s="198"/>
      <c r="J1772" s="195"/>
      <c r="K1772" s="195"/>
      <c r="L1772" s="199"/>
      <c r="M1772" s="200"/>
      <c r="N1772" s="201"/>
      <c r="O1772" s="201"/>
      <c r="P1772" s="201"/>
      <c r="Q1772" s="201"/>
      <c r="R1772" s="201"/>
      <c r="S1772" s="201"/>
      <c r="T1772" s="202"/>
      <c r="AT1772" s="203" t="s">
        <v>198</v>
      </c>
      <c r="AU1772" s="203" t="s">
        <v>83</v>
      </c>
      <c r="AV1772" s="13" t="s">
        <v>81</v>
      </c>
      <c r="AW1772" s="13" t="s">
        <v>34</v>
      </c>
      <c r="AX1772" s="13" t="s">
        <v>73</v>
      </c>
      <c r="AY1772" s="203" t="s">
        <v>168</v>
      </c>
    </row>
    <row r="1773" spans="1:65" s="13" customFormat="1" ht="11.25">
      <c r="B1773" s="194"/>
      <c r="C1773" s="195"/>
      <c r="D1773" s="189" t="s">
        <v>198</v>
      </c>
      <c r="E1773" s="196" t="s">
        <v>19</v>
      </c>
      <c r="F1773" s="197" t="s">
        <v>2230</v>
      </c>
      <c r="G1773" s="195"/>
      <c r="H1773" s="196" t="s">
        <v>19</v>
      </c>
      <c r="I1773" s="198"/>
      <c r="J1773" s="195"/>
      <c r="K1773" s="195"/>
      <c r="L1773" s="199"/>
      <c r="M1773" s="200"/>
      <c r="N1773" s="201"/>
      <c r="O1773" s="201"/>
      <c r="P1773" s="201"/>
      <c r="Q1773" s="201"/>
      <c r="R1773" s="201"/>
      <c r="S1773" s="201"/>
      <c r="T1773" s="202"/>
      <c r="AT1773" s="203" t="s">
        <v>198</v>
      </c>
      <c r="AU1773" s="203" t="s">
        <v>83</v>
      </c>
      <c r="AV1773" s="13" t="s">
        <v>81</v>
      </c>
      <c r="AW1773" s="13" t="s">
        <v>34</v>
      </c>
      <c r="AX1773" s="13" t="s">
        <v>73</v>
      </c>
      <c r="AY1773" s="203" t="s">
        <v>168</v>
      </c>
    </row>
    <row r="1774" spans="1:65" s="13" customFormat="1" ht="11.25">
      <c r="B1774" s="194"/>
      <c r="C1774" s="195"/>
      <c r="D1774" s="189" t="s">
        <v>198</v>
      </c>
      <c r="E1774" s="196" t="s">
        <v>19</v>
      </c>
      <c r="F1774" s="197" t="s">
        <v>2231</v>
      </c>
      <c r="G1774" s="195"/>
      <c r="H1774" s="196" t="s">
        <v>19</v>
      </c>
      <c r="I1774" s="198"/>
      <c r="J1774" s="195"/>
      <c r="K1774" s="195"/>
      <c r="L1774" s="199"/>
      <c r="M1774" s="200"/>
      <c r="N1774" s="201"/>
      <c r="O1774" s="201"/>
      <c r="P1774" s="201"/>
      <c r="Q1774" s="201"/>
      <c r="R1774" s="201"/>
      <c r="S1774" s="201"/>
      <c r="T1774" s="202"/>
      <c r="AT1774" s="203" t="s">
        <v>198</v>
      </c>
      <c r="AU1774" s="203" t="s">
        <v>83</v>
      </c>
      <c r="AV1774" s="13" t="s">
        <v>81</v>
      </c>
      <c r="AW1774" s="13" t="s">
        <v>34</v>
      </c>
      <c r="AX1774" s="13" t="s">
        <v>73</v>
      </c>
      <c r="AY1774" s="203" t="s">
        <v>168</v>
      </c>
    </row>
    <row r="1775" spans="1:65" s="13" customFormat="1" ht="11.25">
      <c r="B1775" s="194"/>
      <c r="C1775" s="195"/>
      <c r="D1775" s="189" t="s">
        <v>198</v>
      </c>
      <c r="E1775" s="196" t="s">
        <v>19</v>
      </c>
      <c r="F1775" s="197" t="s">
        <v>2232</v>
      </c>
      <c r="G1775" s="195"/>
      <c r="H1775" s="196" t="s">
        <v>19</v>
      </c>
      <c r="I1775" s="198"/>
      <c r="J1775" s="195"/>
      <c r="K1775" s="195"/>
      <c r="L1775" s="199"/>
      <c r="M1775" s="200"/>
      <c r="N1775" s="201"/>
      <c r="O1775" s="201"/>
      <c r="P1775" s="201"/>
      <c r="Q1775" s="201"/>
      <c r="R1775" s="201"/>
      <c r="S1775" s="201"/>
      <c r="T1775" s="202"/>
      <c r="AT1775" s="203" t="s">
        <v>198</v>
      </c>
      <c r="AU1775" s="203" t="s">
        <v>83</v>
      </c>
      <c r="AV1775" s="13" t="s">
        <v>81</v>
      </c>
      <c r="AW1775" s="13" t="s">
        <v>34</v>
      </c>
      <c r="AX1775" s="13" t="s">
        <v>73</v>
      </c>
      <c r="AY1775" s="203" t="s">
        <v>168</v>
      </c>
    </row>
    <row r="1776" spans="1:65" s="14" customFormat="1" ht="11.25">
      <c r="B1776" s="204"/>
      <c r="C1776" s="205"/>
      <c r="D1776" s="189" t="s">
        <v>198</v>
      </c>
      <c r="E1776" s="206" t="s">
        <v>19</v>
      </c>
      <c r="F1776" s="207" t="s">
        <v>2243</v>
      </c>
      <c r="G1776" s="205"/>
      <c r="H1776" s="208">
        <v>1</v>
      </c>
      <c r="I1776" s="209"/>
      <c r="J1776" s="205"/>
      <c r="K1776" s="205"/>
      <c r="L1776" s="210"/>
      <c r="M1776" s="211"/>
      <c r="N1776" s="212"/>
      <c r="O1776" s="212"/>
      <c r="P1776" s="212"/>
      <c r="Q1776" s="212"/>
      <c r="R1776" s="212"/>
      <c r="S1776" s="212"/>
      <c r="T1776" s="213"/>
      <c r="AT1776" s="214" t="s">
        <v>198</v>
      </c>
      <c r="AU1776" s="214" t="s">
        <v>83</v>
      </c>
      <c r="AV1776" s="14" t="s">
        <v>83</v>
      </c>
      <c r="AW1776" s="14" t="s">
        <v>34</v>
      </c>
      <c r="AX1776" s="14" t="s">
        <v>81</v>
      </c>
      <c r="AY1776" s="214" t="s">
        <v>168</v>
      </c>
    </row>
    <row r="1777" spans="1:65" s="2" customFormat="1" ht="24.2" customHeight="1">
      <c r="A1777" s="36"/>
      <c r="B1777" s="37"/>
      <c r="C1777" s="176" t="s">
        <v>2244</v>
      </c>
      <c r="D1777" s="176" t="s">
        <v>170</v>
      </c>
      <c r="E1777" s="177" t="s">
        <v>2245</v>
      </c>
      <c r="F1777" s="178" t="s">
        <v>2246</v>
      </c>
      <c r="G1777" s="179" t="s">
        <v>317</v>
      </c>
      <c r="H1777" s="180">
        <v>1</v>
      </c>
      <c r="I1777" s="181"/>
      <c r="J1777" s="182">
        <f>ROUND(I1777*H1777,2)</f>
        <v>0</v>
      </c>
      <c r="K1777" s="178" t="s">
        <v>19</v>
      </c>
      <c r="L1777" s="41"/>
      <c r="M1777" s="183" t="s">
        <v>19</v>
      </c>
      <c r="N1777" s="184" t="s">
        <v>44</v>
      </c>
      <c r="O1777" s="66"/>
      <c r="P1777" s="185">
        <f>O1777*H1777</f>
        <v>0</v>
      </c>
      <c r="Q1777" s="185">
        <v>0.24</v>
      </c>
      <c r="R1777" s="185">
        <f>Q1777*H1777</f>
        <v>0.24</v>
      </c>
      <c r="S1777" s="185">
        <v>0</v>
      </c>
      <c r="T1777" s="186">
        <f>S1777*H1777</f>
        <v>0</v>
      </c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R1777" s="187" t="s">
        <v>267</v>
      </c>
      <c r="AT1777" s="187" t="s">
        <v>170</v>
      </c>
      <c r="AU1777" s="187" t="s">
        <v>83</v>
      </c>
      <c r="AY1777" s="19" t="s">
        <v>168</v>
      </c>
      <c r="BE1777" s="188">
        <f>IF(N1777="základní",J1777,0)</f>
        <v>0</v>
      </c>
      <c r="BF1777" s="188">
        <f>IF(N1777="snížená",J1777,0)</f>
        <v>0</v>
      </c>
      <c r="BG1777" s="188">
        <f>IF(N1777="zákl. přenesená",J1777,0)</f>
        <v>0</v>
      </c>
      <c r="BH1777" s="188">
        <f>IF(N1777="sníž. přenesená",J1777,0)</f>
        <v>0</v>
      </c>
      <c r="BI1777" s="188">
        <f>IF(N1777="nulová",J1777,0)</f>
        <v>0</v>
      </c>
      <c r="BJ1777" s="19" t="s">
        <v>81</v>
      </c>
      <c r="BK1777" s="188">
        <f>ROUND(I1777*H1777,2)</f>
        <v>0</v>
      </c>
      <c r="BL1777" s="19" t="s">
        <v>267</v>
      </c>
      <c r="BM1777" s="187" t="s">
        <v>2247</v>
      </c>
    </row>
    <row r="1778" spans="1:65" s="13" customFormat="1" ht="11.25">
      <c r="B1778" s="194"/>
      <c r="C1778" s="195"/>
      <c r="D1778" s="189" t="s">
        <v>198</v>
      </c>
      <c r="E1778" s="196" t="s">
        <v>19</v>
      </c>
      <c r="F1778" s="197" t="s">
        <v>2026</v>
      </c>
      <c r="G1778" s="195"/>
      <c r="H1778" s="196" t="s">
        <v>19</v>
      </c>
      <c r="I1778" s="198"/>
      <c r="J1778" s="195"/>
      <c r="K1778" s="195"/>
      <c r="L1778" s="199"/>
      <c r="M1778" s="200"/>
      <c r="N1778" s="201"/>
      <c r="O1778" s="201"/>
      <c r="P1778" s="201"/>
      <c r="Q1778" s="201"/>
      <c r="R1778" s="201"/>
      <c r="S1778" s="201"/>
      <c r="T1778" s="202"/>
      <c r="AT1778" s="203" t="s">
        <v>198</v>
      </c>
      <c r="AU1778" s="203" t="s">
        <v>83</v>
      </c>
      <c r="AV1778" s="13" t="s">
        <v>81</v>
      </c>
      <c r="AW1778" s="13" t="s">
        <v>34</v>
      </c>
      <c r="AX1778" s="13" t="s">
        <v>73</v>
      </c>
      <c r="AY1778" s="203" t="s">
        <v>168</v>
      </c>
    </row>
    <row r="1779" spans="1:65" s="13" customFormat="1" ht="11.25">
      <c r="B1779" s="194"/>
      <c r="C1779" s="195"/>
      <c r="D1779" s="189" t="s">
        <v>198</v>
      </c>
      <c r="E1779" s="196" t="s">
        <v>19</v>
      </c>
      <c r="F1779" s="197" t="s">
        <v>2027</v>
      </c>
      <c r="G1779" s="195"/>
      <c r="H1779" s="196" t="s">
        <v>19</v>
      </c>
      <c r="I1779" s="198"/>
      <c r="J1779" s="195"/>
      <c r="K1779" s="195"/>
      <c r="L1779" s="199"/>
      <c r="M1779" s="200"/>
      <c r="N1779" s="201"/>
      <c r="O1779" s="201"/>
      <c r="P1779" s="201"/>
      <c r="Q1779" s="201"/>
      <c r="R1779" s="201"/>
      <c r="S1779" s="201"/>
      <c r="T1779" s="202"/>
      <c r="AT1779" s="203" t="s">
        <v>198</v>
      </c>
      <c r="AU1779" s="203" t="s">
        <v>83</v>
      </c>
      <c r="AV1779" s="13" t="s">
        <v>81</v>
      </c>
      <c r="AW1779" s="13" t="s">
        <v>34</v>
      </c>
      <c r="AX1779" s="13" t="s">
        <v>73</v>
      </c>
      <c r="AY1779" s="203" t="s">
        <v>168</v>
      </c>
    </row>
    <row r="1780" spans="1:65" s="13" customFormat="1" ht="11.25">
      <c r="B1780" s="194"/>
      <c r="C1780" s="195"/>
      <c r="D1780" s="189" t="s">
        <v>198</v>
      </c>
      <c r="E1780" s="196" t="s">
        <v>19</v>
      </c>
      <c r="F1780" s="197" t="s">
        <v>2230</v>
      </c>
      <c r="G1780" s="195"/>
      <c r="H1780" s="196" t="s">
        <v>19</v>
      </c>
      <c r="I1780" s="198"/>
      <c r="J1780" s="195"/>
      <c r="K1780" s="195"/>
      <c r="L1780" s="199"/>
      <c r="M1780" s="200"/>
      <c r="N1780" s="201"/>
      <c r="O1780" s="201"/>
      <c r="P1780" s="201"/>
      <c r="Q1780" s="201"/>
      <c r="R1780" s="201"/>
      <c r="S1780" s="201"/>
      <c r="T1780" s="202"/>
      <c r="AT1780" s="203" t="s">
        <v>198</v>
      </c>
      <c r="AU1780" s="203" t="s">
        <v>83</v>
      </c>
      <c r="AV1780" s="13" t="s">
        <v>81</v>
      </c>
      <c r="AW1780" s="13" t="s">
        <v>34</v>
      </c>
      <c r="AX1780" s="13" t="s">
        <v>73</v>
      </c>
      <c r="AY1780" s="203" t="s">
        <v>168</v>
      </c>
    </row>
    <row r="1781" spans="1:65" s="13" customFormat="1" ht="11.25">
      <c r="B1781" s="194"/>
      <c r="C1781" s="195"/>
      <c r="D1781" s="189" t="s">
        <v>198</v>
      </c>
      <c r="E1781" s="196" t="s">
        <v>19</v>
      </c>
      <c r="F1781" s="197" t="s">
        <v>2231</v>
      </c>
      <c r="G1781" s="195"/>
      <c r="H1781" s="196" t="s">
        <v>19</v>
      </c>
      <c r="I1781" s="198"/>
      <c r="J1781" s="195"/>
      <c r="K1781" s="195"/>
      <c r="L1781" s="199"/>
      <c r="M1781" s="200"/>
      <c r="N1781" s="201"/>
      <c r="O1781" s="201"/>
      <c r="P1781" s="201"/>
      <c r="Q1781" s="201"/>
      <c r="R1781" s="201"/>
      <c r="S1781" s="201"/>
      <c r="T1781" s="202"/>
      <c r="AT1781" s="203" t="s">
        <v>198</v>
      </c>
      <c r="AU1781" s="203" t="s">
        <v>83</v>
      </c>
      <c r="AV1781" s="13" t="s">
        <v>81</v>
      </c>
      <c r="AW1781" s="13" t="s">
        <v>34</v>
      </c>
      <c r="AX1781" s="13" t="s">
        <v>73</v>
      </c>
      <c r="AY1781" s="203" t="s">
        <v>168</v>
      </c>
    </row>
    <row r="1782" spans="1:65" s="13" customFormat="1" ht="11.25">
      <c r="B1782" s="194"/>
      <c r="C1782" s="195"/>
      <c r="D1782" s="189" t="s">
        <v>198</v>
      </c>
      <c r="E1782" s="196" t="s">
        <v>19</v>
      </c>
      <c r="F1782" s="197" t="s">
        <v>2248</v>
      </c>
      <c r="G1782" s="195"/>
      <c r="H1782" s="196" t="s">
        <v>19</v>
      </c>
      <c r="I1782" s="198"/>
      <c r="J1782" s="195"/>
      <c r="K1782" s="195"/>
      <c r="L1782" s="199"/>
      <c r="M1782" s="200"/>
      <c r="N1782" s="201"/>
      <c r="O1782" s="201"/>
      <c r="P1782" s="201"/>
      <c r="Q1782" s="201"/>
      <c r="R1782" s="201"/>
      <c r="S1782" s="201"/>
      <c r="T1782" s="202"/>
      <c r="AT1782" s="203" t="s">
        <v>198</v>
      </c>
      <c r="AU1782" s="203" t="s">
        <v>83</v>
      </c>
      <c r="AV1782" s="13" t="s">
        <v>81</v>
      </c>
      <c r="AW1782" s="13" t="s">
        <v>34</v>
      </c>
      <c r="AX1782" s="13" t="s">
        <v>73</v>
      </c>
      <c r="AY1782" s="203" t="s">
        <v>168</v>
      </c>
    </row>
    <row r="1783" spans="1:65" s="13" customFormat="1" ht="11.25">
      <c r="B1783" s="194"/>
      <c r="C1783" s="195"/>
      <c r="D1783" s="189" t="s">
        <v>198</v>
      </c>
      <c r="E1783" s="196" t="s">
        <v>19</v>
      </c>
      <c r="F1783" s="197" t="s">
        <v>2249</v>
      </c>
      <c r="G1783" s="195"/>
      <c r="H1783" s="196" t="s">
        <v>19</v>
      </c>
      <c r="I1783" s="198"/>
      <c r="J1783" s="195"/>
      <c r="K1783" s="195"/>
      <c r="L1783" s="199"/>
      <c r="M1783" s="200"/>
      <c r="N1783" s="201"/>
      <c r="O1783" s="201"/>
      <c r="P1783" s="201"/>
      <c r="Q1783" s="201"/>
      <c r="R1783" s="201"/>
      <c r="S1783" s="201"/>
      <c r="T1783" s="202"/>
      <c r="AT1783" s="203" t="s">
        <v>198</v>
      </c>
      <c r="AU1783" s="203" t="s">
        <v>83</v>
      </c>
      <c r="AV1783" s="13" t="s">
        <v>81</v>
      </c>
      <c r="AW1783" s="13" t="s">
        <v>34</v>
      </c>
      <c r="AX1783" s="13" t="s">
        <v>73</v>
      </c>
      <c r="AY1783" s="203" t="s">
        <v>168</v>
      </c>
    </row>
    <row r="1784" spans="1:65" s="14" customFormat="1" ht="11.25">
      <c r="B1784" s="204"/>
      <c r="C1784" s="205"/>
      <c r="D1784" s="189" t="s">
        <v>198</v>
      </c>
      <c r="E1784" s="206" t="s">
        <v>19</v>
      </c>
      <c r="F1784" s="207" t="s">
        <v>2250</v>
      </c>
      <c r="G1784" s="205"/>
      <c r="H1784" s="208">
        <v>1</v>
      </c>
      <c r="I1784" s="209"/>
      <c r="J1784" s="205"/>
      <c r="K1784" s="205"/>
      <c r="L1784" s="210"/>
      <c r="M1784" s="211"/>
      <c r="N1784" s="212"/>
      <c r="O1784" s="212"/>
      <c r="P1784" s="212"/>
      <c r="Q1784" s="212"/>
      <c r="R1784" s="212"/>
      <c r="S1784" s="212"/>
      <c r="T1784" s="213"/>
      <c r="AT1784" s="214" t="s">
        <v>198</v>
      </c>
      <c r="AU1784" s="214" t="s">
        <v>83</v>
      </c>
      <c r="AV1784" s="14" t="s">
        <v>83</v>
      </c>
      <c r="AW1784" s="14" t="s">
        <v>34</v>
      </c>
      <c r="AX1784" s="14" t="s">
        <v>81</v>
      </c>
      <c r="AY1784" s="214" t="s">
        <v>168</v>
      </c>
    </row>
    <row r="1785" spans="1:65" s="2" customFormat="1" ht="24.2" customHeight="1">
      <c r="A1785" s="36"/>
      <c r="B1785" s="37"/>
      <c r="C1785" s="176" t="s">
        <v>2251</v>
      </c>
      <c r="D1785" s="176" t="s">
        <v>170</v>
      </c>
      <c r="E1785" s="177" t="s">
        <v>2252</v>
      </c>
      <c r="F1785" s="178" t="s">
        <v>2253</v>
      </c>
      <c r="G1785" s="179" t="s">
        <v>317</v>
      </c>
      <c r="H1785" s="180">
        <v>1</v>
      </c>
      <c r="I1785" s="181"/>
      <c r="J1785" s="182">
        <f>ROUND(I1785*H1785,2)</f>
        <v>0</v>
      </c>
      <c r="K1785" s="178" t="s">
        <v>19</v>
      </c>
      <c r="L1785" s="41"/>
      <c r="M1785" s="183" t="s">
        <v>19</v>
      </c>
      <c r="N1785" s="184" t="s">
        <v>44</v>
      </c>
      <c r="O1785" s="66"/>
      <c r="P1785" s="185">
        <f>O1785*H1785</f>
        <v>0</v>
      </c>
      <c r="Q1785" s="185">
        <v>0.745</v>
      </c>
      <c r="R1785" s="185">
        <f>Q1785*H1785</f>
        <v>0.745</v>
      </c>
      <c r="S1785" s="185">
        <v>0</v>
      </c>
      <c r="T1785" s="186">
        <f>S1785*H1785</f>
        <v>0</v>
      </c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R1785" s="187" t="s">
        <v>267</v>
      </c>
      <c r="AT1785" s="187" t="s">
        <v>170</v>
      </c>
      <c r="AU1785" s="187" t="s">
        <v>83</v>
      </c>
      <c r="AY1785" s="19" t="s">
        <v>168</v>
      </c>
      <c r="BE1785" s="188">
        <f>IF(N1785="základní",J1785,0)</f>
        <v>0</v>
      </c>
      <c r="BF1785" s="188">
        <f>IF(N1785="snížená",J1785,0)</f>
        <v>0</v>
      </c>
      <c r="BG1785" s="188">
        <f>IF(N1785="zákl. přenesená",J1785,0)</f>
        <v>0</v>
      </c>
      <c r="BH1785" s="188">
        <f>IF(N1785="sníž. přenesená",J1785,0)</f>
        <v>0</v>
      </c>
      <c r="BI1785" s="188">
        <f>IF(N1785="nulová",J1785,0)</f>
        <v>0</v>
      </c>
      <c r="BJ1785" s="19" t="s">
        <v>81</v>
      </c>
      <c r="BK1785" s="188">
        <f>ROUND(I1785*H1785,2)</f>
        <v>0</v>
      </c>
      <c r="BL1785" s="19" t="s">
        <v>267</v>
      </c>
      <c r="BM1785" s="187" t="s">
        <v>2254</v>
      </c>
    </row>
    <row r="1786" spans="1:65" s="13" customFormat="1" ht="11.25">
      <c r="B1786" s="194"/>
      <c r="C1786" s="195"/>
      <c r="D1786" s="189" t="s">
        <v>198</v>
      </c>
      <c r="E1786" s="196" t="s">
        <v>19</v>
      </c>
      <c r="F1786" s="197" t="s">
        <v>2026</v>
      </c>
      <c r="G1786" s="195"/>
      <c r="H1786" s="196" t="s">
        <v>19</v>
      </c>
      <c r="I1786" s="198"/>
      <c r="J1786" s="195"/>
      <c r="K1786" s="195"/>
      <c r="L1786" s="199"/>
      <c r="M1786" s="200"/>
      <c r="N1786" s="201"/>
      <c r="O1786" s="201"/>
      <c r="P1786" s="201"/>
      <c r="Q1786" s="201"/>
      <c r="R1786" s="201"/>
      <c r="S1786" s="201"/>
      <c r="T1786" s="202"/>
      <c r="AT1786" s="203" t="s">
        <v>198</v>
      </c>
      <c r="AU1786" s="203" t="s">
        <v>83</v>
      </c>
      <c r="AV1786" s="13" t="s">
        <v>81</v>
      </c>
      <c r="AW1786" s="13" t="s">
        <v>34</v>
      </c>
      <c r="AX1786" s="13" t="s">
        <v>73</v>
      </c>
      <c r="AY1786" s="203" t="s">
        <v>168</v>
      </c>
    </row>
    <row r="1787" spans="1:65" s="13" customFormat="1" ht="11.25">
      <c r="B1787" s="194"/>
      <c r="C1787" s="195"/>
      <c r="D1787" s="189" t="s">
        <v>198</v>
      </c>
      <c r="E1787" s="196" t="s">
        <v>19</v>
      </c>
      <c r="F1787" s="197" t="s">
        <v>2027</v>
      </c>
      <c r="G1787" s="195"/>
      <c r="H1787" s="196" t="s">
        <v>19</v>
      </c>
      <c r="I1787" s="198"/>
      <c r="J1787" s="195"/>
      <c r="K1787" s="195"/>
      <c r="L1787" s="199"/>
      <c r="M1787" s="200"/>
      <c r="N1787" s="201"/>
      <c r="O1787" s="201"/>
      <c r="P1787" s="201"/>
      <c r="Q1787" s="201"/>
      <c r="R1787" s="201"/>
      <c r="S1787" s="201"/>
      <c r="T1787" s="202"/>
      <c r="AT1787" s="203" t="s">
        <v>198</v>
      </c>
      <c r="AU1787" s="203" t="s">
        <v>83</v>
      </c>
      <c r="AV1787" s="13" t="s">
        <v>81</v>
      </c>
      <c r="AW1787" s="13" t="s">
        <v>34</v>
      </c>
      <c r="AX1787" s="13" t="s">
        <v>73</v>
      </c>
      <c r="AY1787" s="203" t="s">
        <v>168</v>
      </c>
    </row>
    <row r="1788" spans="1:65" s="13" customFormat="1" ht="11.25">
      <c r="B1788" s="194"/>
      <c r="C1788" s="195"/>
      <c r="D1788" s="189" t="s">
        <v>198</v>
      </c>
      <c r="E1788" s="196" t="s">
        <v>19</v>
      </c>
      <c r="F1788" s="197" t="s">
        <v>2230</v>
      </c>
      <c r="G1788" s="195"/>
      <c r="H1788" s="196" t="s">
        <v>19</v>
      </c>
      <c r="I1788" s="198"/>
      <c r="J1788" s="195"/>
      <c r="K1788" s="195"/>
      <c r="L1788" s="199"/>
      <c r="M1788" s="200"/>
      <c r="N1788" s="201"/>
      <c r="O1788" s="201"/>
      <c r="P1788" s="201"/>
      <c r="Q1788" s="201"/>
      <c r="R1788" s="201"/>
      <c r="S1788" s="201"/>
      <c r="T1788" s="202"/>
      <c r="AT1788" s="203" t="s">
        <v>198</v>
      </c>
      <c r="AU1788" s="203" t="s">
        <v>83</v>
      </c>
      <c r="AV1788" s="13" t="s">
        <v>81</v>
      </c>
      <c r="AW1788" s="13" t="s">
        <v>34</v>
      </c>
      <c r="AX1788" s="13" t="s">
        <v>73</v>
      </c>
      <c r="AY1788" s="203" t="s">
        <v>168</v>
      </c>
    </row>
    <row r="1789" spans="1:65" s="13" customFormat="1" ht="11.25">
      <c r="B1789" s="194"/>
      <c r="C1789" s="195"/>
      <c r="D1789" s="189" t="s">
        <v>198</v>
      </c>
      <c r="E1789" s="196" t="s">
        <v>19</v>
      </c>
      <c r="F1789" s="197" t="s">
        <v>2231</v>
      </c>
      <c r="G1789" s="195"/>
      <c r="H1789" s="196" t="s">
        <v>19</v>
      </c>
      <c r="I1789" s="198"/>
      <c r="J1789" s="195"/>
      <c r="K1789" s="195"/>
      <c r="L1789" s="199"/>
      <c r="M1789" s="200"/>
      <c r="N1789" s="201"/>
      <c r="O1789" s="201"/>
      <c r="P1789" s="201"/>
      <c r="Q1789" s="201"/>
      <c r="R1789" s="201"/>
      <c r="S1789" s="201"/>
      <c r="T1789" s="202"/>
      <c r="AT1789" s="203" t="s">
        <v>198</v>
      </c>
      <c r="AU1789" s="203" t="s">
        <v>83</v>
      </c>
      <c r="AV1789" s="13" t="s">
        <v>81</v>
      </c>
      <c r="AW1789" s="13" t="s">
        <v>34</v>
      </c>
      <c r="AX1789" s="13" t="s">
        <v>73</v>
      </c>
      <c r="AY1789" s="203" t="s">
        <v>168</v>
      </c>
    </row>
    <row r="1790" spans="1:65" s="13" customFormat="1" ht="11.25">
      <c r="B1790" s="194"/>
      <c r="C1790" s="195"/>
      <c r="D1790" s="189" t="s">
        <v>198</v>
      </c>
      <c r="E1790" s="196" t="s">
        <v>19</v>
      </c>
      <c r="F1790" s="197" t="s">
        <v>2255</v>
      </c>
      <c r="G1790" s="195"/>
      <c r="H1790" s="196" t="s">
        <v>19</v>
      </c>
      <c r="I1790" s="198"/>
      <c r="J1790" s="195"/>
      <c r="K1790" s="195"/>
      <c r="L1790" s="199"/>
      <c r="M1790" s="200"/>
      <c r="N1790" s="201"/>
      <c r="O1790" s="201"/>
      <c r="P1790" s="201"/>
      <c r="Q1790" s="201"/>
      <c r="R1790" s="201"/>
      <c r="S1790" s="201"/>
      <c r="T1790" s="202"/>
      <c r="AT1790" s="203" t="s">
        <v>198</v>
      </c>
      <c r="AU1790" s="203" t="s">
        <v>83</v>
      </c>
      <c r="AV1790" s="13" t="s">
        <v>81</v>
      </c>
      <c r="AW1790" s="13" t="s">
        <v>34</v>
      </c>
      <c r="AX1790" s="13" t="s">
        <v>73</v>
      </c>
      <c r="AY1790" s="203" t="s">
        <v>168</v>
      </c>
    </row>
    <row r="1791" spans="1:65" s="13" customFormat="1" ht="11.25">
      <c r="B1791" s="194"/>
      <c r="C1791" s="195"/>
      <c r="D1791" s="189" t="s">
        <v>198</v>
      </c>
      <c r="E1791" s="196" t="s">
        <v>19</v>
      </c>
      <c r="F1791" s="197" t="s">
        <v>2256</v>
      </c>
      <c r="G1791" s="195"/>
      <c r="H1791" s="196" t="s">
        <v>19</v>
      </c>
      <c r="I1791" s="198"/>
      <c r="J1791" s="195"/>
      <c r="K1791" s="195"/>
      <c r="L1791" s="199"/>
      <c r="M1791" s="200"/>
      <c r="N1791" s="201"/>
      <c r="O1791" s="201"/>
      <c r="P1791" s="201"/>
      <c r="Q1791" s="201"/>
      <c r="R1791" s="201"/>
      <c r="S1791" s="201"/>
      <c r="T1791" s="202"/>
      <c r="AT1791" s="203" t="s">
        <v>198</v>
      </c>
      <c r="AU1791" s="203" t="s">
        <v>83</v>
      </c>
      <c r="AV1791" s="13" t="s">
        <v>81</v>
      </c>
      <c r="AW1791" s="13" t="s">
        <v>34</v>
      </c>
      <c r="AX1791" s="13" t="s">
        <v>73</v>
      </c>
      <c r="AY1791" s="203" t="s">
        <v>168</v>
      </c>
    </row>
    <row r="1792" spans="1:65" s="14" customFormat="1" ht="11.25">
      <c r="B1792" s="204"/>
      <c r="C1792" s="205"/>
      <c r="D1792" s="189" t="s">
        <v>198</v>
      </c>
      <c r="E1792" s="206" t="s">
        <v>19</v>
      </c>
      <c r="F1792" s="207" t="s">
        <v>2257</v>
      </c>
      <c r="G1792" s="205"/>
      <c r="H1792" s="208">
        <v>1</v>
      </c>
      <c r="I1792" s="209"/>
      <c r="J1792" s="205"/>
      <c r="K1792" s="205"/>
      <c r="L1792" s="210"/>
      <c r="M1792" s="211"/>
      <c r="N1792" s="212"/>
      <c r="O1792" s="212"/>
      <c r="P1792" s="212"/>
      <c r="Q1792" s="212"/>
      <c r="R1792" s="212"/>
      <c r="S1792" s="212"/>
      <c r="T1792" s="213"/>
      <c r="AT1792" s="214" t="s">
        <v>198</v>
      </c>
      <c r="AU1792" s="214" t="s">
        <v>83</v>
      </c>
      <c r="AV1792" s="14" t="s">
        <v>83</v>
      </c>
      <c r="AW1792" s="14" t="s">
        <v>34</v>
      </c>
      <c r="AX1792" s="14" t="s">
        <v>81</v>
      </c>
      <c r="AY1792" s="214" t="s">
        <v>168</v>
      </c>
    </row>
    <row r="1793" spans="1:65" s="2" customFormat="1" ht="24.2" customHeight="1">
      <c r="A1793" s="36"/>
      <c r="B1793" s="37"/>
      <c r="C1793" s="176" t="s">
        <v>2258</v>
      </c>
      <c r="D1793" s="176" t="s">
        <v>170</v>
      </c>
      <c r="E1793" s="177" t="s">
        <v>2259</v>
      </c>
      <c r="F1793" s="178" t="s">
        <v>2260</v>
      </c>
      <c r="G1793" s="179" t="s">
        <v>317</v>
      </c>
      <c r="H1793" s="180">
        <v>1</v>
      </c>
      <c r="I1793" s="181"/>
      <c r="J1793" s="182">
        <f>ROUND(I1793*H1793,2)</f>
        <v>0</v>
      </c>
      <c r="K1793" s="178" t="s">
        <v>19</v>
      </c>
      <c r="L1793" s="41"/>
      <c r="M1793" s="183" t="s">
        <v>19</v>
      </c>
      <c r="N1793" s="184" t="s">
        <v>44</v>
      </c>
      <c r="O1793" s="66"/>
      <c r="P1793" s="185">
        <f>O1793*H1793</f>
        <v>0</v>
      </c>
      <c r="Q1793" s="185">
        <v>0.20699999999999999</v>
      </c>
      <c r="R1793" s="185">
        <f>Q1793*H1793</f>
        <v>0.20699999999999999</v>
      </c>
      <c r="S1793" s="185">
        <v>0</v>
      </c>
      <c r="T1793" s="186">
        <f>S1793*H1793</f>
        <v>0</v>
      </c>
      <c r="U1793" s="36"/>
      <c r="V1793" s="36"/>
      <c r="W1793" s="36"/>
      <c r="X1793" s="36"/>
      <c r="Y1793" s="36"/>
      <c r="Z1793" s="36"/>
      <c r="AA1793" s="36"/>
      <c r="AB1793" s="36"/>
      <c r="AC1793" s="36"/>
      <c r="AD1793" s="36"/>
      <c r="AE1793" s="36"/>
      <c r="AR1793" s="187" t="s">
        <v>267</v>
      </c>
      <c r="AT1793" s="187" t="s">
        <v>170</v>
      </c>
      <c r="AU1793" s="187" t="s">
        <v>83</v>
      </c>
      <c r="AY1793" s="19" t="s">
        <v>168</v>
      </c>
      <c r="BE1793" s="188">
        <f>IF(N1793="základní",J1793,0)</f>
        <v>0</v>
      </c>
      <c r="BF1793" s="188">
        <f>IF(N1793="snížená",J1793,0)</f>
        <v>0</v>
      </c>
      <c r="BG1793" s="188">
        <f>IF(N1793="zákl. přenesená",J1793,0)</f>
        <v>0</v>
      </c>
      <c r="BH1793" s="188">
        <f>IF(N1793="sníž. přenesená",J1793,0)</f>
        <v>0</v>
      </c>
      <c r="BI1793" s="188">
        <f>IF(N1793="nulová",J1793,0)</f>
        <v>0</v>
      </c>
      <c r="BJ1793" s="19" t="s">
        <v>81</v>
      </c>
      <c r="BK1793" s="188">
        <f>ROUND(I1793*H1793,2)</f>
        <v>0</v>
      </c>
      <c r="BL1793" s="19" t="s">
        <v>267</v>
      </c>
      <c r="BM1793" s="187" t="s">
        <v>2261</v>
      </c>
    </row>
    <row r="1794" spans="1:65" s="13" customFormat="1" ht="11.25">
      <c r="B1794" s="194"/>
      <c r="C1794" s="195"/>
      <c r="D1794" s="189" t="s">
        <v>198</v>
      </c>
      <c r="E1794" s="196" t="s">
        <v>19</v>
      </c>
      <c r="F1794" s="197" t="s">
        <v>2026</v>
      </c>
      <c r="G1794" s="195"/>
      <c r="H1794" s="196" t="s">
        <v>19</v>
      </c>
      <c r="I1794" s="198"/>
      <c r="J1794" s="195"/>
      <c r="K1794" s="195"/>
      <c r="L1794" s="199"/>
      <c r="M1794" s="200"/>
      <c r="N1794" s="201"/>
      <c r="O1794" s="201"/>
      <c r="P1794" s="201"/>
      <c r="Q1794" s="201"/>
      <c r="R1794" s="201"/>
      <c r="S1794" s="201"/>
      <c r="T1794" s="202"/>
      <c r="AT1794" s="203" t="s">
        <v>198</v>
      </c>
      <c r="AU1794" s="203" t="s">
        <v>83</v>
      </c>
      <c r="AV1794" s="13" t="s">
        <v>81</v>
      </c>
      <c r="AW1794" s="13" t="s">
        <v>34</v>
      </c>
      <c r="AX1794" s="13" t="s">
        <v>73</v>
      </c>
      <c r="AY1794" s="203" t="s">
        <v>168</v>
      </c>
    </row>
    <row r="1795" spans="1:65" s="13" customFormat="1" ht="11.25">
      <c r="B1795" s="194"/>
      <c r="C1795" s="195"/>
      <c r="D1795" s="189" t="s">
        <v>198</v>
      </c>
      <c r="E1795" s="196" t="s">
        <v>19</v>
      </c>
      <c r="F1795" s="197" t="s">
        <v>2027</v>
      </c>
      <c r="G1795" s="195"/>
      <c r="H1795" s="196" t="s">
        <v>19</v>
      </c>
      <c r="I1795" s="198"/>
      <c r="J1795" s="195"/>
      <c r="K1795" s="195"/>
      <c r="L1795" s="199"/>
      <c r="M1795" s="200"/>
      <c r="N1795" s="201"/>
      <c r="O1795" s="201"/>
      <c r="P1795" s="201"/>
      <c r="Q1795" s="201"/>
      <c r="R1795" s="201"/>
      <c r="S1795" s="201"/>
      <c r="T1795" s="202"/>
      <c r="AT1795" s="203" t="s">
        <v>198</v>
      </c>
      <c r="AU1795" s="203" t="s">
        <v>83</v>
      </c>
      <c r="AV1795" s="13" t="s">
        <v>81</v>
      </c>
      <c r="AW1795" s="13" t="s">
        <v>34</v>
      </c>
      <c r="AX1795" s="13" t="s">
        <v>73</v>
      </c>
      <c r="AY1795" s="203" t="s">
        <v>168</v>
      </c>
    </row>
    <row r="1796" spans="1:65" s="13" customFormat="1" ht="11.25">
      <c r="B1796" s="194"/>
      <c r="C1796" s="195"/>
      <c r="D1796" s="189" t="s">
        <v>198</v>
      </c>
      <c r="E1796" s="196" t="s">
        <v>19</v>
      </c>
      <c r="F1796" s="197" t="s">
        <v>2230</v>
      </c>
      <c r="G1796" s="195"/>
      <c r="H1796" s="196" t="s">
        <v>19</v>
      </c>
      <c r="I1796" s="198"/>
      <c r="J1796" s="195"/>
      <c r="K1796" s="195"/>
      <c r="L1796" s="199"/>
      <c r="M1796" s="200"/>
      <c r="N1796" s="201"/>
      <c r="O1796" s="201"/>
      <c r="P1796" s="201"/>
      <c r="Q1796" s="201"/>
      <c r="R1796" s="201"/>
      <c r="S1796" s="201"/>
      <c r="T1796" s="202"/>
      <c r="AT1796" s="203" t="s">
        <v>198</v>
      </c>
      <c r="AU1796" s="203" t="s">
        <v>83</v>
      </c>
      <c r="AV1796" s="13" t="s">
        <v>81</v>
      </c>
      <c r="AW1796" s="13" t="s">
        <v>34</v>
      </c>
      <c r="AX1796" s="13" t="s">
        <v>73</v>
      </c>
      <c r="AY1796" s="203" t="s">
        <v>168</v>
      </c>
    </row>
    <row r="1797" spans="1:65" s="13" customFormat="1" ht="11.25">
      <c r="B1797" s="194"/>
      <c r="C1797" s="195"/>
      <c r="D1797" s="189" t="s">
        <v>198</v>
      </c>
      <c r="E1797" s="196" t="s">
        <v>19</v>
      </c>
      <c r="F1797" s="197" t="s">
        <v>2231</v>
      </c>
      <c r="G1797" s="195"/>
      <c r="H1797" s="196" t="s">
        <v>19</v>
      </c>
      <c r="I1797" s="198"/>
      <c r="J1797" s="195"/>
      <c r="K1797" s="195"/>
      <c r="L1797" s="199"/>
      <c r="M1797" s="200"/>
      <c r="N1797" s="201"/>
      <c r="O1797" s="201"/>
      <c r="P1797" s="201"/>
      <c r="Q1797" s="201"/>
      <c r="R1797" s="201"/>
      <c r="S1797" s="201"/>
      <c r="T1797" s="202"/>
      <c r="AT1797" s="203" t="s">
        <v>198</v>
      </c>
      <c r="AU1797" s="203" t="s">
        <v>83</v>
      </c>
      <c r="AV1797" s="13" t="s">
        <v>81</v>
      </c>
      <c r="AW1797" s="13" t="s">
        <v>34</v>
      </c>
      <c r="AX1797" s="13" t="s">
        <v>73</v>
      </c>
      <c r="AY1797" s="203" t="s">
        <v>168</v>
      </c>
    </row>
    <row r="1798" spans="1:65" s="13" customFormat="1" ht="11.25">
      <c r="B1798" s="194"/>
      <c r="C1798" s="195"/>
      <c r="D1798" s="189" t="s">
        <v>198</v>
      </c>
      <c r="E1798" s="196" t="s">
        <v>19</v>
      </c>
      <c r="F1798" s="197" t="s">
        <v>2262</v>
      </c>
      <c r="G1798" s="195"/>
      <c r="H1798" s="196" t="s">
        <v>19</v>
      </c>
      <c r="I1798" s="198"/>
      <c r="J1798" s="195"/>
      <c r="K1798" s="195"/>
      <c r="L1798" s="199"/>
      <c r="M1798" s="200"/>
      <c r="N1798" s="201"/>
      <c r="O1798" s="201"/>
      <c r="P1798" s="201"/>
      <c r="Q1798" s="201"/>
      <c r="R1798" s="201"/>
      <c r="S1798" s="201"/>
      <c r="T1798" s="202"/>
      <c r="AT1798" s="203" t="s">
        <v>198</v>
      </c>
      <c r="AU1798" s="203" t="s">
        <v>83</v>
      </c>
      <c r="AV1798" s="13" t="s">
        <v>81</v>
      </c>
      <c r="AW1798" s="13" t="s">
        <v>34</v>
      </c>
      <c r="AX1798" s="13" t="s">
        <v>73</v>
      </c>
      <c r="AY1798" s="203" t="s">
        <v>168</v>
      </c>
    </row>
    <row r="1799" spans="1:65" s="13" customFormat="1" ht="11.25">
      <c r="B1799" s="194"/>
      <c r="C1799" s="195"/>
      <c r="D1799" s="189" t="s">
        <v>198</v>
      </c>
      <c r="E1799" s="196" t="s">
        <v>19</v>
      </c>
      <c r="F1799" s="197" t="s">
        <v>2263</v>
      </c>
      <c r="G1799" s="195"/>
      <c r="H1799" s="196" t="s">
        <v>19</v>
      </c>
      <c r="I1799" s="198"/>
      <c r="J1799" s="195"/>
      <c r="K1799" s="195"/>
      <c r="L1799" s="199"/>
      <c r="M1799" s="200"/>
      <c r="N1799" s="201"/>
      <c r="O1799" s="201"/>
      <c r="P1799" s="201"/>
      <c r="Q1799" s="201"/>
      <c r="R1799" s="201"/>
      <c r="S1799" s="201"/>
      <c r="T1799" s="202"/>
      <c r="AT1799" s="203" t="s">
        <v>198</v>
      </c>
      <c r="AU1799" s="203" t="s">
        <v>83</v>
      </c>
      <c r="AV1799" s="13" t="s">
        <v>81</v>
      </c>
      <c r="AW1799" s="13" t="s">
        <v>34</v>
      </c>
      <c r="AX1799" s="13" t="s">
        <v>73</v>
      </c>
      <c r="AY1799" s="203" t="s">
        <v>168</v>
      </c>
    </row>
    <row r="1800" spans="1:65" s="14" customFormat="1" ht="11.25">
      <c r="B1800" s="204"/>
      <c r="C1800" s="205"/>
      <c r="D1800" s="189" t="s">
        <v>198</v>
      </c>
      <c r="E1800" s="206" t="s">
        <v>19</v>
      </c>
      <c r="F1800" s="207" t="s">
        <v>2264</v>
      </c>
      <c r="G1800" s="205"/>
      <c r="H1800" s="208">
        <v>1</v>
      </c>
      <c r="I1800" s="209"/>
      <c r="J1800" s="205"/>
      <c r="K1800" s="205"/>
      <c r="L1800" s="210"/>
      <c r="M1800" s="211"/>
      <c r="N1800" s="212"/>
      <c r="O1800" s="212"/>
      <c r="P1800" s="212"/>
      <c r="Q1800" s="212"/>
      <c r="R1800" s="212"/>
      <c r="S1800" s="212"/>
      <c r="T1800" s="213"/>
      <c r="AT1800" s="214" t="s">
        <v>198</v>
      </c>
      <c r="AU1800" s="214" t="s">
        <v>83</v>
      </c>
      <c r="AV1800" s="14" t="s">
        <v>83</v>
      </c>
      <c r="AW1800" s="14" t="s">
        <v>34</v>
      </c>
      <c r="AX1800" s="14" t="s">
        <v>81</v>
      </c>
      <c r="AY1800" s="214" t="s">
        <v>168</v>
      </c>
    </row>
    <row r="1801" spans="1:65" s="2" customFormat="1" ht="24.2" customHeight="1">
      <c r="A1801" s="36"/>
      <c r="B1801" s="37"/>
      <c r="C1801" s="176" t="s">
        <v>2265</v>
      </c>
      <c r="D1801" s="176" t="s">
        <v>170</v>
      </c>
      <c r="E1801" s="177" t="s">
        <v>2266</v>
      </c>
      <c r="F1801" s="178" t="s">
        <v>2253</v>
      </c>
      <c r="G1801" s="179" t="s">
        <v>317</v>
      </c>
      <c r="H1801" s="180">
        <v>1</v>
      </c>
      <c r="I1801" s="181"/>
      <c r="J1801" s="182">
        <f>ROUND(I1801*H1801,2)</f>
        <v>0</v>
      </c>
      <c r="K1801" s="178" t="s">
        <v>19</v>
      </c>
      <c r="L1801" s="41"/>
      <c r="M1801" s="183" t="s">
        <v>19</v>
      </c>
      <c r="N1801" s="184" t="s">
        <v>44</v>
      </c>
      <c r="O1801" s="66"/>
      <c r="P1801" s="185">
        <f>O1801*H1801</f>
        <v>0</v>
      </c>
      <c r="Q1801" s="185">
        <v>0.745</v>
      </c>
      <c r="R1801" s="185">
        <f>Q1801*H1801</f>
        <v>0.745</v>
      </c>
      <c r="S1801" s="185">
        <v>0</v>
      </c>
      <c r="T1801" s="186">
        <f>S1801*H1801</f>
        <v>0</v>
      </c>
      <c r="U1801" s="36"/>
      <c r="V1801" s="36"/>
      <c r="W1801" s="36"/>
      <c r="X1801" s="36"/>
      <c r="Y1801" s="36"/>
      <c r="Z1801" s="36"/>
      <c r="AA1801" s="36"/>
      <c r="AB1801" s="36"/>
      <c r="AC1801" s="36"/>
      <c r="AD1801" s="36"/>
      <c r="AE1801" s="36"/>
      <c r="AR1801" s="187" t="s">
        <v>267</v>
      </c>
      <c r="AT1801" s="187" t="s">
        <v>170</v>
      </c>
      <c r="AU1801" s="187" t="s">
        <v>83</v>
      </c>
      <c r="AY1801" s="19" t="s">
        <v>168</v>
      </c>
      <c r="BE1801" s="188">
        <f>IF(N1801="základní",J1801,0)</f>
        <v>0</v>
      </c>
      <c r="BF1801" s="188">
        <f>IF(N1801="snížená",J1801,0)</f>
        <v>0</v>
      </c>
      <c r="BG1801" s="188">
        <f>IF(N1801="zákl. přenesená",J1801,0)</f>
        <v>0</v>
      </c>
      <c r="BH1801" s="188">
        <f>IF(N1801="sníž. přenesená",J1801,0)</f>
        <v>0</v>
      </c>
      <c r="BI1801" s="188">
        <f>IF(N1801="nulová",J1801,0)</f>
        <v>0</v>
      </c>
      <c r="BJ1801" s="19" t="s">
        <v>81</v>
      </c>
      <c r="BK1801" s="188">
        <f>ROUND(I1801*H1801,2)</f>
        <v>0</v>
      </c>
      <c r="BL1801" s="19" t="s">
        <v>267</v>
      </c>
      <c r="BM1801" s="187" t="s">
        <v>2267</v>
      </c>
    </row>
    <row r="1802" spans="1:65" s="13" customFormat="1" ht="11.25">
      <c r="B1802" s="194"/>
      <c r="C1802" s="195"/>
      <c r="D1802" s="189" t="s">
        <v>198</v>
      </c>
      <c r="E1802" s="196" t="s">
        <v>19</v>
      </c>
      <c r="F1802" s="197" t="s">
        <v>2026</v>
      </c>
      <c r="G1802" s="195"/>
      <c r="H1802" s="196" t="s">
        <v>19</v>
      </c>
      <c r="I1802" s="198"/>
      <c r="J1802" s="195"/>
      <c r="K1802" s="195"/>
      <c r="L1802" s="199"/>
      <c r="M1802" s="200"/>
      <c r="N1802" s="201"/>
      <c r="O1802" s="201"/>
      <c r="P1802" s="201"/>
      <c r="Q1802" s="201"/>
      <c r="R1802" s="201"/>
      <c r="S1802" s="201"/>
      <c r="T1802" s="202"/>
      <c r="AT1802" s="203" t="s">
        <v>198</v>
      </c>
      <c r="AU1802" s="203" t="s">
        <v>83</v>
      </c>
      <c r="AV1802" s="13" t="s">
        <v>81</v>
      </c>
      <c r="AW1802" s="13" t="s">
        <v>34</v>
      </c>
      <c r="AX1802" s="13" t="s">
        <v>73</v>
      </c>
      <c r="AY1802" s="203" t="s">
        <v>168</v>
      </c>
    </row>
    <row r="1803" spans="1:65" s="13" customFormat="1" ht="11.25">
      <c r="B1803" s="194"/>
      <c r="C1803" s="195"/>
      <c r="D1803" s="189" t="s">
        <v>198</v>
      </c>
      <c r="E1803" s="196" t="s">
        <v>19</v>
      </c>
      <c r="F1803" s="197" t="s">
        <v>2027</v>
      </c>
      <c r="G1803" s="195"/>
      <c r="H1803" s="196" t="s">
        <v>19</v>
      </c>
      <c r="I1803" s="198"/>
      <c r="J1803" s="195"/>
      <c r="K1803" s="195"/>
      <c r="L1803" s="199"/>
      <c r="M1803" s="200"/>
      <c r="N1803" s="201"/>
      <c r="O1803" s="201"/>
      <c r="P1803" s="201"/>
      <c r="Q1803" s="201"/>
      <c r="R1803" s="201"/>
      <c r="S1803" s="201"/>
      <c r="T1803" s="202"/>
      <c r="AT1803" s="203" t="s">
        <v>198</v>
      </c>
      <c r="AU1803" s="203" t="s">
        <v>83</v>
      </c>
      <c r="AV1803" s="13" t="s">
        <v>81</v>
      </c>
      <c r="AW1803" s="13" t="s">
        <v>34</v>
      </c>
      <c r="AX1803" s="13" t="s">
        <v>73</v>
      </c>
      <c r="AY1803" s="203" t="s">
        <v>168</v>
      </c>
    </row>
    <row r="1804" spans="1:65" s="13" customFormat="1" ht="11.25">
      <c r="B1804" s="194"/>
      <c r="C1804" s="195"/>
      <c r="D1804" s="189" t="s">
        <v>198</v>
      </c>
      <c r="E1804" s="196" t="s">
        <v>19</v>
      </c>
      <c r="F1804" s="197" t="s">
        <v>2230</v>
      </c>
      <c r="G1804" s="195"/>
      <c r="H1804" s="196" t="s">
        <v>19</v>
      </c>
      <c r="I1804" s="198"/>
      <c r="J1804" s="195"/>
      <c r="K1804" s="195"/>
      <c r="L1804" s="199"/>
      <c r="M1804" s="200"/>
      <c r="N1804" s="201"/>
      <c r="O1804" s="201"/>
      <c r="P1804" s="201"/>
      <c r="Q1804" s="201"/>
      <c r="R1804" s="201"/>
      <c r="S1804" s="201"/>
      <c r="T1804" s="202"/>
      <c r="AT1804" s="203" t="s">
        <v>198</v>
      </c>
      <c r="AU1804" s="203" t="s">
        <v>83</v>
      </c>
      <c r="AV1804" s="13" t="s">
        <v>81</v>
      </c>
      <c r="AW1804" s="13" t="s">
        <v>34</v>
      </c>
      <c r="AX1804" s="13" t="s">
        <v>73</v>
      </c>
      <c r="AY1804" s="203" t="s">
        <v>168</v>
      </c>
    </row>
    <row r="1805" spans="1:65" s="13" customFormat="1" ht="11.25">
      <c r="B1805" s="194"/>
      <c r="C1805" s="195"/>
      <c r="D1805" s="189" t="s">
        <v>198</v>
      </c>
      <c r="E1805" s="196" t="s">
        <v>19</v>
      </c>
      <c r="F1805" s="197" t="s">
        <v>2231</v>
      </c>
      <c r="G1805" s="195"/>
      <c r="H1805" s="196" t="s">
        <v>19</v>
      </c>
      <c r="I1805" s="198"/>
      <c r="J1805" s="195"/>
      <c r="K1805" s="195"/>
      <c r="L1805" s="199"/>
      <c r="M1805" s="200"/>
      <c r="N1805" s="201"/>
      <c r="O1805" s="201"/>
      <c r="P1805" s="201"/>
      <c r="Q1805" s="201"/>
      <c r="R1805" s="201"/>
      <c r="S1805" s="201"/>
      <c r="T1805" s="202"/>
      <c r="AT1805" s="203" t="s">
        <v>198</v>
      </c>
      <c r="AU1805" s="203" t="s">
        <v>83</v>
      </c>
      <c r="AV1805" s="13" t="s">
        <v>81</v>
      </c>
      <c r="AW1805" s="13" t="s">
        <v>34</v>
      </c>
      <c r="AX1805" s="13" t="s">
        <v>73</v>
      </c>
      <c r="AY1805" s="203" t="s">
        <v>168</v>
      </c>
    </row>
    <row r="1806" spans="1:65" s="13" customFormat="1" ht="11.25">
      <c r="B1806" s="194"/>
      <c r="C1806" s="195"/>
      <c r="D1806" s="189" t="s">
        <v>198</v>
      </c>
      <c r="E1806" s="196" t="s">
        <v>19</v>
      </c>
      <c r="F1806" s="197" t="s">
        <v>2255</v>
      </c>
      <c r="G1806" s="195"/>
      <c r="H1806" s="196" t="s">
        <v>19</v>
      </c>
      <c r="I1806" s="198"/>
      <c r="J1806" s="195"/>
      <c r="K1806" s="195"/>
      <c r="L1806" s="199"/>
      <c r="M1806" s="200"/>
      <c r="N1806" s="201"/>
      <c r="O1806" s="201"/>
      <c r="P1806" s="201"/>
      <c r="Q1806" s="201"/>
      <c r="R1806" s="201"/>
      <c r="S1806" s="201"/>
      <c r="T1806" s="202"/>
      <c r="AT1806" s="203" t="s">
        <v>198</v>
      </c>
      <c r="AU1806" s="203" t="s">
        <v>83</v>
      </c>
      <c r="AV1806" s="13" t="s">
        <v>81</v>
      </c>
      <c r="AW1806" s="13" t="s">
        <v>34</v>
      </c>
      <c r="AX1806" s="13" t="s">
        <v>73</v>
      </c>
      <c r="AY1806" s="203" t="s">
        <v>168</v>
      </c>
    </row>
    <row r="1807" spans="1:65" s="13" customFormat="1" ht="11.25">
      <c r="B1807" s="194"/>
      <c r="C1807" s="195"/>
      <c r="D1807" s="189" t="s">
        <v>198</v>
      </c>
      <c r="E1807" s="196" t="s">
        <v>19</v>
      </c>
      <c r="F1807" s="197" t="s">
        <v>2256</v>
      </c>
      <c r="G1807" s="195"/>
      <c r="H1807" s="196" t="s">
        <v>19</v>
      </c>
      <c r="I1807" s="198"/>
      <c r="J1807" s="195"/>
      <c r="K1807" s="195"/>
      <c r="L1807" s="199"/>
      <c r="M1807" s="200"/>
      <c r="N1807" s="201"/>
      <c r="O1807" s="201"/>
      <c r="P1807" s="201"/>
      <c r="Q1807" s="201"/>
      <c r="R1807" s="201"/>
      <c r="S1807" s="201"/>
      <c r="T1807" s="202"/>
      <c r="AT1807" s="203" t="s">
        <v>198</v>
      </c>
      <c r="AU1807" s="203" t="s">
        <v>83</v>
      </c>
      <c r="AV1807" s="13" t="s">
        <v>81</v>
      </c>
      <c r="AW1807" s="13" t="s">
        <v>34</v>
      </c>
      <c r="AX1807" s="13" t="s">
        <v>73</v>
      </c>
      <c r="AY1807" s="203" t="s">
        <v>168</v>
      </c>
    </row>
    <row r="1808" spans="1:65" s="14" customFormat="1" ht="11.25">
      <c r="B1808" s="204"/>
      <c r="C1808" s="205"/>
      <c r="D1808" s="189" t="s">
        <v>198</v>
      </c>
      <c r="E1808" s="206" t="s">
        <v>19</v>
      </c>
      <c r="F1808" s="207" t="s">
        <v>2268</v>
      </c>
      <c r="G1808" s="205"/>
      <c r="H1808" s="208">
        <v>1</v>
      </c>
      <c r="I1808" s="209"/>
      <c r="J1808" s="205"/>
      <c r="K1808" s="205"/>
      <c r="L1808" s="210"/>
      <c r="M1808" s="211"/>
      <c r="N1808" s="212"/>
      <c r="O1808" s="212"/>
      <c r="P1808" s="212"/>
      <c r="Q1808" s="212"/>
      <c r="R1808" s="212"/>
      <c r="S1808" s="212"/>
      <c r="T1808" s="213"/>
      <c r="AT1808" s="214" t="s">
        <v>198</v>
      </c>
      <c r="AU1808" s="214" t="s">
        <v>83</v>
      </c>
      <c r="AV1808" s="14" t="s">
        <v>83</v>
      </c>
      <c r="AW1808" s="14" t="s">
        <v>34</v>
      </c>
      <c r="AX1808" s="14" t="s">
        <v>81</v>
      </c>
      <c r="AY1808" s="214" t="s">
        <v>168</v>
      </c>
    </row>
    <row r="1809" spans="1:65" s="2" customFormat="1" ht="16.5" customHeight="1">
      <c r="A1809" s="36"/>
      <c r="B1809" s="37"/>
      <c r="C1809" s="176" t="s">
        <v>2269</v>
      </c>
      <c r="D1809" s="176" t="s">
        <v>170</v>
      </c>
      <c r="E1809" s="177" t="s">
        <v>2270</v>
      </c>
      <c r="F1809" s="178" t="s">
        <v>2271</v>
      </c>
      <c r="G1809" s="179" t="s">
        <v>317</v>
      </c>
      <c r="H1809" s="180">
        <v>1</v>
      </c>
      <c r="I1809" s="181"/>
      <c r="J1809" s="182">
        <f>ROUND(I1809*H1809,2)</f>
        <v>0</v>
      </c>
      <c r="K1809" s="178" t="s">
        <v>19</v>
      </c>
      <c r="L1809" s="41"/>
      <c r="M1809" s="183" t="s">
        <v>19</v>
      </c>
      <c r="N1809" s="184" t="s">
        <v>44</v>
      </c>
      <c r="O1809" s="66"/>
      <c r="P1809" s="185">
        <f>O1809*H1809</f>
        <v>0</v>
      </c>
      <c r="Q1809" s="185">
        <v>0.2</v>
      </c>
      <c r="R1809" s="185">
        <f>Q1809*H1809</f>
        <v>0.2</v>
      </c>
      <c r="S1809" s="185">
        <v>0</v>
      </c>
      <c r="T1809" s="186">
        <f>S1809*H1809</f>
        <v>0</v>
      </c>
      <c r="U1809" s="36"/>
      <c r="V1809" s="36"/>
      <c r="W1809" s="36"/>
      <c r="X1809" s="36"/>
      <c r="Y1809" s="36"/>
      <c r="Z1809" s="36"/>
      <c r="AA1809" s="36"/>
      <c r="AB1809" s="36"/>
      <c r="AC1809" s="36"/>
      <c r="AD1809" s="36"/>
      <c r="AE1809" s="36"/>
      <c r="AR1809" s="187" t="s">
        <v>267</v>
      </c>
      <c r="AT1809" s="187" t="s">
        <v>170</v>
      </c>
      <c r="AU1809" s="187" t="s">
        <v>83</v>
      </c>
      <c r="AY1809" s="19" t="s">
        <v>168</v>
      </c>
      <c r="BE1809" s="188">
        <f>IF(N1809="základní",J1809,0)</f>
        <v>0</v>
      </c>
      <c r="BF1809" s="188">
        <f>IF(N1809="snížená",J1809,0)</f>
        <v>0</v>
      </c>
      <c r="BG1809" s="188">
        <f>IF(N1809="zákl. přenesená",J1809,0)</f>
        <v>0</v>
      </c>
      <c r="BH1809" s="188">
        <f>IF(N1809="sníž. přenesená",J1809,0)</f>
        <v>0</v>
      </c>
      <c r="BI1809" s="188">
        <f>IF(N1809="nulová",J1809,0)</f>
        <v>0</v>
      </c>
      <c r="BJ1809" s="19" t="s">
        <v>81</v>
      </c>
      <c r="BK1809" s="188">
        <f>ROUND(I1809*H1809,2)</f>
        <v>0</v>
      </c>
      <c r="BL1809" s="19" t="s">
        <v>267</v>
      </c>
      <c r="BM1809" s="187" t="s">
        <v>2272</v>
      </c>
    </row>
    <row r="1810" spans="1:65" s="2" customFormat="1" ht="16.5" customHeight="1">
      <c r="A1810" s="36"/>
      <c r="B1810" s="37"/>
      <c r="C1810" s="176" t="s">
        <v>2273</v>
      </c>
      <c r="D1810" s="176" t="s">
        <v>170</v>
      </c>
      <c r="E1810" s="177" t="s">
        <v>2274</v>
      </c>
      <c r="F1810" s="178" t="s">
        <v>2275</v>
      </c>
      <c r="G1810" s="179" t="s">
        <v>248</v>
      </c>
      <c r="H1810" s="180">
        <v>20.716999999999999</v>
      </c>
      <c r="I1810" s="181"/>
      <c r="J1810" s="182">
        <f>ROUND(I1810*H1810,2)</f>
        <v>0</v>
      </c>
      <c r="K1810" s="178" t="s">
        <v>180</v>
      </c>
      <c r="L1810" s="41"/>
      <c r="M1810" s="183" t="s">
        <v>19</v>
      </c>
      <c r="N1810" s="184" t="s">
        <v>44</v>
      </c>
      <c r="O1810" s="66"/>
      <c r="P1810" s="185">
        <f>O1810*H1810</f>
        <v>0</v>
      </c>
      <c r="Q1810" s="185">
        <v>0</v>
      </c>
      <c r="R1810" s="185">
        <f>Q1810*H1810</f>
        <v>0</v>
      </c>
      <c r="S1810" s="185">
        <v>0</v>
      </c>
      <c r="T1810" s="186">
        <f>S1810*H1810</f>
        <v>0</v>
      </c>
      <c r="U1810" s="36"/>
      <c r="V1810" s="36"/>
      <c r="W1810" s="36"/>
      <c r="X1810" s="36"/>
      <c r="Y1810" s="36"/>
      <c r="Z1810" s="36"/>
      <c r="AA1810" s="36"/>
      <c r="AB1810" s="36"/>
      <c r="AC1810" s="36"/>
      <c r="AD1810" s="36"/>
      <c r="AE1810" s="36"/>
      <c r="AR1810" s="187" t="s">
        <v>267</v>
      </c>
      <c r="AT1810" s="187" t="s">
        <v>170</v>
      </c>
      <c r="AU1810" s="187" t="s">
        <v>83</v>
      </c>
      <c r="AY1810" s="19" t="s">
        <v>168</v>
      </c>
      <c r="BE1810" s="188">
        <f>IF(N1810="základní",J1810,0)</f>
        <v>0</v>
      </c>
      <c r="BF1810" s="188">
        <f>IF(N1810="snížená",J1810,0)</f>
        <v>0</v>
      </c>
      <c r="BG1810" s="188">
        <f>IF(N1810="zákl. přenesená",J1810,0)</f>
        <v>0</v>
      </c>
      <c r="BH1810" s="188">
        <f>IF(N1810="sníž. přenesená",J1810,0)</f>
        <v>0</v>
      </c>
      <c r="BI1810" s="188">
        <f>IF(N1810="nulová",J1810,0)</f>
        <v>0</v>
      </c>
      <c r="BJ1810" s="19" t="s">
        <v>81</v>
      </c>
      <c r="BK1810" s="188">
        <f>ROUND(I1810*H1810,2)</f>
        <v>0</v>
      </c>
      <c r="BL1810" s="19" t="s">
        <v>267</v>
      </c>
      <c r="BM1810" s="187" t="s">
        <v>2276</v>
      </c>
    </row>
    <row r="1811" spans="1:65" s="2" customFormat="1" ht="19.5">
      <c r="A1811" s="36"/>
      <c r="B1811" s="37"/>
      <c r="C1811" s="38"/>
      <c r="D1811" s="189" t="s">
        <v>176</v>
      </c>
      <c r="E1811" s="38"/>
      <c r="F1811" s="190" t="s">
        <v>2277</v>
      </c>
      <c r="G1811" s="38"/>
      <c r="H1811" s="38"/>
      <c r="I1811" s="191"/>
      <c r="J1811" s="38"/>
      <c r="K1811" s="38"/>
      <c r="L1811" s="41"/>
      <c r="M1811" s="192"/>
      <c r="N1811" s="193"/>
      <c r="O1811" s="66"/>
      <c r="P1811" s="66"/>
      <c r="Q1811" s="66"/>
      <c r="R1811" s="66"/>
      <c r="S1811" s="66"/>
      <c r="T1811" s="67"/>
      <c r="U1811" s="36"/>
      <c r="V1811" s="36"/>
      <c r="W1811" s="36"/>
      <c r="X1811" s="36"/>
      <c r="Y1811" s="36"/>
      <c r="Z1811" s="36"/>
      <c r="AA1811" s="36"/>
      <c r="AB1811" s="36"/>
      <c r="AC1811" s="36"/>
      <c r="AD1811" s="36"/>
      <c r="AE1811" s="36"/>
      <c r="AT1811" s="19" t="s">
        <v>176</v>
      </c>
      <c r="AU1811" s="19" t="s">
        <v>83</v>
      </c>
    </row>
    <row r="1812" spans="1:65" s="12" customFormat="1" ht="22.9" customHeight="1">
      <c r="B1812" s="160"/>
      <c r="C1812" s="161"/>
      <c r="D1812" s="162" t="s">
        <v>72</v>
      </c>
      <c r="E1812" s="174" t="s">
        <v>2278</v>
      </c>
      <c r="F1812" s="174" t="s">
        <v>2279</v>
      </c>
      <c r="G1812" s="161"/>
      <c r="H1812" s="161"/>
      <c r="I1812" s="164"/>
      <c r="J1812" s="175">
        <f>BK1812</f>
        <v>0</v>
      </c>
      <c r="K1812" s="161"/>
      <c r="L1812" s="166"/>
      <c r="M1812" s="167"/>
      <c r="N1812" s="168"/>
      <c r="O1812" s="168"/>
      <c r="P1812" s="169">
        <f>SUM(P1813:P1898)</f>
        <v>0</v>
      </c>
      <c r="Q1812" s="168"/>
      <c r="R1812" s="169">
        <f>SUM(R1813:R1898)</f>
        <v>2.0428099999999998</v>
      </c>
      <c r="S1812" s="168"/>
      <c r="T1812" s="170">
        <f>SUM(T1813:T1898)</f>
        <v>0</v>
      </c>
      <c r="AR1812" s="171" t="s">
        <v>83</v>
      </c>
      <c r="AT1812" s="172" t="s">
        <v>72</v>
      </c>
      <c r="AU1812" s="172" t="s">
        <v>81</v>
      </c>
      <c r="AY1812" s="171" t="s">
        <v>168</v>
      </c>
      <c r="BK1812" s="173">
        <f>SUM(BK1813:BK1898)</f>
        <v>0</v>
      </c>
    </row>
    <row r="1813" spans="1:65" s="2" customFormat="1" ht="16.5" customHeight="1">
      <c r="A1813" s="36"/>
      <c r="B1813" s="37"/>
      <c r="C1813" s="176" t="s">
        <v>2280</v>
      </c>
      <c r="D1813" s="176" t="s">
        <v>170</v>
      </c>
      <c r="E1813" s="177" t="s">
        <v>2281</v>
      </c>
      <c r="F1813" s="178" t="s">
        <v>2282</v>
      </c>
      <c r="G1813" s="179" t="s">
        <v>225</v>
      </c>
      <c r="H1813" s="180">
        <v>37</v>
      </c>
      <c r="I1813" s="181"/>
      <c r="J1813" s="182">
        <f>ROUND(I1813*H1813,2)</f>
        <v>0</v>
      </c>
      <c r="K1813" s="178" t="s">
        <v>19</v>
      </c>
      <c r="L1813" s="41"/>
      <c r="M1813" s="183" t="s">
        <v>19</v>
      </c>
      <c r="N1813" s="184" t="s">
        <v>44</v>
      </c>
      <c r="O1813" s="66"/>
      <c r="P1813" s="185">
        <f>O1813*H1813</f>
        <v>0</v>
      </c>
      <c r="Q1813" s="185">
        <v>8.0000000000000002E-3</v>
      </c>
      <c r="R1813" s="185">
        <f>Q1813*H1813</f>
        <v>0.29599999999999999</v>
      </c>
      <c r="S1813" s="185">
        <v>0</v>
      </c>
      <c r="T1813" s="186">
        <f>S1813*H1813</f>
        <v>0</v>
      </c>
      <c r="U1813" s="36"/>
      <c r="V1813" s="36"/>
      <c r="W1813" s="36"/>
      <c r="X1813" s="36"/>
      <c r="Y1813" s="36"/>
      <c r="Z1813" s="36"/>
      <c r="AA1813" s="36"/>
      <c r="AB1813" s="36"/>
      <c r="AC1813" s="36"/>
      <c r="AD1813" s="36"/>
      <c r="AE1813" s="36"/>
      <c r="AR1813" s="187" t="s">
        <v>267</v>
      </c>
      <c r="AT1813" s="187" t="s">
        <v>170</v>
      </c>
      <c r="AU1813" s="187" t="s">
        <v>83</v>
      </c>
      <c r="AY1813" s="19" t="s">
        <v>168</v>
      </c>
      <c r="BE1813" s="188">
        <f>IF(N1813="základní",J1813,0)</f>
        <v>0</v>
      </c>
      <c r="BF1813" s="188">
        <f>IF(N1813="snížená",J1813,0)</f>
        <v>0</v>
      </c>
      <c r="BG1813" s="188">
        <f>IF(N1813="zákl. přenesená",J1813,0)</f>
        <v>0</v>
      </c>
      <c r="BH1813" s="188">
        <f>IF(N1813="sníž. přenesená",J1813,0)</f>
        <v>0</v>
      </c>
      <c r="BI1813" s="188">
        <f>IF(N1813="nulová",J1813,0)</f>
        <v>0</v>
      </c>
      <c r="BJ1813" s="19" t="s">
        <v>81</v>
      </c>
      <c r="BK1813" s="188">
        <f>ROUND(I1813*H1813,2)</f>
        <v>0</v>
      </c>
      <c r="BL1813" s="19" t="s">
        <v>267</v>
      </c>
      <c r="BM1813" s="187" t="s">
        <v>2283</v>
      </c>
    </row>
    <row r="1814" spans="1:65" s="2" customFormat="1" ht="11.25">
      <c r="A1814" s="36"/>
      <c r="B1814" s="37"/>
      <c r="C1814" s="38"/>
      <c r="D1814" s="189" t="s">
        <v>176</v>
      </c>
      <c r="E1814" s="38"/>
      <c r="F1814" s="190" t="s">
        <v>2284</v>
      </c>
      <c r="G1814" s="38"/>
      <c r="H1814" s="38"/>
      <c r="I1814" s="191"/>
      <c r="J1814" s="38"/>
      <c r="K1814" s="38"/>
      <c r="L1814" s="41"/>
      <c r="M1814" s="192"/>
      <c r="N1814" s="193"/>
      <c r="O1814" s="66"/>
      <c r="P1814" s="66"/>
      <c r="Q1814" s="66"/>
      <c r="R1814" s="66"/>
      <c r="S1814" s="66"/>
      <c r="T1814" s="67"/>
      <c r="U1814" s="36"/>
      <c r="V1814" s="36"/>
      <c r="W1814" s="36"/>
      <c r="X1814" s="36"/>
      <c r="Y1814" s="36"/>
      <c r="Z1814" s="36"/>
      <c r="AA1814" s="36"/>
      <c r="AB1814" s="36"/>
      <c r="AC1814" s="36"/>
      <c r="AD1814" s="36"/>
      <c r="AE1814" s="36"/>
      <c r="AT1814" s="19" t="s">
        <v>176</v>
      </c>
      <c r="AU1814" s="19" t="s">
        <v>83</v>
      </c>
    </row>
    <row r="1815" spans="1:65" s="13" customFormat="1" ht="11.25">
      <c r="B1815" s="194"/>
      <c r="C1815" s="195"/>
      <c r="D1815" s="189" t="s">
        <v>198</v>
      </c>
      <c r="E1815" s="196" t="s">
        <v>19</v>
      </c>
      <c r="F1815" s="197" t="s">
        <v>366</v>
      </c>
      <c r="G1815" s="195"/>
      <c r="H1815" s="196" t="s">
        <v>19</v>
      </c>
      <c r="I1815" s="198"/>
      <c r="J1815" s="195"/>
      <c r="K1815" s="195"/>
      <c r="L1815" s="199"/>
      <c r="M1815" s="200"/>
      <c r="N1815" s="201"/>
      <c r="O1815" s="201"/>
      <c r="P1815" s="201"/>
      <c r="Q1815" s="201"/>
      <c r="R1815" s="201"/>
      <c r="S1815" s="201"/>
      <c r="T1815" s="202"/>
      <c r="AT1815" s="203" t="s">
        <v>198</v>
      </c>
      <c r="AU1815" s="203" t="s">
        <v>83</v>
      </c>
      <c r="AV1815" s="13" t="s">
        <v>81</v>
      </c>
      <c r="AW1815" s="13" t="s">
        <v>34</v>
      </c>
      <c r="AX1815" s="13" t="s">
        <v>73</v>
      </c>
      <c r="AY1815" s="203" t="s">
        <v>168</v>
      </c>
    </row>
    <row r="1816" spans="1:65" s="14" customFormat="1" ht="11.25">
      <c r="B1816" s="204"/>
      <c r="C1816" s="205"/>
      <c r="D1816" s="189" t="s">
        <v>198</v>
      </c>
      <c r="E1816" s="206" t="s">
        <v>19</v>
      </c>
      <c r="F1816" s="207" t="s">
        <v>2285</v>
      </c>
      <c r="G1816" s="205"/>
      <c r="H1816" s="208">
        <v>37</v>
      </c>
      <c r="I1816" s="209"/>
      <c r="J1816" s="205"/>
      <c r="K1816" s="205"/>
      <c r="L1816" s="210"/>
      <c r="M1816" s="211"/>
      <c r="N1816" s="212"/>
      <c r="O1816" s="212"/>
      <c r="P1816" s="212"/>
      <c r="Q1816" s="212"/>
      <c r="R1816" s="212"/>
      <c r="S1816" s="212"/>
      <c r="T1816" s="213"/>
      <c r="AT1816" s="214" t="s">
        <v>198</v>
      </c>
      <c r="AU1816" s="214" t="s">
        <v>83</v>
      </c>
      <c r="AV1816" s="14" t="s">
        <v>83</v>
      </c>
      <c r="AW1816" s="14" t="s">
        <v>34</v>
      </c>
      <c r="AX1816" s="14" t="s">
        <v>81</v>
      </c>
      <c r="AY1816" s="214" t="s">
        <v>168</v>
      </c>
    </row>
    <row r="1817" spans="1:65" s="2" customFormat="1" ht="24.2" customHeight="1">
      <c r="A1817" s="36"/>
      <c r="B1817" s="37"/>
      <c r="C1817" s="176" t="s">
        <v>2286</v>
      </c>
      <c r="D1817" s="176" t="s">
        <v>170</v>
      </c>
      <c r="E1817" s="177" t="s">
        <v>2287</v>
      </c>
      <c r="F1817" s="178" t="s">
        <v>2288</v>
      </c>
      <c r="G1817" s="179" t="s">
        <v>317</v>
      </c>
      <c r="H1817" s="180">
        <v>1</v>
      </c>
      <c r="I1817" s="181"/>
      <c r="J1817" s="182">
        <f>ROUND(I1817*H1817,2)</f>
        <v>0</v>
      </c>
      <c r="K1817" s="178" t="s">
        <v>19</v>
      </c>
      <c r="L1817" s="41"/>
      <c r="M1817" s="183" t="s">
        <v>19</v>
      </c>
      <c r="N1817" s="184" t="s">
        <v>44</v>
      </c>
      <c r="O1817" s="66"/>
      <c r="P1817" s="185">
        <f>O1817*H1817</f>
        <v>0</v>
      </c>
      <c r="Q1817" s="185">
        <v>0.03</v>
      </c>
      <c r="R1817" s="185">
        <f>Q1817*H1817</f>
        <v>0.03</v>
      </c>
      <c r="S1817" s="185">
        <v>0</v>
      </c>
      <c r="T1817" s="186">
        <f>S1817*H1817</f>
        <v>0</v>
      </c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R1817" s="187" t="s">
        <v>267</v>
      </c>
      <c r="AT1817" s="187" t="s">
        <v>170</v>
      </c>
      <c r="AU1817" s="187" t="s">
        <v>83</v>
      </c>
      <c r="AY1817" s="19" t="s">
        <v>168</v>
      </c>
      <c r="BE1817" s="188">
        <f>IF(N1817="základní",J1817,0)</f>
        <v>0</v>
      </c>
      <c r="BF1817" s="188">
        <f>IF(N1817="snížená",J1817,0)</f>
        <v>0</v>
      </c>
      <c r="BG1817" s="188">
        <f>IF(N1817="zákl. přenesená",J1817,0)</f>
        <v>0</v>
      </c>
      <c r="BH1817" s="188">
        <f>IF(N1817="sníž. přenesená",J1817,0)</f>
        <v>0</v>
      </c>
      <c r="BI1817" s="188">
        <f>IF(N1817="nulová",J1817,0)</f>
        <v>0</v>
      </c>
      <c r="BJ1817" s="19" t="s">
        <v>81</v>
      </c>
      <c r="BK1817" s="188">
        <f>ROUND(I1817*H1817,2)</f>
        <v>0</v>
      </c>
      <c r="BL1817" s="19" t="s">
        <v>267</v>
      </c>
      <c r="BM1817" s="187" t="s">
        <v>2289</v>
      </c>
    </row>
    <row r="1818" spans="1:65" s="13" customFormat="1" ht="11.25">
      <c r="B1818" s="194"/>
      <c r="C1818" s="195"/>
      <c r="D1818" s="189" t="s">
        <v>198</v>
      </c>
      <c r="E1818" s="196" t="s">
        <v>19</v>
      </c>
      <c r="F1818" s="197" t="s">
        <v>2290</v>
      </c>
      <c r="G1818" s="195"/>
      <c r="H1818" s="196" t="s">
        <v>19</v>
      </c>
      <c r="I1818" s="198"/>
      <c r="J1818" s="195"/>
      <c r="K1818" s="195"/>
      <c r="L1818" s="199"/>
      <c r="M1818" s="200"/>
      <c r="N1818" s="201"/>
      <c r="O1818" s="201"/>
      <c r="P1818" s="201"/>
      <c r="Q1818" s="201"/>
      <c r="R1818" s="201"/>
      <c r="S1818" s="201"/>
      <c r="T1818" s="202"/>
      <c r="AT1818" s="203" t="s">
        <v>198</v>
      </c>
      <c r="AU1818" s="203" t="s">
        <v>83</v>
      </c>
      <c r="AV1818" s="13" t="s">
        <v>81</v>
      </c>
      <c r="AW1818" s="13" t="s">
        <v>34</v>
      </c>
      <c r="AX1818" s="13" t="s">
        <v>73</v>
      </c>
      <c r="AY1818" s="203" t="s">
        <v>168</v>
      </c>
    </row>
    <row r="1819" spans="1:65" s="14" customFormat="1" ht="11.25">
      <c r="B1819" s="204"/>
      <c r="C1819" s="205"/>
      <c r="D1819" s="189" t="s">
        <v>198</v>
      </c>
      <c r="E1819" s="206" t="s">
        <v>19</v>
      </c>
      <c r="F1819" s="207" t="s">
        <v>81</v>
      </c>
      <c r="G1819" s="205"/>
      <c r="H1819" s="208">
        <v>1</v>
      </c>
      <c r="I1819" s="209"/>
      <c r="J1819" s="205"/>
      <c r="K1819" s="205"/>
      <c r="L1819" s="210"/>
      <c r="M1819" s="211"/>
      <c r="N1819" s="212"/>
      <c r="O1819" s="212"/>
      <c r="P1819" s="212"/>
      <c r="Q1819" s="212"/>
      <c r="R1819" s="212"/>
      <c r="S1819" s="212"/>
      <c r="T1819" s="213"/>
      <c r="AT1819" s="214" t="s">
        <v>198</v>
      </c>
      <c r="AU1819" s="214" t="s">
        <v>83</v>
      </c>
      <c r="AV1819" s="14" t="s">
        <v>83</v>
      </c>
      <c r="AW1819" s="14" t="s">
        <v>34</v>
      </c>
      <c r="AX1819" s="14" t="s">
        <v>81</v>
      </c>
      <c r="AY1819" s="214" t="s">
        <v>168</v>
      </c>
    </row>
    <row r="1820" spans="1:65" s="2" customFormat="1" ht="24.2" customHeight="1">
      <c r="A1820" s="36"/>
      <c r="B1820" s="37"/>
      <c r="C1820" s="176" t="s">
        <v>2291</v>
      </c>
      <c r="D1820" s="176" t="s">
        <v>170</v>
      </c>
      <c r="E1820" s="177" t="s">
        <v>2292</v>
      </c>
      <c r="F1820" s="178" t="s">
        <v>2293</v>
      </c>
      <c r="G1820" s="179" t="s">
        <v>225</v>
      </c>
      <c r="H1820" s="180">
        <v>27.097999999999999</v>
      </c>
      <c r="I1820" s="181"/>
      <c r="J1820" s="182">
        <f>ROUND(I1820*H1820,2)</f>
        <v>0</v>
      </c>
      <c r="K1820" s="178" t="s">
        <v>19</v>
      </c>
      <c r="L1820" s="41"/>
      <c r="M1820" s="183" t="s">
        <v>19</v>
      </c>
      <c r="N1820" s="184" t="s">
        <v>44</v>
      </c>
      <c r="O1820" s="66"/>
      <c r="P1820" s="185">
        <f>O1820*H1820</f>
        <v>0</v>
      </c>
      <c r="Q1820" s="185">
        <v>5.0000000000000001E-3</v>
      </c>
      <c r="R1820" s="185">
        <f>Q1820*H1820</f>
        <v>0.13549</v>
      </c>
      <c r="S1820" s="185">
        <v>0</v>
      </c>
      <c r="T1820" s="186">
        <f>S1820*H1820</f>
        <v>0</v>
      </c>
      <c r="U1820" s="36"/>
      <c r="V1820" s="36"/>
      <c r="W1820" s="36"/>
      <c r="X1820" s="36"/>
      <c r="Y1820" s="36"/>
      <c r="Z1820" s="36"/>
      <c r="AA1820" s="36"/>
      <c r="AB1820" s="36"/>
      <c r="AC1820" s="36"/>
      <c r="AD1820" s="36"/>
      <c r="AE1820" s="36"/>
      <c r="AR1820" s="187" t="s">
        <v>267</v>
      </c>
      <c r="AT1820" s="187" t="s">
        <v>170</v>
      </c>
      <c r="AU1820" s="187" t="s">
        <v>83</v>
      </c>
      <c r="AY1820" s="19" t="s">
        <v>168</v>
      </c>
      <c r="BE1820" s="188">
        <f>IF(N1820="základní",J1820,0)</f>
        <v>0</v>
      </c>
      <c r="BF1820" s="188">
        <f>IF(N1820="snížená",J1820,0)</f>
        <v>0</v>
      </c>
      <c r="BG1820" s="188">
        <f>IF(N1820="zákl. přenesená",J1820,0)</f>
        <v>0</v>
      </c>
      <c r="BH1820" s="188">
        <f>IF(N1820="sníž. přenesená",J1820,0)</f>
        <v>0</v>
      </c>
      <c r="BI1820" s="188">
        <f>IF(N1820="nulová",J1820,0)</f>
        <v>0</v>
      </c>
      <c r="BJ1820" s="19" t="s">
        <v>81</v>
      </c>
      <c r="BK1820" s="188">
        <f>ROUND(I1820*H1820,2)</f>
        <v>0</v>
      </c>
      <c r="BL1820" s="19" t="s">
        <v>267</v>
      </c>
      <c r="BM1820" s="187" t="s">
        <v>2294</v>
      </c>
    </row>
    <row r="1821" spans="1:65" s="13" customFormat="1" ht="11.25">
      <c r="B1821" s="194"/>
      <c r="C1821" s="195"/>
      <c r="D1821" s="189" t="s">
        <v>198</v>
      </c>
      <c r="E1821" s="196" t="s">
        <v>19</v>
      </c>
      <c r="F1821" s="197" t="s">
        <v>2290</v>
      </c>
      <c r="G1821" s="195"/>
      <c r="H1821" s="196" t="s">
        <v>19</v>
      </c>
      <c r="I1821" s="198"/>
      <c r="J1821" s="195"/>
      <c r="K1821" s="195"/>
      <c r="L1821" s="199"/>
      <c r="M1821" s="200"/>
      <c r="N1821" s="201"/>
      <c r="O1821" s="201"/>
      <c r="P1821" s="201"/>
      <c r="Q1821" s="201"/>
      <c r="R1821" s="201"/>
      <c r="S1821" s="201"/>
      <c r="T1821" s="202"/>
      <c r="AT1821" s="203" t="s">
        <v>198</v>
      </c>
      <c r="AU1821" s="203" t="s">
        <v>83</v>
      </c>
      <c r="AV1821" s="13" t="s">
        <v>81</v>
      </c>
      <c r="AW1821" s="13" t="s">
        <v>34</v>
      </c>
      <c r="AX1821" s="13" t="s">
        <v>73</v>
      </c>
      <c r="AY1821" s="203" t="s">
        <v>168</v>
      </c>
    </row>
    <row r="1822" spans="1:65" s="14" customFormat="1" ht="11.25">
      <c r="B1822" s="204"/>
      <c r="C1822" s="205"/>
      <c r="D1822" s="189" t="s">
        <v>198</v>
      </c>
      <c r="E1822" s="206" t="s">
        <v>19</v>
      </c>
      <c r="F1822" s="207" t="s">
        <v>2295</v>
      </c>
      <c r="G1822" s="205"/>
      <c r="H1822" s="208">
        <v>11.275</v>
      </c>
      <c r="I1822" s="209"/>
      <c r="J1822" s="205"/>
      <c r="K1822" s="205"/>
      <c r="L1822" s="210"/>
      <c r="M1822" s="211"/>
      <c r="N1822" s="212"/>
      <c r="O1822" s="212"/>
      <c r="P1822" s="212"/>
      <c r="Q1822" s="212"/>
      <c r="R1822" s="212"/>
      <c r="S1822" s="212"/>
      <c r="T1822" s="213"/>
      <c r="AT1822" s="214" t="s">
        <v>198</v>
      </c>
      <c r="AU1822" s="214" t="s">
        <v>83</v>
      </c>
      <c r="AV1822" s="14" t="s">
        <v>83</v>
      </c>
      <c r="AW1822" s="14" t="s">
        <v>34</v>
      </c>
      <c r="AX1822" s="14" t="s">
        <v>73</v>
      </c>
      <c r="AY1822" s="214" t="s">
        <v>168</v>
      </c>
    </row>
    <row r="1823" spans="1:65" s="14" customFormat="1" ht="11.25">
      <c r="B1823" s="204"/>
      <c r="C1823" s="205"/>
      <c r="D1823" s="189" t="s">
        <v>198</v>
      </c>
      <c r="E1823" s="206" t="s">
        <v>19</v>
      </c>
      <c r="F1823" s="207" t="s">
        <v>2296</v>
      </c>
      <c r="G1823" s="205"/>
      <c r="H1823" s="208">
        <v>7.8730000000000002</v>
      </c>
      <c r="I1823" s="209"/>
      <c r="J1823" s="205"/>
      <c r="K1823" s="205"/>
      <c r="L1823" s="210"/>
      <c r="M1823" s="211"/>
      <c r="N1823" s="212"/>
      <c r="O1823" s="212"/>
      <c r="P1823" s="212"/>
      <c r="Q1823" s="212"/>
      <c r="R1823" s="212"/>
      <c r="S1823" s="212"/>
      <c r="T1823" s="213"/>
      <c r="AT1823" s="214" t="s">
        <v>198</v>
      </c>
      <c r="AU1823" s="214" t="s">
        <v>83</v>
      </c>
      <c r="AV1823" s="14" t="s">
        <v>83</v>
      </c>
      <c r="AW1823" s="14" t="s">
        <v>34</v>
      </c>
      <c r="AX1823" s="14" t="s">
        <v>73</v>
      </c>
      <c r="AY1823" s="214" t="s">
        <v>168</v>
      </c>
    </row>
    <row r="1824" spans="1:65" s="14" customFormat="1" ht="11.25">
      <c r="B1824" s="204"/>
      <c r="C1824" s="205"/>
      <c r="D1824" s="189" t="s">
        <v>198</v>
      </c>
      <c r="E1824" s="206" t="s">
        <v>19</v>
      </c>
      <c r="F1824" s="207" t="s">
        <v>2297</v>
      </c>
      <c r="G1824" s="205"/>
      <c r="H1824" s="208">
        <v>3.96</v>
      </c>
      <c r="I1824" s="209"/>
      <c r="J1824" s="205"/>
      <c r="K1824" s="205"/>
      <c r="L1824" s="210"/>
      <c r="M1824" s="211"/>
      <c r="N1824" s="212"/>
      <c r="O1824" s="212"/>
      <c r="P1824" s="212"/>
      <c r="Q1824" s="212"/>
      <c r="R1824" s="212"/>
      <c r="S1824" s="212"/>
      <c r="T1824" s="213"/>
      <c r="AT1824" s="214" t="s">
        <v>198</v>
      </c>
      <c r="AU1824" s="214" t="s">
        <v>83</v>
      </c>
      <c r="AV1824" s="14" t="s">
        <v>83</v>
      </c>
      <c r="AW1824" s="14" t="s">
        <v>34</v>
      </c>
      <c r="AX1824" s="14" t="s">
        <v>73</v>
      </c>
      <c r="AY1824" s="214" t="s">
        <v>168</v>
      </c>
    </row>
    <row r="1825" spans="1:65" s="14" customFormat="1" ht="11.25">
      <c r="B1825" s="204"/>
      <c r="C1825" s="205"/>
      <c r="D1825" s="189" t="s">
        <v>198</v>
      </c>
      <c r="E1825" s="206" t="s">
        <v>19</v>
      </c>
      <c r="F1825" s="207" t="s">
        <v>2298</v>
      </c>
      <c r="G1825" s="205"/>
      <c r="H1825" s="208">
        <v>3.99</v>
      </c>
      <c r="I1825" s="209"/>
      <c r="J1825" s="205"/>
      <c r="K1825" s="205"/>
      <c r="L1825" s="210"/>
      <c r="M1825" s="211"/>
      <c r="N1825" s="212"/>
      <c r="O1825" s="212"/>
      <c r="P1825" s="212"/>
      <c r="Q1825" s="212"/>
      <c r="R1825" s="212"/>
      <c r="S1825" s="212"/>
      <c r="T1825" s="213"/>
      <c r="AT1825" s="214" t="s">
        <v>198</v>
      </c>
      <c r="AU1825" s="214" t="s">
        <v>83</v>
      </c>
      <c r="AV1825" s="14" t="s">
        <v>83</v>
      </c>
      <c r="AW1825" s="14" t="s">
        <v>34</v>
      </c>
      <c r="AX1825" s="14" t="s">
        <v>73</v>
      </c>
      <c r="AY1825" s="214" t="s">
        <v>168</v>
      </c>
    </row>
    <row r="1826" spans="1:65" s="15" customFormat="1" ht="11.25">
      <c r="B1826" s="215"/>
      <c r="C1826" s="216"/>
      <c r="D1826" s="189" t="s">
        <v>198</v>
      </c>
      <c r="E1826" s="217" t="s">
        <v>19</v>
      </c>
      <c r="F1826" s="218" t="s">
        <v>208</v>
      </c>
      <c r="G1826" s="216"/>
      <c r="H1826" s="219">
        <v>27.097999999999999</v>
      </c>
      <c r="I1826" s="220"/>
      <c r="J1826" s="216"/>
      <c r="K1826" s="216"/>
      <c r="L1826" s="221"/>
      <c r="M1826" s="222"/>
      <c r="N1826" s="223"/>
      <c r="O1826" s="223"/>
      <c r="P1826" s="223"/>
      <c r="Q1826" s="223"/>
      <c r="R1826" s="223"/>
      <c r="S1826" s="223"/>
      <c r="T1826" s="224"/>
      <c r="AT1826" s="225" t="s">
        <v>198</v>
      </c>
      <c r="AU1826" s="225" t="s">
        <v>83</v>
      </c>
      <c r="AV1826" s="15" t="s">
        <v>174</v>
      </c>
      <c r="AW1826" s="15" t="s">
        <v>34</v>
      </c>
      <c r="AX1826" s="15" t="s">
        <v>81</v>
      </c>
      <c r="AY1826" s="225" t="s">
        <v>168</v>
      </c>
    </row>
    <row r="1827" spans="1:65" s="2" customFormat="1" ht="21.75" customHeight="1">
      <c r="A1827" s="36"/>
      <c r="B1827" s="37"/>
      <c r="C1827" s="176" t="s">
        <v>2299</v>
      </c>
      <c r="D1827" s="176" t="s">
        <v>170</v>
      </c>
      <c r="E1827" s="177" t="s">
        <v>2300</v>
      </c>
      <c r="F1827" s="178" t="s">
        <v>2301</v>
      </c>
      <c r="G1827" s="179" t="s">
        <v>2302</v>
      </c>
      <c r="H1827" s="180">
        <v>78.819999999999993</v>
      </c>
      <c r="I1827" s="181"/>
      <c r="J1827" s="182">
        <f>ROUND(I1827*H1827,2)</f>
        <v>0</v>
      </c>
      <c r="K1827" s="178" t="s">
        <v>19</v>
      </c>
      <c r="L1827" s="41"/>
      <c r="M1827" s="183" t="s">
        <v>19</v>
      </c>
      <c r="N1827" s="184" t="s">
        <v>44</v>
      </c>
      <c r="O1827" s="66"/>
      <c r="P1827" s="185">
        <f>O1827*H1827</f>
        <v>0</v>
      </c>
      <c r="Q1827" s="185">
        <v>1E-3</v>
      </c>
      <c r="R1827" s="185">
        <f>Q1827*H1827</f>
        <v>7.8820000000000001E-2</v>
      </c>
      <c r="S1827" s="185">
        <v>0</v>
      </c>
      <c r="T1827" s="186">
        <f>S1827*H1827</f>
        <v>0</v>
      </c>
      <c r="U1827" s="36"/>
      <c r="V1827" s="36"/>
      <c r="W1827" s="36"/>
      <c r="X1827" s="36"/>
      <c r="Y1827" s="36"/>
      <c r="Z1827" s="36"/>
      <c r="AA1827" s="36"/>
      <c r="AB1827" s="36"/>
      <c r="AC1827" s="36"/>
      <c r="AD1827" s="36"/>
      <c r="AE1827" s="36"/>
      <c r="AR1827" s="187" t="s">
        <v>267</v>
      </c>
      <c r="AT1827" s="187" t="s">
        <v>170</v>
      </c>
      <c r="AU1827" s="187" t="s">
        <v>83</v>
      </c>
      <c r="AY1827" s="19" t="s">
        <v>168</v>
      </c>
      <c r="BE1827" s="188">
        <f>IF(N1827="základní",J1827,0)</f>
        <v>0</v>
      </c>
      <c r="BF1827" s="188">
        <f>IF(N1827="snížená",J1827,0)</f>
        <v>0</v>
      </c>
      <c r="BG1827" s="188">
        <f>IF(N1827="zákl. přenesená",J1827,0)</f>
        <v>0</v>
      </c>
      <c r="BH1827" s="188">
        <f>IF(N1827="sníž. přenesená",J1827,0)</f>
        <v>0</v>
      </c>
      <c r="BI1827" s="188">
        <f>IF(N1827="nulová",J1827,0)</f>
        <v>0</v>
      </c>
      <c r="BJ1827" s="19" t="s">
        <v>81</v>
      </c>
      <c r="BK1827" s="188">
        <f>ROUND(I1827*H1827,2)</f>
        <v>0</v>
      </c>
      <c r="BL1827" s="19" t="s">
        <v>267</v>
      </c>
      <c r="BM1827" s="187" t="s">
        <v>2303</v>
      </c>
    </row>
    <row r="1828" spans="1:65" s="13" customFormat="1" ht="11.25">
      <c r="B1828" s="194"/>
      <c r="C1828" s="195"/>
      <c r="D1828" s="189" t="s">
        <v>198</v>
      </c>
      <c r="E1828" s="196" t="s">
        <v>19</v>
      </c>
      <c r="F1828" s="197" t="s">
        <v>2304</v>
      </c>
      <c r="G1828" s="195"/>
      <c r="H1828" s="196" t="s">
        <v>19</v>
      </c>
      <c r="I1828" s="198"/>
      <c r="J1828" s="195"/>
      <c r="K1828" s="195"/>
      <c r="L1828" s="199"/>
      <c r="M1828" s="200"/>
      <c r="N1828" s="201"/>
      <c r="O1828" s="201"/>
      <c r="P1828" s="201"/>
      <c r="Q1828" s="201"/>
      <c r="R1828" s="201"/>
      <c r="S1828" s="201"/>
      <c r="T1828" s="202"/>
      <c r="AT1828" s="203" t="s">
        <v>198</v>
      </c>
      <c r="AU1828" s="203" t="s">
        <v>83</v>
      </c>
      <c r="AV1828" s="13" t="s">
        <v>81</v>
      </c>
      <c r="AW1828" s="13" t="s">
        <v>34</v>
      </c>
      <c r="AX1828" s="13" t="s">
        <v>73</v>
      </c>
      <c r="AY1828" s="203" t="s">
        <v>168</v>
      </c>
    </row>
    <row r="1829" spans="1:65" s="14" customFormat="1" ht="11.25">
      <c r="B1829" s="204"/>
      <c r="C1829" s="205"/>
      <c r="D1829" s="189" t="s">
        <v>198</v>
      </c>
      <c r="E1829" s="206" t="s">
        <v>19</v>
      </c>
      <c r="F1829" s="207" t="s">
        <v>2305</v>
      </c>
      <c r="G1829" s="205"/>
      <c r="H1829" s="208">
        <v>43.46</v>
      </c>
      <c r="I1829" s="209"/>
      <c r="J1829" s="205"/>
      <c r="K1829" s="205"/>
      <c r="L1829" s="210"/>
      <c r="M1829" s="211"/>
      <c r="N1829" s="212"/>
      <c r="O1829" s="212"/>
      <c r="P1829" s="212"/>
      <c r="Q1829" s="212"/>
      <c r="R1829" s="212"/>
      <c r="S1829" s="212"/>
      <c r="T1829" s="213"/>
      <c r="AT1829" s="214" t="s">
        <v>198</v>
      </c>
      <c r="AU1829" s="214" t="s">
        <v>83</v>
      </c>
      <c r="AV1829" s="14" t="s">
        <v>83</v>
      </c>
      <c r="AW1829" s="14" t="s">
        <v>34</v>
      </c>
      <c r="AX1829" s="14" t="s">
        <v>73</v>
      </c>
      <c r="AY1829" s="214" t="s">
        <v>168</v>
      </c>
    </row>
    <row r="1830" spans="1:65" s="14" customFormat="1" ht="11.25">
      <c r="B1830" s="204"/>
      <c r="C1830" s="205"/>
      <c r="D1830" s="189" t="s">
        <v>198</v>
      </c>
      <c r="E1830" s="206" t="s">
        <v>19</v>
      </c>
      <c r="F1830" s="207" t="s">
        <v>2306</v>
      </c>
      <c r="G1830" s="205"/>
      <c r="H1830" s="208">
        <v>35.36</v>
      </c>
      <c r="I1830" s="209"/>
      <c r="J1830" s="205"/>
      <c r="K1830" s="205"/>
      <c r="L1830" s="210"/>
      <c r="M1830" s="211"/>
      <c r="N1830" s="212"/>
      <c r="O1830" s="212"/>
      <c r="P1830" s="212"/>
      <c r="Q1830" s="212"/>
      <c r="R1830" s="212"/>
      <c r="S1830" s="212"/>
      <c r="T1830" s="213"/>
      <c r="AT1830" s="214" t="s">
        <v>198</v>
      </c>
      <c r="AU1830" s="214" t="s">
        <v>83</v>
      </c>
      <c r="AV1830" s="14" t="s">
        <v>83</v>
      </c>
      <c r="AW1830" s="14" t="s">
        <v>34</v>
      </c>
      <c r="AX1830" s="14" t="s">
        <v>73</v>
      </c>
      <c r="AY1830" s="214" t="s">
        <v>168</v>
      </c>
    </row>
    <row r="1831" spans="1:65" s="15" customFormat="1" ht="11.25">
      <c r="B1831" s="215"/>
      <c r="C1831" s="216"/>
      <c r="D1831" s="189" t="s">
        <v>198</v>
      </c>
      <c r="E1831" s="217" t="s">
        <v>19</v>
      </c>
      <c r="F1831" s="218" t="s">
        <v>208</v>
      </c>
      <c r="G1831" s="216"/>
      <c r="H1831" s="219">
        <v>78.819999999999993</v>
      </c>
      <c r="I1831" s="220"/>
      <c r="J1831" s="216"/>
      <c r="K1831" s="216"/>
      <c r="L1831" s="221"/>
      <c r="M1831" s="222"/>
      <c r="N1831" s="223"/>
      <c r="O1831" s="223"/>
      <c r="P1831" s="223"/>
      <c r="Q1831" s="223"/>
      <c r="R1831" s="223"/>
      <c r="S1831" s="223"/>
      <c r="T1831" s="224"/>
      <c r="AT1831" s="225" t="s">
        <v>198</v>
      </c>
      <c r="AU1831" s="225" t="s">
        <v>83</v>
      </c>
      <c r="AV1831" s="15" t="s">
        <v>174</v>
      </c>
      <c r="AW1831" s="15" t="s">
        <v>34</v>
      </c>
      <c r="AX1831" s="15" t="s">
        <v>81</v>
      </c>
      <c r="AY1831" s="225" t="s">
        <v>168</v>
      </c>
    </row>
    <row r="1832" spans="1:65" s="2" customFormat="1" ht="24.2" customHeight="1">
      <c r="A1832" s="36"/>
      <c r="B1832" s="37"/>
      <c r="C1832" s="176" t="s">
        <v>2307</v>
      </c>
      <c r="D1832" s="176" t="s">
        <v>170</v>
      </c>
      <c r="E1832" s="177" t="s">
        <v>2308</v>
      </c>
      <c r="F1832" s="178" t="s">
        <v>2309</v>
      </c>
      <c r="G1832" s="179" t="s">
        <v>317</v>
      </c>
      <c r="H1832" s="180">
        <v>6</v>
      </c>
      <c r="I1832" s="181"/>
      <c r="J1832" s="182">
        <f>ROUND(I1832*H1832,2)</f>
        <v>0</v>
      </c>
      <c r="K1832" s="178" t="s">
        <v>19</v>
      </c>
      <c r="L1832" s="41"/>
      <c r="M1832" s="183" t="s">
        <v>19</v>
      </c>
      <c r="N1832" s="184" t="s">
        <v>44</v>
      </c>
      <c r="O1832" s="66"/>
      <c r="P1832" s="185">
        <f>O1832*H1832</f>
        <v>0</v>
      </c>
      <c r="Q1832" s="185">
        <v>1.4999999999999999E-2</v>
      </c>
      <c r="R1832" s="185">
        <f>Q1832*H1832</f>
        <v>0.09</v>
      </c>
      <c r="S1832" s="185">
        <v>0</v>
      </c>
      <c r="T1832" s="186">
        <f>S1832*H1832</f>
        <v>0</v>
      </c>
      <c r="U1832" s="36"/>
      <c r="V1832" s="36"/>
      <c r="W1832" s="36"/>
      <c r="X1832" s="36"/>
      <c r="Y1832" s="36"/>
      <c r="Z1832" s="36"/>
      <c r="AA1832" s="36"/>
      <c r="AB1832" s="36"/>
      <c r="AC1832" s="36"/>
      <c r="AD1832" s="36"/>
      <c r="AE1832" s="36"/>
      <c r="AR1832" s="187" t="s">
        <v>267</v>
      </c>
      <c r="AT1832" s="187" t="s">
        <v>170</v>
      </c>
      <c r="AU1832" s="187" t="s">
        <v>83</v>
      </c>
      <c r="AY1832" s="19" t="s">
        <v>168</v>
      </c>
      <c r="BE1832" s="188">
        <f>IF(N1832="základní",J1832,0)</f>
        <v>0</v>
      </c>
      <c r="BF1832" s="188">
        <f>IF(N1832="snížená",J1832,0)</f>
        <v>0</v>
      </c>
      <c r="BG1832" s="188">
        <f>IF(N1832="zákl. přenesená",J1832,0)</f>
        <v>0</v>
      </c>
      <c r="BH1832" s="188">
        <f>IF(N1832="sníž. přenesená",J1832,0)</f>
        <v>0</v>
      </c>
      <c r="BI1832" s="188">
        <f>IF(N1832="nulová",J1832,0)</f>
        <v>0</v>
      </c>
      <c r="BJ1832" s="19" t="s">
        <v>81</v>
      </c>
      <c r="BK1832" s="188">
        <f>ROUND(I1832*H1832,2)</f>
        <v>0</v>
      </c>
      <c r="BL1832" s="19" t="s">
        <v>267</v>
      </c>
      <c r="BM1832" s="187" t="s">
        <v>2310</v>
      </c>
    </row>
    <row r="1833" spans="1:65" s="13" customFormat="1" ht="11.25">
      <c r="B1833" s="194"/>
      <c r="C1833" s="195"/>
      <c r="D1833" s="189" t="s">
        <v>198</v>
      </c>
      <c r="E1833" s="196" t="s">
        <v>19</v>
      </c>
      <c r="F1833" s="197" t="s">
        <v>2290</v>
      </c>
      <c r="G1833" s="195"/>
      <c r="H1833" s="196" t="s">
        <v>19</v>
      </c>
      <c r="I1833" s="198"/>
      <c r="J1833" s="195"/>
      <c r="K1833" s="195"/>
      <c r="L1833" s="199"/>
      <c r="M1833" s="200"/>
      <c r="N1833" s="201"/>
      <c r="O1833" s="201"/>
      <c r="P1833" s="201"/>
      <c r="Q1833" s="201"/>
      <c r="R1833" s="201"/>
      <c r="S1833" s="201"/>
      <c r="T1833" s="202"/>
      <c r="AT1833" s="203" t="s">
        <v>198</v>
      </c>
      <c r="AU1833" s="203" t="s">
        <v>83</v>
      </c>
      <c r="AV1833" s="13" t="s">
        <v>81</v>
      </c>
      <c r="AW1833" s="13" t="s">
        <v>34</v>
      </c>
      <c r="AX1833" s="13" t="s">
        <v>73</v>
      </c>
      <c r="AY1833" s="203" t="s">
        <v>168</v>
      </c>
    </row>
    <row r="1834" spans="1:65" s="14" customFormat="1" ht="11.25">
      <c r="B1834" s="204"/>
      <c r="C1834" s="205"/>
      <c r="D1834" s="189" t="s">
        <v>198</v>
      </c>
      <c r="E1834" s="206" t="s">
        <v>19</v>
      </c>
      <c r="F1834" s="207" t="s">
        <v>209</v>
      </c>
      <c r="G1834" s="205"/>
      <c r="H1834" s="208">
        <v>6</v>
      </c>
      <c r="I1834" s="209"/>
      <c r="J1834" s="205"/>
      <c r="K1834" s="205"/>
      <c r="L1834" s="210"/>
      <c r="M1834" s="211"/>
      <c r="N1834" s="212"/>
      <c r="O1834" s="212"/>
      <c r="P1834" s="212"/>
      <c r="Q1834" s="212"/>
      <c r="R1834" s="212"/>
      <c r="S1834" s="212"/>
      <c r="T1834" s="213"/>
      <c r="AT1834" s="214" t="s">
        <v>198</v>
      </c>
      <c r="AU1834" s="214" t="s">
        <v>83</v>
      </c>
      <c r="AV1834" s="14" t="s">
        <v>83</v>
      </c>
      <c r="AW1834" s="14" t="s">
        <v>34</v>
      </c>
      <c r="AX1834" s="14" t="s">
        <v>81</v>
      </c>
      <c r="AY1834" s="214" t="s">
        <v>168</v>
      </c>
    </row>
    <row r="1835" spans="1:65" s="2" customFormat="1" ht="24.2" customHeight="1">
      <c r="A1835" s="36"/>
      <c r="B1835" s="37"/>
      <c r="C1835" s="176" t="s">
        <v>2311</v>
      </c>
      <c r="D1835" s="176" t="s">
        <v>170</v>
      </c>
      <c r="E1835" s="177" t="s">
        <v>2312</v>
      </c>
      <c r="F1835" s="178" t="s">
        <v>2313</v>
      </c>
      <c r="G1835" s="179" t="s">
        <v>317</v>
      </c>
      <c r="H1835" s="180">
        <v>2</v>
      </c>
      <c r="I1835" s="181"/>
      <c r="J1835" s="182">
        <f>ROUND(I1835*H1835,2)</f>
        <v>0</v>
      </c>
      <c r="K1835" s="178" t="s">
        <v>19</v>
      </c>
      <c r="L1835" s="41"/>
      <c r="M1835" s="183" t="s">
        <v>19</v>
      </c>
      <c r="N1835" s="184" t="s">
        <v>44</v>
      </c>
      <c r="O1835" s="66"/>
      <c r="P1835" s="185">
        <f>O1835*H1835</f>
        <v>0</v>
      </c>
      <c r="Q1835" s="185">
        <v>0.05</v>
      </c>
      <c r="R1835" s="185">
        <f>Q1835*H1835</f>
        <v>0.1</v>
      </c>
      <c r="S1835" s="185">
        <v>0</v>
      </c>
      <c r="T1835" s="186">
        <f>S1835*H1835</f>
        <v>0</v>
      </c>
      <c r="U1835" s="36"/>
      <c r="V1835" s="36"/>
      <c r="W1835" s="36"/>
      <c r="X1835" s="36"/>
      <c r="Y1835" s="36"/>
      <c r="Z1835" s="36"/>
      <c r="AA1835" s="36"/>
      <c r="AB1835" s="36"/>
      <c r="AC1835" s="36"/>
      <c r="AD1835" s="36"/>
      <c r="AE1835" s="36"/>
      <c r="AR1835" s="187" t="s">
        <v>267</v>
      </c>
      <c r="AT1835" s="187" t="s">
        <v>170</v>
      </c>
      <c r="AU1835" s="187" t="s">
        <v>83</v>
      </c>
      <c r="AY1835" s="19" t="s">
        <v>168</v>
      </c>
      <c r="BE1835" s="188">
        <f>IF(N1835="základní",J1835,0)</f>
        <v>0</v>
      </c>
      <c r="BF1835" s="188">
        <f>IF(N1835="snížená",J1835,0)</f>
        <v>0</v>
      </c>
      <c r="BG1835" s="188">
        <f>IF(N1835="zákl. přenesená",J1835,0)</f>
        <v>0</v>
      </c>
      <c r="BH1835" s="188">
        <f>IF(N1835="sníž. přenesená",J1835,0)</f>
        <v>0</v>
      </c>
      <c r="BI1835" s="188">
        <f>IF(N1835="nulová",J1835,0)</f>
        <v>0</v>
      </c>
      <c r="BJ1835" s="19" t="s">
        <v>81</v>
      </c>
      <c r="BK1835" s="188">
        <f>ROUND(I1835*H1835,2)</f>
        <v>0</v>
      </c>
      <c r="BL1835" s="19" t="s">
        <v>267</v>
      </c>
      <c r="BM1835" s="187" t="s">
        <v>2314</v>
      </c>
    </row>
    <row r="1836" spans="1:65" s="13" customFormat="1" ht="11.25">
      <c r="B1836" s="194"/>
      <c r="C1836" s="195"/>
      <c r="D1836" s="189" t="s">
        <v>198</v>
      </c>
      <c r="E1836" s="196" t="s">
        <v>19</v>
      </c>
      <c r="F1836" s="197" t="s">
        <v>2290</v>
      </c>
      <c r="G1836" s="195"/>
      <c r="H1836" s="196" t="s">
        <v>19</v>
      </c>
      <c r="I1836" s="198"/>
      <c r="J1836" s="195"/>
      <c r="K1836" s="195"/>
      <c r="L1836" s="199"/>
      <c r="M1836" s="200"/>
      <c r="N1836" s="201"/>
      <c r="O1836" s="201"/>
      <c r="P1836" s="201"/>
      <c r="Q1836" s="201"/>
      <c r="R1836" s="201"/>
      <c r="S1836" s="201"/>
      <c r="T1836" s="202"/>
      <c r="AT1836" s="203" t="s">
        <v>198</v>
      </c>
      <c r="AU1836" s="203" t="s">
        <v>83</v>
      </c>
      <c r="AV1836" s="13" t="s">
        <v>81</v>
      </c>
      <c r="AW1836" s="13" t="s">
        <v>34</v>
      </c>
      <c r="AX1836" s="13" t="s">
        <v>73</v>
      </c>
      <c r="AY1836" s="203" t="s">
        <v>168</v>
      </c>
    </row>
    <row r="1837" spans="1:65" s="14" customFormat="1" ht="11.25">
      <c r="B1837" s="204"/>
      <c r="C1837" s="205"/>
      <c r="D1837" s="189" t="s">
        <v>198</v>
      </c>
      <c r="E1837" s="206" t="s">
        <v>19</v>
      </c>
      <c r="F1837" s="207" t="s">
        <v>83</v>
      </c>
      <c r="G1837" s="205"/>
      <c r="H1837" s="208">
        <v>2</v>
      </c>
      <c r="I1837" s="209"/>
      <c r="J1837" s="205"/>
      <c r="K1837" s="205"/>
      <c r="L1837" s="210"/>
      <c r="M1837" s="211"/>
      <c r="N1837" s="212"/>
      <c r="O1837" s="212"/>
      <c r="P1837" s="212"/>
      <c r="Q1837" s="212"/>
      <c r="R1837" s="212"/>
      <c r="S1837" s="212"/>
      <c r="T1837" s="213"/>
      <c r="AT1837" s="214" t="s">
        <v>198</v>
      </c>
      <c r="AU1837" s="214" t="s">
        <v>83</v>
      </c>
      <c r="AV1837" s="14" t="s">
        <v>83</v>
      </c>
      <c r="AW1837" s="14" t="s">
        <v>34</v>
      </c>
      <c r="AX1837" s="14" t="s">
        <v>81</v>
      </c>
      <c r="AY1837" s="214" t="s">
        <v>168</v>
      </c>
    </row>
    <row r="1838" spans="1:65" s="2" customFormat="1" ht="16.5" customHeight="1">
      <c r="A1838" s="36"/>
      <c r="B1838" s="37"/>
      <c r="C1838" s="176" t="s">
        <v>2315</v>
      </c>
      <c r="D1838" s="176" t="s">
        <v>170</v>
      </c>
      <c r="E1838" s="177" t="s">
        <v>2316</v>
      </c>
      <c r="F1838" s="178" t="s">
        <v>2317</v>
      </c>
      <c r="G1838" s="179" t="s">
        <v>317</v>
      </c>
      <c r="H1838" s="180">
        <v>3</v>
      </c>
      <c r="I1838" s="181"/>
      <c r="J1838" s="182">
        <f>ROUND(I1838*H1838,2)</f>
        <v>0</v>
      </c>
      <c r="K1838" s="178" t="s">
        <v>19</v>
      </c>
      <c r="L1838" s="41"/>
      <c r="M1838" s="183" t="s">
        <v>19</v>
      </c>
      <c r="N1838" s="184" t="s">
        <v>44</v>
      </c>
      <c r="O1838" s="66"/>
      <c r="P1838" s="185">
        <f>O1838*H1838</f>
        <v>0</v>
      </c>
      <c r="Q1838" s="185">
        <v>0.01</v>
      </c>
      <c r="R1838" s="185">
        <f>Q1838*H1838</f>
        <v>0.03</v>
      </c>
      <c r="S1838" s="185">
        <v>0</v>
      </c>
      <c r="T1838" s="186">
        <f>S1838*H1838</f>
        <v>0</v>
      </c>
      <c r="U1838" s="36"/>
      <c r="V1838" s="36"/>
      <c r="W1838" s="36"/>
      <c r="X1838" s="36"/>
      <c r="Y1838" s="36"/>
      <c r="Z1838" s="36"/>
      <c r="AA1838" s="36"/>
      <c r="AB1838" s="36"/>
      <c r="AC1838" s="36"/>
      <c r="AD1838" s="36"/>
      <c r="AE1838" s="36"/>
      <c r="AR1838" s="187" t="s">
        <v>267</v>
      </c>
      <c r="AT1838" s="187" t="s">
        <v>170</v>
      </c>
      <c r="AU1838" s="187" t="s">
        <v>83</v>
      </c>
      <c r="AY1838" s="19" t="s">
        <v>168</v>
      </c>
      <c r="BE1838" s="188">
        <f>IF(N1838="základní",J1838,0)</f>
        <v>0</v>
      </c>
      <c r="BF1838" s="188">
        <f>IF(N1838="snížená",J1838,0)</f>
        <v>0</v>
      </c>
      <c r="BG1838" s="188">
        <f>IF(N1838="zákl. přenesená",J1838,0)</f>
        <v>0</v>
      </c>
      <c r="BH1838" s="188">
        <f>IF(N1838="sníž. přenesená",J1838,0)</f>
        <v>0</v>
      </c>
      <c r="BI1838" s="188">
        <f>IF(N1838="nulová",J1838,0)</f>
        <v>0</v>
      </c>
      <c r="BJ1838" s="19" t="s">
        <v>81</v>
      </c>
      <c r="BK1838" s="188">
        <f>ROUND(I1838*H1838,2)</f>
        <v>0</v>
      </c>
      <c r="BL1838" s="19" t="s">
        <v>267</v>
      </c>
      <c r="BM1838" s="187" t="s">
        <v>2318</v>
      </c>
    </row>
    <row r="1839" spans="1:65" s="13" customFormat="1" ht="11.25">
      <c r="B1839" s="194"/>
      <c r="C1839" s="195"/>
      <c r="D1839" s="189" t="s">
        <v>198</v>
      </c>
      <c r="E1839" s="196" t="s">
        <v>19</v>
      </c>
      <c r="F1839" s="197" t="s">
        <v>2290</v>
      </c>
      <c r="G1839" s="195"/>
      <c r="H1839" s="196" t="s">
        <v>19</v>
      </c>
      <c r="I1839" s="198"/>
      <c r="J1839" s="195"/>
      <c r="K1839" s="195"/>
      <c r="L1839" s="199"/>
      <c r="M1839" s="200"/>
      <c r="N1839" s="201"/>
      <c r="O1839" s="201"/>
      <c r="P1839" s="201"/>
      <c r="Q1839" s="201"/>
      <c r="R1839" s="201"/>
      <c r="S1839" s="201"/>
      <c r="T1839" s="202"/>
      <c r="AT1839" s="203" t="s">
        <v>198</v>
      </c>
      <c r="AU1839" s="203" t="s">
        <v>83</v>
      </c>
      <c r="AV1839" s="13" t="s">
        <v>81</v>
      </c>
      <c r="AW1839" s="13" t="s">
        <v>34</v>
      </c>
      <c r="AX1839" s="13" t="s">
        <v>73</v>
      </c>
      <c r="AY1839" s="203" t="s">
        <v>168</v>
      </c>
    </row>
    <row r="1840" spans="1:65" s="14" customFormat="1" ht="11.25">
      <c r="B1840" s="204"/>
      <c r="C1840" s="205"/>
      <c r="D1840" s="189" t="s">
        <v>198</v>
      </c>
      <c r="E1840" s="206" t="s">
        <v>19</v>
      </c>
      <c r="F1840" s="207" t="s">
        <v>183</v>
      </c>
      <c r="G1840" s="205"/>
      <c r="H1840" s="208">
        <v>3</v>
      </c>
      <c r="I1840" s="209"/>
      <c r="J1840" s="205"/>
      <c r="K1840" s="205"/>
      <c r="L1840" s="210"/>
      <c r="M1840" s="211"/>
      <c r="N1840" s="212"/>
      <c r="O1840" s="212"/>
      <c r="P1840" s="212"/>
      <c r="Q1840" s="212"/>
      <c r="R1840" s="212"/>
      <c r="S1840" s="212"/>
      <c r="T1840" s="213"/>
      <c r="AT1840" s="214" t="s">
        <v>198</v>
      </c>
      <c r="AU1840" s="214" t="s">
        <v>83</v>
      </c>
      <c r="AV1840" s="14" t="s">
        <v>83</v>
      </c>
      <c r="AW1840" s="14" t="s">
        <v>34</v>
      </c>
      <c r="AX1840" s="14" t="s">
        <v>81</v>
      </c>
      <c r="AY1840" s="214" t="s">
        <v>168</v>
      </c>
    </row>
    <row r="1841" spans="1:65" s="2" customFormat="1" ht="24.2" customHeight="1">
      <c r="A1841" s="36"/>
      <c r="B1841" s="37"/>
      <c r="C1841" s="176" t="s">
        <v>2319</v>
      </c>
      <c r="D1841" s="176" t="s">
        <v>170</v>
      </c>
      <c r="E1841" s="177" t="s">
        <v>2320</v>
      </c>
      <c r="F1841" s="178" t="s">
        <v>2321</v>
      </c>
      <c r="G1841" s="179" t="s">
        <v>317</v>
      </c>
      <c r="H1841" s="180">
        <v>2</v>
      </c>
      <c r="I1841" s="181"/>
      <c r="J1841" s="182">
        <f>ROUND(I1841*H1841,2)</f>
        <v>0</v>
      </c>
      <c r="K1841" s="178" t="s">
        <v>19</v>
      </c>
      <c r="L1841" s="41"/>
      <c r="M1841" s="183" t="s">
        <v>19</v>
      </c>
      <c r="N1841" s="184" t="s">
        <v>44</v>
      </c>
      <c r="O1841" s="66"/>
      <c r="P1841" s="185">
        <f>O1841*H1841</f>
        <v>0</v>
      </c>
      <c r="Q1841" s="185">
        <v>0.01</v>
      </c>
      <c r="R1841" s="185">
        <f>Q1841*H1841</f>
        <v>0.02</v>
      </c>
      <c r="S1841" s="185">
        <v>0</v>
      </c>
      <c r="T1841" s="186">
        <f>S1841*H1841</f>
        <v>0</v>
      </c>
      <c r="U1841" s="36"/>
      <c r="V1841" s="36"/>
      <c r="W1841" s="36"/>
      <c r="X1841" s="36"/>
      <c r="Y1841" s="36"/>
      <c r="Z1841" s="36"/>
      <c r="AA1841" s="36"/>
      <c r="AB1841" s="36"/>
      <c r="AC1841" s="36"/>
      <c r="AD1841" s="36"/>
      <c r="AE1841" s="36"/>
      <c r="AR1841" s="187" t="s">
        <v>267</v>
      </c>
      <c r="AT1841" s="187" t="s">
        <v>170</v>
      </c>
      <c r="AU1841" s="187" t="s">
        <v>83</v>
      </c>
      <c r="AY1841" s="19" t="s">
        <v>168</v>
      </c>
      <c r="BE1841" s="188">
        <f>IF(N1841="základní",J1841,0)</f>
        <v>0</v>
      </c>
      <c r="BF1841" s="188">
        <f>IF(N1841="snížená",J1841,0)</f>
        <v>0</v>
      </c>
      <c r="BG1841" s="188">
        <f>IF(N1841="zákl. přenesená",J1841,0)</f>
        <v>0</v>
      </c>
      <c r="BH1841" s="188">
        <f>IF(N1841="sníž. přenesená",J1841,0)</f>
        <v>0</v>
      </c>
      <c r="BI1841" s="188">
        <f>IF(N1841="nulová",J1841,0)</f>
        <v>0</v>
      </c>
      <c r="BJ1841" s="19" t="s">
        <v>81</v>
      </c>
      <c r="BK1841" s="188">
        <f>ROUND(I1841*H1841,2)</f>
        <v>0</v>
      </c>
      <c r="BL1841" s="19" t="s">
        <v>267</v>
      </c>
      <c r="BM1841" s="187" t="s">
        <v>2322</v>
      </c>
    </row>
    <row r="1842" spans="1:65" s="13" customFormat="1" ht="11.25">
      <c r="B1842" s="194"/>
      <c r="C1842" s="195"/>
      <c r="D1842" s="189" t="s">
        <v>198</v>
      </c>
      <c r="E1842" s="196" t="s">
        <v>19</v>
      </c>
      <c r="F1842" s="197" t="s">
        <v>2290</v>
      </c>
      <c r="G1842" s="195"/>
      <c r="H1842" s="196" t="s">
        <v>19</v>
      </c>
      <c r="I1842" s="198"/>
      <c r="J1842" s="195"/>
      <c r="K1842" s="195"/>
      <c r="L1842" s="199"/>
      <c r="M1842" s="200"/>
      <c r="N1842" s="201"/>
      <c r="O1842" s="201"/>
      <c r="P1842" s="201"/>
      <c r="Q1842" s="201"/>
      <c r="R1842" s="201"/>
      <c r="S1842" s="201"/>
      <c r="T1842" s="202"/>
      <c r="AT1842" s="203" t="s">
        <v>198</v>
      </c>
      <c r="AU1842" s="203" t="s">
        <v>83</v>
      </c>
      <c r="AV1842" s="13" t="s">
        <v>81</v>
      </c>
      <c r="AW1842" s="13" t="s">
        <v>34</v>
      </c>
      <c r="AX1842" s="13" t="s">
        <v>73</v>
      </c>
      <c r="AY1842" s="203" t="s">
        <v>168</v>
      </c>
    </row>
    <row r="1843" spans="1:65" s="14" customFormat="1" ht="11.25">
      <c r="B1843" s="204"/>
      <c r="C1843" s="205"/>
      <c r="D1843" s="189" t="s">
        <v>198</v>
      </c>
      <c r="E1843" s="206" t="s">
        <v>19</v>
      </c>
      <c r="F1843" s="207" t="s">
        <v>83</v>
      </c>
      <c r="G1843" s="205"/>
      <c r="H1843" s="208">
        <v>2</v>
      </c>
      <c r="I1843" s="209"/>
      <c r="J1843" s="205"/>
      <c r="K1843" s="205"/>
      <c r="L1843" s="210"/>
      <c r="M1843" s="211"/>
      <c r="N1843" s="212"/>
      <c r="O1843" s="212"/>
      <c r="P1843" s="212"/>
      <c r="Q1843" s="212"/>
      <c r="R1843" s="212"/>
      <c r="S1843" s="212"/>
      <c r="T1843" s="213"/>
      <c r="AT1843" s="214" t="s">
        <v>198</v>
      </c>
      <c r="AU1843" s="214" t="s">
        <v>83</v>
      </c>
      <c r="AV1843" s="14" t="s">
        <v>83</v>
      </c>
      <c r="AW1843" s="14" t="s">
        <v>34</v>
      </c>
      <c r="AX1843" s="14" t="s">
        <v>81</v>
      </c>
      <c r="AY1843" s="214" t="s">
        <v>168</v>
      </c>
    </row>
    <row r="1844" spans="1:65" s="2" customFormat="1" ht="24.2" customHeight="1">
      <c r="A1844" s="36"/>
      <c r="B1844" s="37"/>
      <c r="C1844" s="176" t="s">
        <v>2323</v>
      </c>
      <c r="D1844" s="176" t="s">
        <v>170</v>
      </c>
      <c r="E1844" s="177" t="s">
        <v>2324</v>
      </c>
      <c r="F1844" s="178" t="s">
        <v>2325</v>
      </c>
      <c r="G1844" s="179" t="s">
        <v>317</v>
      </c>
      <c r="H1844" s="180">
        <v>1</v>
      </c>
      <c r="I1844" s="181"/>
      <c r="J1844" s="182">
        <f>ROUND(I1844*H1844,2)</f>
        <v>0</v>
      </c>
      <c r="K1844" s="178" t="s">
        <v>19</v>
      </c>
      <c r="L1844" s="41"/>
      <c r="M1844" s="183" t="s">
        <v>19</v>
      </c>
      <c r="N1844" s="184" t="s">
        <v>44</v>
      </c>
      <c r="O1844" s="66"/>
      <c r="P1844" s="185">
        <f>O1844*H1844</f>
        <v>0</v>
      </c>
      <c r="Q1844" s="185">
        <v>0.1</v>
      </c>
      <c r="R1844" s="185">
        <f>Q1844*H1844</f>
        <v>0.1</v>
      </c>
      <c r="S1844" s="185">
        <v>0</v>
      </c>
      <c r="T1844" s="186">
        <f>S1844*H1844</f>
        <v>0</v>
      </c>
      <c r="U1844" s="36"/>
      <c r="V1844" s="36"/>
      <c r="W1844" s="36"/>
      <c r="X1844" s="36"/>
      <c r="Y1844" s="36"/>
      <c r="Z1844" s="36"/>
      <c r="AA1844" s="36"/>
      <c r="AB1844" s="36"/>
      <c r="AC1844" s="36"/>
      <c r="AD1844" s="36"/>
      <c r="AE1844" s="36"/>
      <c r="AR1844" s="187" t="s">
        <v>267</v>
      </c>
      <c r="AT1844" s="187" t="s">
        <v>170</v>
      </c>
      <c r="AU1844" s="187" t="s">
        <v>83</v>
      </c>
      <c r="AY1844" s="19" t="s">
        <v>168</v>
      </c>
      <c r="BE1844" s="188">
        <f>IF(N1844="základní",J1844,0)</f>
        <v>0</v>
      </c>
      <c r="BF1844" s="188">
        <f>IF(N1844="snížená",J1844,0)</f>
        <v>0</v>
      </c>
      <c r="BG1844" s="188">
        <f>IF(N1844="zákl. přenesená",J1844,0)</f>
        <v>0</v>
      </c>
      <c r="BH1844" s="188">
        <f>IF(N1844="sníž. přenesená",J1844,0)</f>
        <v>0</v>
      </c>
      <c r="BI1844" s="188">
        <f>IF(N1844="nulová",J1844,0)</f>
        <v>0</v>
      </c>
      <c r="BJ1844" s="19" t="s">
        <v>81</v>
      </c>
      <c r="BK1844" s="188">
        <f>ROUND(I1844*H1844,2)</f>
        <v>0</v>
      </c>
      <c r="BL1844" s="19" t="s">
        <v>267</v>
      </c>
      <c r="BM1844" s="187" t="s">
        <v>2326</v>
      </c>
    </row>
    <row r="1845" spans="1:65" s="13" customFormat="1" ht="11.25">
      <c r="B1845" s="194"/>
      <c r="C1845" s="195"/>
      <c r="D1845" s="189" t="s">
        <v>198</v>
      </c>
      <c r="E1845" s="196" t="s">
        <v>19</v>
      </c>
      <c r="F1845" s="197" t="s">
        <v>2290</v>
      </c>
      <c r="G1845" s="195"/>
      <c r="H1845" s="196" t="s">
        <v>19</v>
      </c>
      <c r="I1845" s="198"/>
      <c r="J1845" s="195"/>
      <c r="K1845" s="195"/>
      <c r="L1845" s="199"/>
      <c r="M1845" s="200"/>
      <c r="N1845" s="201"/>
      <c r="O1845" s="201"/>
      <c r="P1845" s="201"/>
      <c r="Q1845" s="201"/>
      <c r="R1845" s="201"/>
      <c r="S1845" s="201"/>
      <c r="T1845" s="202"/>
      <c r="AT1845" s="203" t="s">
        <v>198</v>
      </c>
      <c r="AU1845" s="203" t="s">
        <v>83</v>
      </c>
      <c r="AV1845" s="13" t="s">
        <v>81</v>
      </c>
      <c r="AW1845" s="13" t="s">
        <v>34</v>
      </c>
      <c r="AX1845" s="13" t="s">
        <v>73</v>
      </c>
      <c r="AY1845" s="203" t="s">
        <v>168</v>
      </c>
    </row>
    <row r="1846" spans="1:65" s="14" customFormat="1" ht="11.25">
      <c r="B1846" s="204"/>
      <c r="C1846" s="205"/>
      <c r="D1846" s="189" t="s">
        <v>198</v>
      </c>
      <c r="E1846" s="206" t="s">
        <v>19</v>
      </c>
      <c r="F1846" s="207" t="s">
        <v>81</v>
      </c>
      <c r="G1846" s="205"/>
      <c r="H1846" s="208">
        <v>1</v>
      </c>
      <c r="I1846" s="209"/>
      <c r="J1846" s="205"/>
      <c r="K1846" s="205"/>
      <c r="L1846" s="210"/>
      <c r="M1846" s="211"/>
      <c r="N1846" s="212"/>
      <c r="O1846" s="212"/>
      <c r="P1846" s="212"/>
      <c r="Q1846" s="212"/>
      <c r="R1846" s="212"/>
      <c r="S1846" s="212"/>
      <c r="T1846" s="213"/>
      <c r="AT1846" s="214" t="s">
        <v>198</v>
      </c>
      <c r="AU1846" s="214" t="s">
        <v>83</v>
      </c>
      <c r="AV1846" s="14" t="s">
        <v>83</v>
      </c>
      <c r="AW1846" s="14" t="s">
        <v>34</v>
      </c>
      <c r="AX1846" s="14" t="s">
        <v>81</v>
      </c>
      <c r="AY1846" s="214" t="s">
        <v>168</v>
      </c>
    </row>
    <row r="1847" spans="1:65" s="2" customFormat="1" ht="24.2" customHeight="1">
      <c r="A1847" s="36"/>
      <c r="B1847" s="37"/>
      <c r="C1847" s="176" t="s">
        <v>2327</v>
      </c>
      <c r="D1847" s="176" t="s">
        <v>170</v>
      </c>
      <c r="E1847" s="177" t="s">
        <v>2328</v>
      </c>
      <c r="F1847" s="178" t="s">
        <v>2325</v>
      </c>
      <c r="G1847" s="179" t="s">
        <v>317</v>
      </c>
      <c r="H1847" s="180">
        <v>1</v>
      </c>
      <c r="I1847" s="181"/>
      <c r="J1847" s="182">
        <f>ROUND(I1847*H1847,2)</f>
        <v>0</v>
      </c>
      <c r="K1847" s="178" t="s">
        <v>19</v>
      </c>
      <c r="L1847" s="41"/>
      <c r="M1847" s="183" t="s">
        <v>19</v>
      </c>
      <c r="N1847" s="184" t="s">
        <v>44</v>
      </c>
      <c r="O1847" s="66"/>
      <c r="P1847" s="185">
        <f>O1847*H1847</f>
        <v>0</v>
      </c>
      <c r="Q1847" s="185">
        <v>0.1</v>
      </c>
      <c r="R1847" s="185">
        <f>Q1847*H1847</f>
        <v>0.1</v>
      </c>
      <c r="S1847" s="185">
        <v>0</v>
      </c>
      <c r="T1847" s="186">
        <f>S1847*H1847</f>
        <v>0</v>
      </c>
      <c r="U1847" s="36"/>
      <c r="V1847" s="36"/>
      <c r="W1847" s="36"/>
      <c r="X1847" s="36"/>
      <c r="Y1847" s="36"/>
      <c r="Z1847" s="36"/>
      <c r="AA1847" s="36"/>
      <c r="AB1847" s="36"/>
      <c r="AC1847" s="36"/>
      <c r="AD1847" s="36"/>
      <c r="AE1847" s="36"/>
      <c r="AR1847" s="187" t="s">
        <v>267</v>
      </c>
      <c r="AT1847" s="187" t="s">
        <v>170</v>
      </c>
      <c r="AU1847" s="187" t="s">
        <v>83</v>
      </c>
      <c r="AY1847" s="19" t="s">
        <v>168</v>
      </c>
      <c r="BE1847" s="188">
        <f>IF(N1847="základní",J1847,0)</f>
        <v>0</v>
      </c>
      <c r="BF1847" s="188">
        <f>IF(N1847="snížená",J1847,0)</f>
        <v>0</v>
      </c>
      <c r="BG1847" s="188">
        <f>IF(N1847="zákl. přenesená",J1847,0)</f>
        <v>0</v>
      </c>
      <c r="BH1847" s="188">
        <f>IF(N1847="sníž. přenesená",J1847,0)</f>
        <v>0</v>
      </c>
      <c r="BI1847" s="188">
        <f>IF(N1847="nulová",J1847,0)</f>
        <v>0</v>
      </c>
      <c r="BJ1847" s="19" t="s">
        <v>81</v>
      </c>
      <c r="BK1847" s="188">
        <f>ROUND(I1847*H1847,2)</f>
        <v>0</v>
      </c>
      <c r="BL1847" s="19" t="s">
        <v>267</v>
      </c>
      <c r="BM1847" s="187" t="s">
        <v>2329</v>
      </c>
    </row>
    <row r="1848" spans="1:65" s="13" customFormat="1" ht="11.25">
      <c r="B1848" s="194"/>
      <c r="C1848" s="195"/>
      <c r="D1848" s="189" t="s">
        <v>198</v>
      </c>
      <c r="E1848" s="196" t="s">
        <v>19</v>
      </c>
      <c r="F1848" s="197" t="s">
        <v>2290</v>
      </c>
      <c r="G1848" s="195"/>
      <c r="H1848" s="196" t="s">
        <v>19</v>
      </c>
      <c r="I1848" s="198"/>
      <c r="J1848" s="195"/>
      <c r="K1848" s="195"/>
      <c r="L1848" s="199"/>
      <c r="M1848" s="200"/>
      <c r="N1848" s="201"/>
      <c r="O1848" s="201"/>
      <c r="P1848" s="201"/>
      <c r="Q1848" s="201"/>
      <c r="R1848" s="201"/>
      <c r="S1848" s="201"/>
      <c r="T1848" s="202"/>
      <c r="AT1848" s="203" t="s">
        <v>198</v>
      </c>
      <c r="AU1848" s="203" t="s">
        <v>83</v>
      </c>
      <c r="AV1848" s="13" t="s">
        <v>81</v>
      </c>
      <c r="AW1848" s="13" t="s">
        <v>34</v>
      </c>
      <c r="AX1848" s="13" t="s">
        <v>73</v>
      </c>
      <c r="AY1848" s="203" t="s">
        <v>168</v>
      </c>
    </row>
    <row r="1849" spans="1:65" s="14" customFormat="1" ht="11.25">
      <c r="B1849" s="204"/>
      <c r="C1849" s="205"/>
      <c r="D1849" s="189" t="s">
        <v>198</v>
      </c>
      <c r="E1849" s="206" t="s">
        <v>19</v>
      </c>
      <c r="F1849" s="207" t="s">
        <v>81</v>
      </c>
      <c r="G1849" s="205"/>
      <c r="H1849" s="208">
        <v>1</v>
      </c>
      <c r="I1849" s="209"/>
      <c r="J1849" s="205"/>
      <c r="K1849" s="205"/>
      <c r="L1849" s="210"/>
      <c r="M1849" s="211"/>
      <c r="N1849" s="212"/>
      <c r="O1849" s="212"/>
      <c r="P1849" s="212"/>
      <c r="Q1849" s="212"/>
      <c r="R1849" s="212"/>
      <c r="S1849" s="212"/>
      <c r="T1849" s="213"/>
      <c r="AT1849" s="214" t="s">
        <v>198</v>
      </c>
      <c r="AU1849" s="214" t="s">
        <v>83</v>
      </c>
      <c r="AV1849" s="14" t="s">
        <v>83</v>
      </c>
      <c r="AW1849" s="14" t="s">
        <v>34</v>
      </c>
      <c r="AX1849" s="14" t="s">
        <v>81</v>
      </c>
      <c r="AY1849" s="214" t="s">
        <v>168</v>
      </c>
    </row>
    <row r="1850" spans="1:65" s="2" customFormat="1" ht="16.5" customHeight="1">
      <c r="A1850" s="36"/>
      <c r="B1850" s="37"/>
      <c r="C1850" s="176" t="s">
        <v>2330</v>
      </c>
      <c r="D1850" s="176" t="s">
        <v>170</v>
      </c>
      <c r="E1850" s="177" t="s">
        <v>2331</v>
      </c>
      <c r="F1850" s="178" t="s">
        <v>2332</v>
      </c>
      <c r="G1850" s="179" t="s">
        <v>1750</v>
      </c>
      <c r="H1850" s="180">
        <v>5</v>
      </c>
      <c r="I1850" s="181"/>
      <c r="J1850" s="182">
        <f>ROUND(I1850*H1850,2)</f>
        <v>0</v>
      </c>
      <c r="K1850" s="178" t="s">
        <v>19</v>
      </c>
      <c r="L1850" s="41"/>
      <c r="M1850" s="183" t="s">
        <v>19</v>
      </c>
      <c r="N1850" s="184" t="s">
        <v>44</v>
      </c>
      <c r="O1850" s="66"/>
      <c r="P1850" s="185">
        <f>O1850*H1850</f>
        <v>0</v>
      </c>
      <c r="Q1850" s="185">
        <v>0.01</v>
      </c>
      <c r="R1850" s="185">
        <f>Q1850*H1850</f>
        <v>0.05</v>
      </c>
      <c r="S1850" s="185">
        <v>0</v>
      </c>
      <c r="T1850" s="186">
        <f>S1850*H1850</f>
        <v>0</v>
      </c>
      <c r="U1850" s="36"/>
      <c r="V1850" s="36"/>
      <c r="W1850" s="36"/>
      <c r="X1850" s="36"/>
      <c r="Y1850" s="36"/>
      <c r="Z1850" s="36"/>
      <c r="AA1850" s="36"/>
      <c r="AB1850" s="36"/>
      <c r="AC1850" s="36"/>
      <c r="AD1850" s="36"/>
      <c r="AE1850" s="36"/>
      <c r="AR1850" s="187" t="s">
        <v>267</v>
      </c>
      <c r="AT1850" s="187" t="s">
        <v>170</v>
      </c>
      <c r="AU1850" s="187" t="s">
        <v>83</v>
      </c>
      <c r="AY1850" s="19" t="s">
        <v>168</v>
      </c>
      <c r="BE1850" s="188">
        <f>IF(N1850="základní",J1850,0)</f>
        <v>0</v>
      </c>
      <c r="BF1850" s="188">
        <f>IF(N1850="snížená",J1850,0)</f>
        <v>0</v>
      </c>
      <c r="BG1850" s="188">
        <f>IF(N1850="zákl. přenesená",J1850,0)</f>
        <v>0</v>
      </c>
      <c r="BH1850" s="188">
        <f>IF(N1850="sníž. přenesená",J1850,0)</f>
        <v>0</v>
      </c>
      <c r="BI1850" s="188">
        <f>IF(N1850="nulová",J1850,0)</f>
        <v>0</v>
      </c>
      <c r="BJ1850" s="19" t="s">
        <v>81</v>
      </c>
      <c r="BK1850" s="188">
        <f>ROUND(I1850*H1850,2)</f>
        <v>0</v>
      </c>
      <c r="BL1850" s="19" t="s">
        <v>267</v>
      </c>
      <c r="BM1850" s="187" t="s">
        <v>2333</v>
      </c>
    </row>
    <row r="1851" spans="1:65" s="13" customFormat="1" ht="11.25">
      <c r="B1851" s="194"/>
      <c r="C1851" s="195"/>
      <c r="D1851" s="189" t="s">
        <v>198</v>
      </c>
      <c r="E1851" s="196" t="s">
        <v>19</v>
      </c>
      <c r="F1851" s="197" t="s">
        <v>2290</v>
      </c>
      <c r="G1851" s="195"/>
      <c r="H1851" s="196" t="s">
        <v>19</v>
      </c>
      <c r="I1851" s="198"/>
      <c r="J1851" s="195"/>
      <c r="K1851" s="195"/>
      <c r="L1851" s="199"/>
      <c r="M1851" s="200"/>
      <c r="N1851" s="201"/>
      <c r="O1851" s="201"/>
      <c r="P1851" s="201"/>
      <c r="Q1851" s="201"/>
      <c r="R1851" s="201"/>
      <c r="S1851" s="201"/>
      <c r="T1851" s="202"/>
      <c r="AT1851" s="203" t="s">
        <v>198</v>
      </c>
      <c r="AU1851" s="203" t="s">
        <v>83</v>
      </c>
      <c r="AV1851" s="13" t="s">
        <v>81</v>
      </c>
      <c r="AW1851" s="13" t="s">
        <v>34</v>
      </c>
      <c r="AX1851" s="13" t="s">
        <v>73</v>
      </c>
      <c r="AY1851" s="203" t="s">
        <v>168</v>
      </c>
    </row>
    <row r="1852" spans="1:65" s="14" customFormat="1" ht="11.25">
      <c r="B1852" s="204"/>
      <c r="C1852" s="205"/>
      <c r="D1852" s="189" t="s">
        <v>198</v>
      </c>
      <c r="E1852" s="206" t="s">
        <v>19</v>
      </c>
      <c r="F1852" s="207" t="s">
        <v>193</v>
      </c>
      <c r="G1852" s="205"/>
      <c r="H1852" s="208">
        <v>5</v>
      </c>
      <c r="I1852" s="209"/>
      <c r="J1852" s="205"/>
      <c r="K1852" s="205"/>
      <c r="L1852" s="210"/>
      <c r="M1852" s="211"/>
      <c r="N1852" s="212"/>
      <c r="O1852" s="212"/>
      <c r="P1852" s="212"/>
      <c r="Q1852" s="212"/>
      <c r="R1852" s="212"/>
      <c r="S1852" s="212"/>
      <c r="T1852" s="213"/>
      <c r="AT1852" s="214" t="s">
        <v>198</v>
      </c>
      <c r="AU1852" s="214" t="s">
        <v>83</v>
      </c>
      <c r="AV1852" s="14" t="s">
        <v>83</v>
      </c>
      <c r="AW1852" s="14" t="s">
        <v>34</v>
      </c>
      <c r="AX1852" s="14" t="s">
        <v>81</v>
      </c>
      <c r="AY1852" s="214" t="s">
        <v>168</v>
      </c>
    </row>
    <row r="1853" spans="1:65" s="2" customFormat="1" ht="24.2" customHeight="1">
      <c r="A1853" s="36"/>
      <c r="B1853" s="37"/>
      <c r="C1853" s="176" t="s">
        <v>2334</v>
      </c>
      <c r="D1853" s="176" t="s">
        <v>170</v>
      </c>
      <c r="E1853" s="177" t="s">
        <v>2335</v>
      </c>
      <c r="F1853" s="178" t="s">
        <v>2336</v>
      </c>
      <c r="G1853" s="179" t="s">
        <v>1750</v>
      </c>
      <c r="H1853" s="180">
        <v>3</v>
      </c>
      <c r="I1853" s="181"/>
      <c r="J1853" s="182">
        <f>ROUND(I1853*H1853,2)</f>
        <v>0</v>
      </c>
      <c r="K1853" s="178" t="s">
        <v>19</v>
      </c>
      <c r="L1853" s="41"/>
      <c r="M1853" s="183" t="s">
        <v>19</v>
      </c>
      <c r="N1853" s="184" t="s">
        <v>44</v>
      </c>
      <c r="O1853" s="66"/>
      <c r="P1853" s="185">
        <f>O1853*H1853</f>
        <v>0</v>
      </c>
      <c r="Q1853" s="185">
        <v>0.01</v>
      </c>
      <c r="R1853" s="185">
        <f>Q1853*H1853</f>
        <v>0.03</v>
      </c>
      <c r="S1853" s="185">
        <v>0</v>
      </c>
      <c r="T1853" s="186">
        <f>S1853*H1853</f>
        <v>0</v>
      </c>
      <c r="U1853" s="36"/>
      <c r="V1853" s="36"/>
      <c r="W1853" s="36"/>
      <c r="X1853" s="36"/>
      <c r="Y1853" s="36"/>
      <c r="Z1853" s="36"/>
      <c r="AA1853" s="36"/>
      <c r="AB1853" s="36"/>
      <c r="AC1853" s="36"/>
      <c r="AD1853" s="36"/>
      <c r="AE1853" s="36"/>
      <c r="AR1853" s="187" t="s">
        <v>267</v>
      </c>
      <c r="AT1853" s="187" t="s">
        <v>170</v>
      </c>
      <c r="AU1853" s="187" t="s">
        <v>83</v>
      </c>
      <c r="AY1853" s="19" t="s">
        <v>168</v>
      </c>
      <c r="BE1853" s="188">
        <f>IF(N1853="základní",J1853,0)</f>
        <v>0</v>
      </c>
      <c r="BF1853" s="188">
        <f>IF(N1853="snížená",J1853,0)</f>
        <v>0</v>
      </c>
      <c r="BG1853" s="188">
        <f>IF(N1853="zákl. přenesená",J1853,0)</f>
        <v>0</v>
      </c>
      <c r="BH1853" s="188">
        <f>IF(N1853="sníž. přenesená",J1853,0)</f>
        <v>0</v>
      </c>
      <c r="BI1853" s="188">
        <f>IF(N1853="nulová",J1853,0)</f>
        <v>0</v>
      </c>
      <c r="BJ1853" s="19" t="s">
        <v>81</v>
      </c>
      <c r="BK1853" s="188">
        <f>ROUND(I1853*H1853,2)</f>
        <v>0</v>
      </c>
      <c r="BL1853" s="19" t="s">
        <v>267</v>
      </c>
      <c r="BM1853" s="187" t="s">
        <v>2337</v>
      </c>
    </row>
    <row r="1854" spans="1:65" s="13" customFormat="1" ht="11.25">
      <c r="B1854" s="194"/>
      <c r="C1854" s="195"/>
      <c r="D1854" s="189" t="s">
        <v>198</v>
      </c>
      <c r="E1854" s="196" t="s">
        <v>19</v>
      </c>
      <c r="F1854" s="197" t="s">
        <v>2290</v>
      </c>
      <c r="G1854" s="195"/>
      <c r="H1854" s="196" t="s">
        <v>19</v>
      </c>
      <c r="I1854" s="198"/>
      <c r="J1854" s="195"/>
      <c r="K1854" s="195"/>
      <c r="L1854" s="199"/>
      <c r="M1854" s="200"/>
      <c r="N1854" s="201"/>
      <c r="O1854" s="201"/>
      <c r="P1854" s="201"/>
      <c r="Q1854" s="201"/>
      <c r="R1854" s="201"/>
      <c r="S1854" s="201"/>
      <c r="T1854" s="202"/>
      <c r="AT1854" s="203" t="s">
        <v>198</v>
      </c>
      <c r="AU1854" s="203" t="s">
        <v>83</v>
      </c>
      <c r="AV1854" s="13" t="s">
        <v>81</v>
      </c>
      <c r="AW1854" s="13" t="s">
        <v>34</v>
      </c>
      <c r="AX1854" s="13" t="s">
        <v>73</v>
      </c>
      <c r="AY1854" s="203" t="s">
        <v>168</v>
      </c>
    </row>
    <row r="1855" spans="1:65" s="14" customFormat="1" ht="11.25">
      <c r="B1855" s="204"/>
      <c r="C1855" s="205"/>
      <c r="D1855" s="189" t="s">
        <v>198</v>
      </c>
      <c r="E1855" s="206" t="s">
        <v>19</v>
      </c>
      <c r="F1855" s="207" t="s">
        <v>183</v>
      </c>
      <c r="G1855" s="205"/>
      <c r="H1855" s="208">
        <v>3</v>
      </c>
      <c r="I1855" s="209"/>
      <c r="J1855" s="205"/>
      <c r="K1855" s="205"/>
      <c r="L1855" s="210"/>
      <c r="M1855" s="211"/>
      <c r="N1855" s="212"/>
      <c r="O1855" s="212"/>
      <c r="P1855" s="212"/>
      <c r="Q1855" s="212"/>
      <c r="R1855" s="212"/>
      <c r="S1855" s="212"/>
      <c r="T1855" s="213"/>
      <c r="AT1855" s="214" t="s">
        <v>198</v>
      </c>
      <c r="AU1855" s="214" t="s">
        <v>83</v>
      </c>
      <c r="AV1855" s="14" t="s">
        <v>83</v>
      </c>
      <c r="AW1855" s="14" t="s">
        <v>34</v>
      </c>
      <c r="AX1855" s="14" t="s">
        <v>81</v>
      </c>
      <c r="AY1855" s="214" t="s">
        <v>168</v>
      </c>
    </row>
    <row r="1856" spans="1:65" s="2" customFormat="1" ht="24.2" customHeight="1">
      <c r="A1856" s="36"/>
      <c r="B1856" s="37"/>
      <c r="C1856" s="176" t="s">
        <v>2338</v>
      </c>
      <c r="D1856" s="176" t="s">
        <v>170</v>
      </c>
      <c r="E1856" s="177" t="s">
        <v>2339</v>
      </c>
      <c r="F1856" s="178" t="s">
        <v>2340</v>
      </c>
      <c r="G1856" s="179" t="s">
        <v>317</v>
      </c>
      <c r="H1856" s="180">
        <v>5</v>
      </c>
      <c r="I1856" s="181"/>
      <c r="J1856" s="182">
        <f>ROUND(I1856*H1856,2)</f>
        <v>0</v>
      </c>
      <c r="K1856" s="178" t="s">
        <v>19</v>
      </c>
      <c r="L1856" s="41"/>
      <c r="M1856" s="183" t="s">
        <v>19</v>
      </c>
      <c r="N1856" s="184" t="s">
        <v>44</v>
      </c>
      <c r="O1856" s="66"/>
      <c r="P1856" s="185">
        <f>O1856*H1856</f>
        <v>0</v>
      </c>
      <c r="Q1856" s="185">
        <v>1E-3</v>
      </c>
      <c r="R1856" s="185">
        <f>Q1856*H1856</f>
        <v>5.0000000000000001E-3</v>
      </c>
      <c r="S1856" s="185">
        <v>0</v>
      </c>
      <c r="T1856" s="186">
        <f>S1856*H1856</f>
        <v>0</v>
      </c>
      <c r="U1856" s="36"/>
      <c r="V1856" s="36"/>
      <c r="W1856" s="36"/>
      <c r="X1856" s="36"/>
      <c r="Y1856" s="36"/>
      <c r="Z1856" s="36"/>
      <c r="AA1856" s="36"/>
      <c r="AB1856" s="36"/>
      <c r="AC1856" s="36"/>
      <c r="AD1856" s="36"/>
      <c r="AE1856" s="36"/>
      <c r="AR1856" s="187" t="s">
        <v>267</v>
      </c>
      <c r="AT1856" s="187" t="s">
        <v>170</v>
      </c>
      <c r="AU1856" s="187" t="s">
        <v>83</v>
      </c>
      <c r="AY1856" s="19" t="s">
        <v>168</v>
      </c>
      <c r="BE1856" s="188">
        <f>IF(N1856="základní",J1856,0)</f>
        <v>0</v>
      </c>
      <c r="BF1856" s="188">
        <f>IF(N1856="snížená",J1856,0)</f>
        <v>0</v>
      </c>
      <c r="BG1856" s="188">
        <f>IF(N1856="zákl. přenesená",J1856,0)</f>
        <v>0</v>
      </c>
      <c r="BH1856" s="188">
        <f>IF(N1856="sníž. přenesená",J1856,0)</f>
        <v>0</v>
      </c>
      <c r="BI1856" s="188">
        <f>IF(N1856="nulová",J1856,0)</f>
        <v>0</v>
      </c>
      <c r="BJ1856" s="19" t="s">
        <v>81</v>
      </c>
      <c r="BK1856" s="188">
        <f>ROUND(I1856*H1856,2)</f>
        <v>0</v>
      </c>
      <c r="BL1856" s="19" t="s">
        <v>267</v>
      </c>
      <c r="BM1856" s="187" t="s">
        <v>2341</v>
      </c>
    </row>
    <row r="1857" spans="1:65" s="13" customFormat="1" ht="11.25">
      <c r="B1857" s="194"/>
      <c r="C1857" s="195"/>
      <c r="D1857" s="189" t="s">
        <v>198</v>
      </c>
      <c r="E1857" s="196" t="s">
        <v>19</v>
      </c>
      <c r="F1857" s="197" t="s">
        <v>2290</v>
      </c>
      <c r="G1857" s="195"/>
      <c r="H1857" s="196" t="s">
        <v>19</v>
      </c>
      <c r="I1857" s="198"/>
      <c r="J1857" s="195"/>
      <c r="K1857" s="195"/>
      <c r="L1857" s="199"/>
      <c r="M1857" s="200"/>
      <c r="N1857" s="201"/>
      <c r="O1857" s="201"/>
      <c r="P1857" s="201"/>
      <c r="Q1857" s="201"/>
      <c r="R1857" s="201"/>
      <c r="S1857" s="201"/>
      <c r="T1857" s="202"/>
      <c r="AT1857" s="203" t="s">
        <v>198</v>
      </c>
      <c r="AU1857" s="203" t="s">
        <v>83</v>
      </c>
      <c r="AV1857" s="13" t="s">
        <v>81</v>
      </c>
      <c r="AW1857" s="13" t="s">
        <v>34</v>
      </c>
      <c r="AX1857" s="13" t="s">
        <v>73</v>
      </c>
      <c r="AY1857" s="203" t="s">
        <v>168</v>
      </c>
    </row>
    <row r="1858" spans="1:65" s="14" customFormat="1" ht="11.25">
      <c r="B1858" s="204"/>
      <c r="C1858" s="205"/>
      <c r="D1858" s="189" t="s">
        <v>198</v>
      </c>
      <c r="E1858" s="206" t="s">
        <v>19</v>
      </c>
      <c r="F1858" s="207" t="s">
        <v>193</v>
      </c>
      <c r="G1858" s="205"/>
      <c r="H1858" s="208">
        <v>5</v>
      </c>
      <c r="I1858" s="209"/>
      <c r="J1858" s="205"/>
      <c r="K1858" s="205"/>
      <c r="L1858" s="210"/>
      <c r="M1858" s="211"/>
      <c r="N1858" s="212"/>
      <c r="O1858" s="212"/>
      <c r="P1858" s="212"/>
      <c r="Q1858" s="212"/>
      <c r="R1858" s="212"/>
      <c r="S1858" s="212"/>
      <c r="T1858" s="213"/>
      <c r="AT1858" s="214" t="s">
        <v>198</v>
      </c>
      <c r="AU1858" s="214" t="s">
        <v>83</v>
      </c>
      <c r="AV1858" s="14" t="s">
        <v>83</v>
      </c>
      <c r="AW1858" s="14" t="s">
        <v>34</v>
      </c>
      <c r="AX1858" s="14" t="s">
        <v>81</v>
      </c>
      <c r="AY1858" s="214" t="s">
        <v>168</v>
      </c>
    </row>
    <row r="1859" spans="1:65" s="2" customFormat="1" ht="16.5" customHeight="1">
      <c r="A1859" s="36"/>
      <c r="B1859" s="37"/>
      <c r="C1859" s="176" t="s">
        <v>2342</v>
      </c>
      <c r="D1859" s="176" t="s">
        <v>170</v>
      </c>
      <c r="E1859" s="177" t="s">
        <v>2343</v>
      </c>
      <c r="F1859" s="178" t="s">
        <v>2344</v>
      </c>
      <c r="G1859" s="179" t="s">
        <v>317</v>
      </c>
      <c r="H1859" s="180">
        <v>8</v>
      </c>
      <c r="I1859" s="181"/>
      <c r="J1859" s="182">
        <f>ROUND(I1859*H1859,2)</f>
        <v>0</v>
      </c>
      <c r="K1859" s="178" t="s">
        <v>19</v>
      </c>
      <c r="L1859" s="41"/>
      <c r="M1859" s="183" t="s">
        <v>19</v>
      </c>
      <c r="N1859" s="184" t="s">
        <v>44</v>
      </c>
      <c r="O1859" s="66"/>
      <c r="P1859" s="185">
        <f>O1859*H1859</f>
        <v>0</v>
      </c>
      <c r="Q1859" s="185">
        <v>1E-3</v>
      </c>
      <c r="R1859" s="185">
        <f>Q1859*H1859</f>
        <v>8.0000000000000002E-3</v>
      </c>
      <c r="S1859" s="185">
        <v>0</v>
      </c>
      <c r="T1859" s="186">
        <f>S1859*H1859</f>
        <v>0</v>
      </c>
      <c r="U1859" s="36"/>
      <c r="V1859" s="36"/>
      <c r="W1859" s="36"/>
      <c r="X1859" s="36"/>
      <c r="Y1859" s="36"/>
      <c r="Z1859" s="36"/>
      <c r="AA1859" s="36"/>
      <c r="AB1859" s="36"/>
      <c r="AC1859" s="36"/>
      <c r="AD1859" s="36"/>
      <c r="AE1859" s="36"/>
      <c r="AR1859" s="187" t="s">
        <v>267</v>
      </c>
      <c r="AT1859" s="187" t="s">
        <v>170</v>
      </c>
      <c r="AU1859" s="187" t="s">
        <v>83</v>
      </c>
      <c r="AY1859" s="19" t="s">
        <v>168</v>
      </c>
      <c r="BE1859" s="188">
        <f>IF(N1859="základní",J1859,0)</f>
        <v>0</v>
      </c>
      <c r="BF1859" s="188">
        <f>IF(N1859="snížená",J1859,0)</f>
        <v>0</v>
      </c>
      <c r="BG1859" s="188">
        <f>IF(N1859="zákl. přenesená",J1859,0)</f>
        <v>0</v>
      </c>
      <c r="BH1859" s="188">
        <f>IF(N1859="sníž. přenesená",J1859,0)</f>
        <v>0</v>
      </c>
      <c r="BI1859" s="188">
        <f>IF(N1859="nulová",J1859,0)</f>
        <v>0</v>
      </c>
      <c r="BJ1859" s="19" t="s">
        <v>81</v>
      </c>
      <c r="BK1859" s="188">
        <f>ROUND(I1859*H1859,2)</f>
        <v>0</v>
      </c>
      <c r="BL1859" s="19" t="s">
        <v>267</v>
      </c>
      <c r="BM1859" s="187" t="s">
        <v>2345</v>
      </c>
    </row>
    <row r="1860" spans="1:65" s="13" customFormat="1" ht="11.25">
      <c r="B1860" s="194"/>
      <c r="C1860" s="195"/>
      <c r="D1860" s="189" t="s">
        <v>198</v>
      </c>
      <c r="E1860" s="196" t="s">
        <v>19</v>
      </c>
      <c r="F1860" s="197" t="s">
        <v>2290</v>
      </c>
      <c r="G1860" s="195"/>
      <c r="H1860" s="196" t="s">
        <v>19</v>
      </c>
      <c r="I1860" s="198"/>
      <c r="J1860" s="195"/>
      <c r="K1860" s="195"/>
      <c r="L1860" s="199"/>
      <c r="M1860" s="200"/>
      <c r="N1860" s="201"/>
      <c r="O1860" s="201"/>
      <c r="P1860" s="201"/>
      <c r="Q1860" s="201"/>
      <c r="R1860" s="201"/>
      <c r="S1860" s="201"/>
      <c r="T1860" s="202"/>
      <c r="AT1860" s="203" t="s">
        <v>198</v>
      </c>
      <c r="AU1860" s="203" t="s">
        <v>83</v>
      </c>
      <c r="AV1860" s="13" t="s">
        <v>81</v>
      </c>
      <c r="AW1860" s="13" t="s">
        <v>34</v>
      </c>
      <c r="AX1860" s="13" t="s">
        <v>73</v>
      </c>
      <c r="AY1860" s="203" t="s">
        <v>168</v>
      </c>
    </row>
    <row r="1861" spans="1:65" s="14" customFormat="1" ht="11.25">
      <c r="B1861" s="204"/>
      <c r="C1861" s="205"/>
      <c r="D1861" s="189" t="s">
        <v>198</v>
      </c>
      <c r="E1861" s="206" t="s">
        <v>19</v>
      </c>
      <c r="F1861" s="207" t="s">
        <v>222</v>
      </c>
      <c r="G1861" s="205"/>
      <c r="H1861" s="208">
        <v>8</v>
      </c>
      <c r="I1861" s="209"/>
      <c r="J1861" s="205"/>
      <c r="K1861" s="205"/>
      <c r="L1861" s="210"/>
      <c r="M1861" s="211"/>
      <c r="N1861" s="212"/>
      <c r="O1861" s="212"/>
      <c r="P1861" s="212"/>
      <c r="Q1861" s="212"/>
      <c r="R1861" s="212"/>
      <c r="S1861" s="212"/>
      <c r="T1861" s="213"/>
      <c r="AT1861" s="214" t="s">
        <v>198</v>
      </c>
      <c r="AU1861" s="214" t="s">
        <v>83</v>
      </c>
      <c r="AV1861" s="14" t="s">
        <v>83</v>
      </c>
      <c r="AW1861" s="14" t="s">
        <v>34</v>
      </c>
      <c r="AX1861" s="14" t="s">
        <v>81</v>
      </c>
      <c r="AY1861" s="214" t="s">
        <v>168</v>
      </c>
    </row>
    <row r="1862" spans="1:65" s="2" customFormat="1" ht="24.2" customHeight="1">
      <c r="A1862" s="36"/>
      <c r="B1862" s="37"/>
      <c r="C1862" s="176" t="s">
        <v>2346</v>
      </c>
      <c r="D1862" s="176" t="s">
        <v>170</v>
      </c>
      <c r="E1862" s="177" t="s">
        <v>2347</v>
      </c>
      <c r="F1862" s="178" t="s">
        <v>2348</v>
      </c>
      <c r="G1862" s="179" t="s">
        <v>317</v>
      </c>
      <c r="H1862" s="180">
        <v>1</v>
      </c>
      <c r="I1862" s="181"/>
      <c r="J1862" s="182">
        <f>ROUND(I1862*H1862,2)</f>
        <v>0</v>
      </c>
      <c r="K1862" s="178" t="s">
        <v>19</v>
      </c>
      <c r="L1862" s="41"/>
      <c r="M1862" s="183" t="s">
        <v>19</v>
      </c>
      <c r="N1862" s="184" t="s">
        <v>44</v>
      </c>
      <c r="O1862" s="66"/>
      <c r="P1862" s="185">
        <f>O1862*H1862</f>
        <v>0</v>
      </c>
      <c r="Q1862" s="185">
        <v>0.03</v>
      </c>
      <c r="R1862" s="185">
        <f>Q1862*H1862</f>
        <v>0.03</v>
      </c>
      <c r="S1862" s="185">
        <v>0</v>
      </c>
      <c r="T1862" s="186">
        <f>S1862*H1862</f>
        <v>0</v>
      </c>
      <c r="U1862" s="36"/>
      <c r="V1862" s="36"/>
      <c r="W1862" s="36"/>
      <c r="X1862" s="36"/>
      <c r="Y1862" s="36"/>
      <c r="Z1862" s="36"/>
      <c r="AA1862" s="36"/>
      <c r="AB1862" s="36"/>
      <c r="AC1862" s="36"/>
      <c r="AD1862" s="36"/>
      <c r="AE1862" s="36"/>
      <c r="AR1862" s="187" t="s">
        <v>267</v>
      </c>
      <c r="AT1862" s="187" t="s">
        <v>170</v>
      </c>
      <c r="AU1862" s="187" t="s">
        <v>83</v>
      </c>
      <c r="AY1862" s="19" t="s">
        <v>168</v>
      </c>
      <c r="BE1862" s="188">
        <f>IF(N1862="základní",J1862,0)</f>
        <v>0</v>
      </c>
      <c r="BF1862" s="188">
        <f>IF(N1862="snížená",J1862,0)</f>
        <v>0</v>
      </c>
      <c r="BG1862" s="188">
        <f>IF(N1862="zákl. přenesená",J1862,0)</f>
        <v>0</v>
      </c>
      <c r="BH1862" s="188">
        <f>IF(N1862="sníž. přenesená",J1862,0)</f>
        <v>0</v>
      </c>
      <c r="BI1862" s="188">
        <f>IF(N1862="nulová",J1862,0)</f>
        <v>0</v>
      </c>
      <c r="BJ1862" s="19" t="s">
        <v>81</v>
      </c>
      <c r="BK1862" s="188">
        <f>ROUND(I1862*H1862,2)</f>
        <v>0</v>
      </c>
      <c r="BL1862" s="19" t="s">
        <v>267</v>
      </c>
      <c r="BM1862" s="187" t="s">
        <v>2349</v>
      </c>
    </row>
    <row r="1863" spans="1:65" s="13" customFormat="1" ht="11.25">
      <c r="B1863" s="194"/>
      <c r="C1863" s="195"/>
      <c r="D1863" s="189" t="s">
        <v>198</v>
      </c>
      <c r="E1863" s="196" t="s">
        <v>19</v>
      </c>
      <c r="F1863" s="197" t="s">
        <v>2290</v>
      </c>
      <c r="G1863" s="195"/>
      <c r="H1863" s="196" t="s">
        <v>19</v>
      </c>
      <c r="I1863" s="198"/>
      <c r="J1863" s="195"/>
      <c r="K1863" s="195"/>
      <c r="L1863" s="199"/>
      <c r="M1863" s="200"/>
      <c r="N1863" s="201"/>
      <c r="O1863" s="201"/>
      <c r="P1863" s="201"/>
      <c r="Q1863" s="201"/>
      <c r="R1863" s="201"/>
      <c r="S1863" s="201"/>
      <c r="T1863" s="202"/>
      <c r="AT1863" s="203" t="s">
        <v>198</v>
      </c>
      <c r="AU1863" s="203" t="s">
        <v>83</v>
      </c>
      <c r="AV1863" s="13" t="s">
        <v>81</v>
      </c>
      <c r="AW1863" s="13" t="s">
        <v>34</v>
      </c>
      <c r="AX1863" s="13" t="s">
        <v>73</v>
      </c>
      <c r="AY1863" s="203" t="s">
        <v>168</v>
      </c>
    </row>
    <row r="1864" spans="1:65" s="14" customFormat="1" ht="11.25">
      <c r="B1864" s="204"/>
      <c r="C1864" s="205"/>
      <c r="D1864" s="189" t="s">
        <v>198</v>
      </c>
      <c r="E1864" s="206" t="s">
        <v>19</v>
      </c>
      <c r="F1864" s="207" t="s">
        <v>81</v>
      </c>
      <c r="G1864" s="205"/>
      <c r="H1864" s="208">
        <v>1</v>
      </c>
      <c r="I1864" s="209"/>
      <c r="J1864" s="205"/>
      <c r="K1864" s="205"/>
      <c r="L1864" s="210"/>
      <c r="M1864" s="211"/>
      <c r="N1864" s="212"/>
      <c r="O1864" s="212"/>
      <c r="P1864" s="212"/>
      <c r="Q1864" s="212"/>
      <c r="R1864" s="212"/>
      <c r="S1864" s="212"/>
      <c r="T1864" s="213"/>
      <c r="AT1864" s="214" t="s">
        <v>198</v>
      </c>
      <c r="AU1864" s="214" t="s">
        <v>83</v>
      </c>
      <c r="AV1864" s="14" t="s">
        <v>83</v>
      </c>
      <c r="AW1864" s="14" t="s">
        <v>34</v>
      </c>
      <c r="AX1864" s="14" t="s">
        <v>81</v>
      </c>
      <c r="AY1864" s="214" t="s">
        <v>168</v>
      </c>
    </row>
    <row r="1865" spans="1:65" s="2" customFormat="1" ht="21.75" customHeight="1">
      <c r="A1865" s="36"/>
      <c r="B1865" s="37"/>
      <c r="C1865" s="176" t="s">
        <v>2350</v>
      </c>
      <c r="D1865" s="176" t="s">
        <v>170</v>
      </c>
      <c r="E1865" s="177" t="s">
        <v>2351</v>
      </c>
      <c r="F1865" s="178" t="s">
        <v>2352</v>
      </c>
      <c r="G1865" s="179" t="s">
        <v>179</v>
      </c>
      <c r="H1865" s="180">
        <v>40</v>
      </c>
      <c r="I1865" s="181"/>
      <c r="J1865" s="182">
        <f>ROUND(I1865*H1865,2)</f>
        <v>0</v>
      </c>
      <c r="K1865" s="178" t="s">
        <v>19</v>
      </c>
      <c r="L1865" s="41"/>
      <c r="M1865" s="183" t="s">
        <v>19</v>
      </c>
      <c r="N1865" s="184" t="s">
        <v>44</v>
      </c>
      <c r="O1865" s="66"/>
      <c r="P1865" s="185">
        <f>O1865*H1865</f>
        <v>0</v>
      </c>
      <c r="Q1865" s="185">
        <v>5.0000000000000001E-4</v>
      </c>
      <c r="R1865" s="185">
        <f>Q1865*H1865</f>
        <v>0.02</v>
      </c>
      <c r="S1865" s="185">
        <v>0</v>
      </c>
      <c r="T1865" s="186">
        <f>S1865*H1865</f>
        <v>0</v>
      </c>
      <c r="U1865" s="36"/>
      <c r="V1865" s="36"/>
      <c r="W1865" s="36"/>
      <c r="X1865" s="36"/>
      <c r="Y1865" s="36"/>
      <c r="Z1865" s="36"/>
      <c r="AA1865" s="36"/>
      <c r="AB1865" s="36"/>
      <c r="AC1865" s="36"/>
      <c r="AD1865" s="36"/>
      <c r="AE1865" s="36"/>
      <c r="AR1865" s="187" t="s">
        <v>267</v>
      </c>
      <c r="AT1865" s="187" t="s">
        <v>170</v>
      </c>
      <c r="AU1865" s="187" t="s">
        <v>83</v>
      </c>
      <c r="AY1865" s="19" t="s">
        <v>168</v>
      </c>
      <c r="BE1865" s="188">
        <f>IF(N1865="základní",J1865,0)</f>
        <v>0</v>
      </c>
      <c r="BF1865" s="188">
        <f>IF(N1865="snížená",J1865,0)</f>
        <v>0</v>
      </c>
      <c r="BG1865" s="188">
        <f>IF(N1865="zákl. přenesená",J1865,0)</f>
        <v>0</v>
      </c>
      <c r="BH1865" s="188">
        <f>IF(N1865="sníž. přenesená",J1865,0)</f>
        <v>0</v>
      </c>
      <c r="BI1865" s="188">
        <f>IF(N1865="nulová",J1865,0)</f>
        <v>0</v>
      </c>
      <c r="BJ1865" s="19" t="s">
        <v>81</v>
      </c>
      <c r="BK1865" s="188">
        <f>ROUND(I1865*H1865,2)</f>
        <v>0</v>
      </c>
      <c r="BL1865" s="19" t="s">
        <v>267</v>
      </c>
      <c r="BM1865" s="187" t="s">
        <v>2353</v>
      </c>
    </row>
    <row r="1866" spans="1:65" s="13" customFormat="1" ht="11.25">
      <c r="B1866" s="194"/>
      <c r="C1866" s="195"/>
      <c r="D1866" s="189" t="s">
        <v>198</v>
      </c>
      <c r="E1866" s="196" t="s">
        <v>19</v>
      </c>
      <c r="F1866" s="197" t="s">
        <v>2290</v>
      </c>
      <c r="G1866" s="195"/>
      <c r="H1866" s="196" t="s">
        <v>19</v>
      </c>
      <c r="I1866" s="198"/>
      <c r="J1866" s="195"/>
      <c r="K1866" s="195"/>
      <c r="L1866" s="199"/>
      <c r="M1866" s="200"/>
      <c r="N1866" s="201"/>
      <c r="O1866" s="201"/>
      <c r="P1866" s="201"/>
      <c r="Q1866" s="201"/>
      <c r="R1866" s="201"/>
      <c r="S1866" s="201"/>
      <c r="T1866" s="202"/>
      <c r="AT1866" s="203" t="s">
        <v>198</v>
      </c>
      <c r="AU1866" s="203" t="s">
        <v>83</v>
      </c>
      <c r="AV1866" s="13" t="s">
        <v>81</v>
      </c>
      <c r="AW1866" s="13" t="s">
        <v>34</v>
      </c>
      <c r="AX1866" s="13" t="s">
        <v>73</v>
      </c>
      <c r="AY1866" s="203" t="s">
        <v>168</v>
      </c>
    </row>
    <row r="1867" spans="1:65" s="14" customFormat="1" ht="11.25">
      <c r="B1867" s="204"/>
      <c r="C1867" s="205"/>
      <c r="D1867" s="189" t="s">
        <v>198</v>
      </c>
      <c r="E1867" s="206" t="s">
        <v>19</v>
      </c>
      <c r="F1867" s="207" t="s">
        <v>2354</v>
      </c>
      <c r="G1867" s="205"/>
      <c r="H1867" s="208">
        <v>40</v>
      </c>
      <c r="I1867" s="209"/>
      <c r="J1867" s="205"/>
      <c r="K1867" s="205"/>
      <c r="L1867" s="210"/>
      <c r="M1867" s="211"/>
      <c r="N1867" s="212"/>
      <c r="O1867" s="212"/>
      <c r="P1867" s="212"/>
      <c r="Q1867" s="212"/>
      <c r="R1867" s="212"/>
      <c r="S1867" s="212"/>
      <c r="T1867" s="213"/>
      <c r="AT1867" s="214" t="s">
        <v>198</v>
      </c>
      <c r="AU1867" s="214" t="s">
        <v>83</v>
      </c>
      <c r="AV1867" s="14" t="s">
        <v>83</v>
      </c>
      <c r="AW1867" s="14" t="s">
        <v>34</v>
      </c>
      <c r="AX1867" s="14" t="s">
        <v>81</v>
      </c>
      <c r="AY1867" s="214" t="s">
        <v>168</v>
      </c>
    </row>
    <row r="1868" spans="1:65" s="2" customFormat="1" ht="21.75" customHeight="1">
      <c r="A1868" s="36"/>
      <c r="B1868" s="37"/>
      <c r="C1868" s="176" t="s">
        <v>2355</v>
      </c>
      <c r="D1868" s="176" t="s">
        <v>170</v>
      </c>
      <c r="E1868" s="177" t="s">
        <v>2356</v>
      </c>
      <c r="F1868" s="178" t="s">
        <v>2357</v>
      </c>
      <c r="G1868" s="179" t="s">
        <v>179</v>
      </c>
      <c r="H1868" s="180">
        <v>85</v>
      </c>
      <c r="I1868" s="181"/>
      <c r="J1868" s="182">
        <f>ROUND(I1868*H1868,2)</f>
        <v>0</v>
      </c>
      <c r="K1868" s="178" t="s">
        <v>19</v>
      </c>
      <c r="L1868" s="41"/>
      <c r="M1868" s="183" t="s">
        <v>19</v>
      </c>
      <c r="N1868" s="184" t="s">
        <v>44</v>
      </c>
      <c r="O1868" s="66"/>
      <c r="P1868" s="185">
        <f>O1868*H1868</f>
        <v>0</v>
      </c>
      <c r="Q1868" s="185">
        <v>5.0000000000000001E-4</v>
      </c>
      <c r="R1868" s="185">
        <f>Q1868*H1868</f>
        <v>4.2500000000000003E-2</v>
      </c>
      <c r="S1868" s="185">
        <v>0</v>
      </c>
      <c r="T1868" s="186">
        <f>S1868*H1868</f>
        <v>0</v>
      </c>
      <c r="U1868" s="36"/>
      <c r="V1868" s="36"/>
      <c r="W1868" s="36"/>
      <c r="X1868" s="36"/>
      <c r="Y1868" s="36"/>
      <c r="Z1868" s="36"/>
      <c r="AA1868" s="36"/>
      <c r="AB1868" s="36"/>
      <c r="AC1868" s="36"/>
      <c r="AD1868" s="36"/>
      <c r="AE1868" s="36"/>
      <c r="AR1868" s="187" t="s">
        <v>267</v>
      </c>
      <c r="AT1868" s="187" t="s">
        <v>170</v>
      </c>
      <c r="AU1868" s="187" t="s">
        <v>83</v>
      </c>
      <c r="AY1868" s="19" t="s">
        <v>168</v>
      </c>
      <c r="BE1868" s="188">
        <f>IF(N1868="základní",J1868,0)</f>
        <v>0</v>
      </c>
      <c r="BF1868" s="188">
        <f>IF(N1868="snížená",J1868,0)</f>
        <v>0</v>
      </c>
      <c r="BG1868" s="188">
        <f>IF(N1868="zákl. přenesená",J1868,0)</f>
        <v>0</v>
      </c>
      <c r="BH1868" s="188">
        <f>IF(N1868="sníž. přenesená",J1868,0)</f>
        <v>0</v>
      </c>
      <c r="BI1868" s="188">
        <f>IF(N1868="nulová",J1868,0)</f>
        <v>0</v>
      </c>
      <c r="BJ1868" s="19" t="s">
        <v>81</v>
      </c>
      <c r="BK1868" s="188">
        <f>ROUND(I1868*H1868,2)</f>
        <v>0</v>
      </c>
      <c r="BL1868" s="19" t="s">
        <v>267</v>
      </c>
      <c r="BM1868" s="187" t="s">
        <v>2358</v>
      </c>
    </row>
    <row r="1869" spans="1:65" s="13" customFormat="1" ht="11.25">
      <c r="B1869" s="194"/>
      <c r="C1869" s="195"/>
      <c r="D1869" s="189" t="s">
        <v>198</v>
      </c>
      <c r="E1869" s="196" t="s">
        <v>19</v>
      </c>
      <c r="F1869" s="197" t="s">
        <v>2290</v>
      </c>
      <c r="G1869" s="195"/>
      <c r="H1869" s="196" t="s">
        <v>19</v>
      </c>
      <c r="I1869" s="198"/>
      <c r="J1869" s="195"/>
      <c r="K1869" s="195"/>
      <c r="L1869" s="199"/>
      <c r="M1869" s="200"/>
      <c r="N1869" s="201"/>
      <c r="O1869" s="201"/>
      <c r="P1869" s="201"/>
      <c r="Q1869" s="201"/>
      <c r="R1869" s="201"/>
      <c r="S1869" s="201"/>
      <c r="T1869" s="202"/>
      <c r="AT1869" s="203" t="s">
        <v>198</v>
      </c>
      <c r="AU1869" s="203" t="s">
        <v>83</v>
      </c>
      <c r="AV1869" s="13" t="s">
        <v>81</v>
      </c>
      <c r="AW1869" s="13" t="s">
        <v>34</v>
      </c>
      <c r="AX1869" s="13" t="s">
        <v>73</v>
      </c>
      <c r="AY1869" s="203" t="s">
        <v>168</v>
      </c>
    </row>
    <row r="1870" spans="1:65" s="14" customFormat="1" ht="11.25">
      <c r="B1870" s="204"/>
      <c r="C1870" s="205"/>
      <c r="D1870" s="189" t="s">
        <v>198</v>
      </c>
      <c r="E1870" s="206" t="s">
        <v>19</v>
      </c>
      <c r="F1870" s="207" t="s">
        <v>2359</v>
      </c>
      <c r="G1870" s="205"/>
      <c r="H1870" s="208">
        <v>85</v>
      </c>
      <c r="I1870" s="209"/>
      <c r="J1870" s="205"/>
      <c r="K1870" s="205"/>
      <c r="L1870" s="210"/>
      <c r="M1870" s="211"/>
      <c r="N1870" s="212"/>
      <c r="O1870" s="212"/>
      <c r="P1870" s="212"/>
      <c r="Q1870" s="212"/>
      <c r="R1870" s="212"/>
      <c r="S1870" s="212"/>
      <c r="T1870" s="213"/>
      <c r="AT1870" s="214" t="s">
        <v>198</v>
      </c>
      <c r="AU1870" s="214" t="s">
        <v>83</v>
      </c>
      <c r="AV1870" s="14" t="s">
        <v>83</v>
      </c>
      <c r="AW1870" s="14" t="s">
        <v>34</v>
      </c>
      <c r="AX1870" s="14" t="s">
        <v>81</v>
      </c>
      <c r="AY1870" s="214" t="s">
        <v>168</v>
      </c>
    </row>
    <row r="1871" spans="1:65" s="2" customFormat="1" ht="24.2" customHeight="1">
      <c r="A1871" s="36"/>
      <c r="B1871" s="37"/>
      <c r="C1871" s="176" t="s">
        <v>2360</v>
      </c>
      <c r="D1871" s="176" t="s">
        <v>170</v>
      </c>
      <c r="E1871" s="177" t="s">
        <v>2361</v>
      </c>
      <c r="F1871" s="178" t="s">
        <v>2362</v>
      </c>
      <c r="G1871" s="179" t="s">
        <v>179</v>
      </c>
      <c r="H1871" s="180">
        <v>60</v>
      </c>
      <c r="I1871" s="181"/>
      <c r="J1871" s="182">
        <f>ROUND(I1871*H1871,2)</f>
        <v>0</v>
      </c>
      <c r="K1871" s="178" t="s">
        <v>19</v>
      </c>
      <c r="L1871" s="41"/>
      <c r="M1871" s="183" t="s">
        <v>19</v>
      </c>
      <c r="N1871" s="184" t="s">
        <v>44</v>
      </c>
      <c r="O1871" s="66"/>
      <c r="P1871" s="185">
        <f>O1871*H1871</f>
        <v>0</v>
      </c>
      <c r="Q1871" s="185">
        <v>5.0000000000000001E-4</v>
      </c>
      <c r="R1871" s="185">
        <f>Q1871*H1871</f>
        <v>0.03</v>
      </c>
      <c r="S1871" s="185">
        <v>0</v>
      </c>
      <c r="T1871" s="186">
        <f>S1871*H1871</f>
        <v>0</v>
      </c>
      <c r="U1871" s="36"/>
      <c r="V1871" s="36"/>
      <c r="W1871" s="36"/>
      <c r="X1871" s="36"/>
      <c r="Y1871" s="36"/>
      <c r="Z1871" s="36"/>
      <c r="AA1871" s="36"/>
      <c r="AB1871" s="36"/>
      <c r="AC1871" s="36"/>
      <c r="AD1871" s="36"/>
      <c r="AE1871" s="36"/>
      <c r="AR1871" s="187" t="s">
        <v>267</v>
      </c>
      <c r="AT1871" s="187" t="s">
        <v>170</v>
      </c>
      <c r="AU1871" s="187" t="s">
        <v>83</v>
      </c>
      <c r="AY1871" s="19" t="s">
        <v>168</v>
      </c>
      <c r="BE1871" s="188">
        <f>IF(N1871="základní",J1871,0)</f>
        <v>0</v>
      </c>
      <c r="BF1871" s="188">
        <f>IF(N1871="snížená",J1871,0)</f>
        <v>0</v>
      </c>
      <c r="BG1871" s="188">
        <f>IF(N1871="zákl. přenesená",J1871,0)</f>
        <v>0</v>
      </c>
      <c r="BH1871" s="188">
        <f>IF(N1871="sníž. přenesená",J1871,0)</f>
        <v>0</v>
      </c>
      <c r="BI1871" s="188">
        <f>IF(N1871="nulová",J1871,0)</f>
        <v>0</v>
      </c>
      <c r="BJ1871" s="19" t="s">
        <v>81</v>
      </c>
      <c r="BK1871" s="188">
        <f>ROUND(I1871*H1871,2)</f>
        <v>0</v>
      </c>
      <c r="BL1871" s="19" t="s">
        <v>267</v>
      </c>
      <c r="BM1871" s="187" t="s">
        <v>2363</v>
      </c>
    </row>
    <row r="1872" spans="1:65" s="13" customFormat="1" ht="11.25">
      <c r="B1872" s="194"/>
      <c r="C1872" s="195"/>
      <c r="D1872" s="189" t="s">
        <v>198</v>
      </c>
      <c r="E1872" s="196" t="s">
        <v>19</v>
      </c>
      <c r="F1872" s="197" t="s">
        <v>2290</v>
      </c>
      <c r="G1872" s="195"/>
      <c r="H1872" s="196" t="s">
        <v>19</v>
      </c>
      <c r="I1872" s="198"/>
      <c r="J1872" s="195"/>
      <c r="K1872" s="195"/>
      <c r="L1872" s="199"/>
      <c r="M1872" s="200"/>
      <c r="N1872" s="201"/>
      <c r="O1872" s="201"/>
      <c r="P1872" s="201"/>
      <c r="Q1872" s="201"/>
      <c r="R1872" s="201"/>
      <c r="S1872" s="201"/>
      <c r="T1872" s="202"/>
      <c r="AT1872" s="203" t="s">
        <v>198</v>
      </c>
      <c r="AU1872" s="203" t="s">
        <v>83</v>
      </c>
      <c r="AV1872" s="13" t="s">
        <v>81</v>
      </c>
      <c r="AW1872" s="13" t="s">
        <v>34</v>
      </c>
      <c r="AX1872" s="13" t="s">
        <v>73</v>
      </c>
      <c r="AY1872" s="203" t="s">
        <v>168</v>
      </c>
    </row>
    <row r="1873" spans="1:65" s="14" customFormat="1" ht="11.25">
      <c r="B1873" s="204"/>
      <c r="C1873" s="205"/>
      <c r="D1873" s="189" t="s">
        <v>198</v>
      </c>
      <c r="E1873" s="206" t="s">
        <v>19</v>
      </c>
      <c r="F1873" s="207" t="s">
        <v>2364</v>
      </c>
      <c r="G1873" s="205"/>
      <c r="H1873" s="208">
        <v>60</v>
      </c>
      <c r="I1873" s="209"/>
      <c r="J1873" s="205"/>
      <c r="K1873" s="205"/>
      <c r="L1873" s="210"/>
      <c r="M1873" s="211"/>
      <c r="N1873" s="212"/>
      <c r="O1873" s="212"/>
      <c r="P1873" s="212"/>
      <c r="Q1873" s="212"/>
      <c r="R1873" s="212"/>
      <c r="S1873" s="212"/>
      <c r="T1873" s="213"/>
      <c r="AT1873" s="214" t="s">
        <v>198</v>
      </c>
      <c r="AU1873" s="214" t="s">
        <v>83</v>
      </c>
      <c r="AV1873" s="14" t="s">
        <v>83</v>
      </c>
      <c r="AW1873" s="14" t="s">
        <v>34</v>
      </c>
      <c r="AX1873" s="14" t="s">
        <v>81</v>
      </c>
      <c r="AY1873" s="214" t="s">
        <v>168</v>
      </c>
    </row>
    <row r="1874" spans="1:65" s="2" customFormat="1" ht="21.75" customHeight="1">
      <c r="A1874" s="36"/>
      <c r="B1874" s="37"/>
      <c r="C1874" s="176" t="s">
        <v>2365</v>
      </c>
      <c r="D1874" s="176" t="s">
        <v>170</v>
      </c>
      <c r="E1874" s="177" t="s">
        <v>2366</v>
      </c>
      <c r="F1874" s="178" t="s">
        <v>2367</v>
      </c>
      <c r="G1874" s="179" t="s">
        <v>317</v>
      </c>
      <c r="H1874" s="180">
        <v>6</v>
      </c>
      <c r="I1874" s="181"/>
      <c r="J1874" s="182">
        <f>ROUND(I1874*H1874,2)</f>
        <v>0</v>
      </c>
      <c r="K1874" s="178" t="s">
        <v>19</v>
      </c>
      <c r="L1874" s="41"/>
      <c r="M1874" s="183" t="s">
        <v>19</v>
      </c>
      <c r="N1874" s="184" t="s">
        <v>44</v>
      </c>
      <c r="O1874" s="66"/>
      <c r="P1874" s="185">
        <f>O1874*H1874</f>
        <v>0</v>
      </c>
      <c r="Q1874" s="185">
        <v>5.0000000000000001E-4</v>
      </c>
      <c r="R1874" s="185">
        <f>Q1874*H1874</f>
        <v>3.0000000000000001E-3</v>
      </c>
      <c r="S1874" s="185">
        <v>0</v>
      </c>
      <c r="T1874" s="186">
        <f>S1874*H1874</f>
        <v>0</v>
      </c>
      <c r="U1874" s="36"/>
      <c r="V1874" s="36"/>
      <c r="W1874" s="36"/>
      <c r="X1874" s="36"/>
      <c r="Y1874" s="36"/>
      <c r="Z1874" s="36"/>
      <c r="AA1874" s="36"/>
      <c r="AB1874" s="36"/>
      <c r="AC1874" s="36"/>
      <c r="AD1874" s="36"/>
      <c r="AE1874" s="36"/>
      <c r="AR1874" s="187" t="s">
        <v>267</v>
      </c>
      <c r="AT1874" s="187" t="s">
        <v>170</v>
      </c>
      <c r="AU1874" s="187" t="s">
        <v>83</v>
      </c>
      <c r="AY1874" s="19" t="s">
        <v>168</v>
      </c>
      <c r="BE1874" s="188">
        <f>IF(N1874="základní",J1874,0)</f>
        <v>0</v>
      </c>
      <c r="BF1874" s="188">
        <f>IF(N1874="snížená",J1874,0)</f>
        <v>0</v>
      </c>
      <c r="BG1874" s="188">
        <f>IF(N1874="zákl. přenesená",J1874,0)</f>
        <v>0</v>
      </c>
      <c r="BH1874" s="188">
        <f>IF(N1874="sníž. přenesená",J1874,0)</f>
        <v>0</v>
      </c>
      <c r="BI1874" s="188">
        <f>IF(N1874="nulová",J1874,0)</f>
        <v>0</v>
      </c>
      <c r="BJ1874" s="19" t="s">
        <v>81</v>
      </c>
      <c r="BK1874" s="188">
        <f>ROUND(I1874*H1874,2)</f>
        <v>0</v>
      </c>
      <c r="BL1874" s="19" t="s">
        <v>267</v>
      </c>
      <c r="BM1874" s="187" t="s">
        <v>2368</v>
      </c>
    </row>
    <row r="1875" spans="1:65" s="13" customFormat="1" ht="11.25">
      <c r="B1875" s="194"/>
      <c r="C1875" s="195"/>
      <c r="D1875" s="189" t="s">
        <v>198</v>
      </c>
      <c r="E1875" s="196" t="s">
        <v>19</v>
      </c>
      <c r="F1875" s="197" t="s">
        <v>2369</v>
      </c>
      <c r="G1875" s="195"/>
      <c r="H1875" s="196" t="s">
        <v>19</v>
      </c>
      <c r="I1875" s="198"/>
      <c r="J1875" s="195"/>
      <c r="K1875" s="195"/>
      <c r="L1875" s="199"/>
      <c r="M1875" s="200"/>
      <c r="N1875" s="201"/>
      <c r="O1875" s="201"/>
      <c r="P1875" s="201"/>
      <c r="Q1875" s="201"/>
      <c r="R1875" s="201"/>
      <c r="S1875" s="201"/>
      <c r="T1875" s="202"/>
      <c r="AT1875" s="203" t="s">
        <v>198</v>
      </c>
      <c r="AU1875" s="203" t="s">
        <v>83</v>
      </c>
      <c r="AV1875" s="13" t="s">
        <v>81</v>
      </c>
      <c r="AW1875" s="13" t="s">
        <v>34</v>
      </c>
      <c r="AX1875" s="13" t="s">
        <v>73</v>
      </c>
      <c r="AY1875" s="203" t="s">
        <v>168</v>
      </c>
    </row>
    <row r="1876" spans="1:65" s="14" customFormat="1" ht="11.25">
      <c r="B1876" s="204"/>
      <c r="C1876" s="205"/>
      <c r="D1876" s="189" t="s">
        <v>198</v>
      </c>
      <c r="E1876" s="206" t="s">
        <v>19</v>
      </c>
      <c r="F1876" s="207" t="s">
        <v>209</v>
      </c>
      <c r="G1876" s="205"/>
      <c r="H1876" s="208">
        <v>6</v>
      </c>
      <c r="I1876" s="209"/>
      <c r="J1876" s="205"/>
      <c r="K1876" s="205"/>
      <c r="L1876" s="210"/>
      <c r="M1876" s="211"/>
      <c r="N1876" s="212"/>
      <c r="O1876" s="212"/>
      <c r="P1876" s="212"/>
      <c r="Q1876" s="212"/>
      <c r="R1876" s="212"/>
      <c r="S1876" s="212"/>
      <c r="T1876" s="213"/>
      <c r="AT1876" s="214" t="s">
        <v>198</v>
      </c>
      <c r="AU1876" s="214" t="s">
        <v>83</v>
      </c>
      <c r="AV1876" s="14" t="s">
        <v>83</v>
      </c>
      <c r="AW1876" s="14" t="s">
        <v>34</v>
      </c>
      <c r="AX1876" s="14" t="s">
        <v>81</v>
      </c>
      <c r="AY1876" s="214" t="s">
        <v>168</v>
      </c>
    </row>
    <row r="1877" spans="1:65" s="2" customFormat="1" ht="24.2" customHeight="1">
      <c r="A1877" s="36"/>
      <c r="B1877" s="37"/>
      <c r="C1877" s="176" t="s">
        <v>2370</v>
      </c>
      <c r="D1877" s="176" t="s">
        <v>170</v>
      </c>
      <c r="E1877" s="177" t="s">
        <v>2371</v>
      </c>
      <c r="F1877" s="178" t="s">
        <v>2372</v>
      </c>
      <c r="G1877" s="179" t="s">
        <v>1750</v>
      </c>
      <c r="H1877" s="180">
        <v>1</v>
      </c>
      <c r="I1877" s="181"/>
      <c r="J1877" s="182">
        <f>ROUND(I1877*H1877,2)</f>
        <v>0</v>
      </c>
      <c r="K1877" s="178" t="s">
        <v>19</v>
      </c>
      <c r="L1877" s="41"/>
      <c r="M1877" s="183" t="s">
        <v>19</v>
      </c>
      <c r="N1877" s="184" t="s">
        <v>44</v>
      </c>
      <c r="O1877" s="66"/>
      <c r="P1877" s="185">
        <f>O1877*H1877</f>
        <v>0</v>
      </c>
      <c r="Q1877" s="185">
        <v>0.1</v>
      </c>
      <c r="R1877" s="185">
        <f>Q1877*H1877</f>
        <v>0.1</v>
      </c>
      <c r="S1877" s="185">
        <v>0</v>
      </c>
      <c r="T1877" s="186">
        <f>S1877*H1877</f>
        <v>0</v>
      </c>
      <c r="U1877" s="36"/>
      <c r="V1877" s="36"/>
      <c r="W1877" s="36"/>
      <c r="X1877" s="36"/>
      <c r="Y1877" s="36"/>
      <c r="Z1877" s="36"/>
      <c r="AA1877" s="36"/>
      <c r="AB1877" s="36"/>
      <c r="AC1877" s="36"/>
      <c r="AD1877" s="36"/>
      <c r="AE1877" s="36"/>
      <c r="AR1877" s="187" t="s">
        <v>267</v>
      </c>
      <c r="AT1877" s="187" t="s">
        <v>170</v>
      </c>
      <c r="AU1877" s="187" t="s">
        <v>83</v>
      </c>
      <c r="AY1877" s="19" t="s">
        <v>168</v>
      </c>
      <c r="BE1877" s="188">
        <f>IF(N1877="základní",J1877,0)</f>
        <v>0</v>
      </c>
      <c r="BF1877" s="188">
        <f>IF(N1877="snížená",J1877,0)</f>
        <v>0</v>
      </c>
      <c r="BG1877" s="188">
        <f>IF(N1877="zákl. přenesená",J1877,0)</f>
        <v>0</v>
      </c>
      <c r="BH1877" s="188">
        <f>IF(N1877="sníž. přenesená",J1877,0)</f>
        <v>0</v>
      </c>
      <c r="BI1877" s="188">
        <f>IF(N1877="nulová",J1877,0)</f>
        <v>0</v>
      </c>
      <c r="BJ1877" s="19" t="s">
        <v>81</v>
      </c>
      <c r="BK1877" s="188">
        <f>ROUND(I1877*H1877,2)</f>
        <v>0</v>
      </c>
      <c r="BL1877" s="19" t="s">
        <v>267</v>
      </c>
      <c r="BM1877" s="187" t="s">
        <v>2373</v>
      </c>
    </row>
    <row r="1878" spans="1:65" s="13" customFormat="1" ht="11.25">
      <c r="B1878" s="194"/>
      <c r="C1878" s="195"/>
      <c r="D1878" s="189" t="s">
        <v>198</v>
      </c>
      <c r="E1878" s="196" t="s">
        <v>19</v>
      </c>
      <c r="F1878" s="197" t="s">
        <v>2290</v>
      </c>
      <c r="G1878" s="195"/>
      <c r="H1878" s="196" t="s">
        <v>19</v>
      </c>
      <c r="I1878" s="198"/>
      <c r="J1878" s="195"/>
      <c r="K1878" s="195"/>
      <c r="L1878" s="199"/>
      <c r="M1878" s="200"/>
      <c r="N1878" s="201"/>
      <c r="O1878" s="201"/>
      <c r="P1878" s="201"/>
      <c r="Q1878" s="201"/>
      <c r="R1878" s="201"/>
      <c r="S1878" s="201"/>
      <c r="T1878" s="202"/>
      <c r="AT1878" s="203" t="s">
        <v>198</v>
      </c>
      <c r="AU1878" s="203" t="s">
        <v>83</v>
      </c>
      <c r="AV1878" s="13" t="s">
        <v>81</v>
      </c>
      <c r="AW1878" s="13" t="s">
        <v>34</v>
      </c>
      <c r="AX1878" s="13" t="s">
        <v>73</v>
      </c>
      <c r="AY1878" s="203" t="s">
        <v>168</v>
      </c>
    </row>
    <row r="1879" spans="1:65" s="14" customFormat="1" ht="11.25">
      <c r="B1879" s="204"/>
      <c r="C1879" s="205"/>
      <c r="D1879" s="189" t="s">
        <v>198</v>
      </c>
      <c r="E1879" s="206" t="s">
        <v>19</v>
      </c>
      <c r="F1879" s="207" t="s">
        <v>81</v>
      </c>
      <c r="G1879" s="205"/>
      <c r="H1879" s="208">
        <v>1</v>
      </c>
      <c r="I1879" s="209"/>
      <c r="J1879" s="205"/>
      <c r="K1879" s="205"/>
      <c r="L1879" s="210"/>
      <c r="M1879" s="211"/>
      <c r="N1879" s="212"/>
      <c r="O1879" s="212"/>
      <c r="P1879" s="212"/>
      <c r="Q1879" s="212"/>
      <c r="R1879" s="212"/>
      <c r="S1879" s="212"/>
      <c r="T1879" s="213"/>
      <c r="AT1879" s="214" t="s">
        <v>198</v>
      </c>
      <c r="AU1879" s="214" t="s">
        <v>83</v>
      </c>
      <c r="AV1879" s="14" t="s">
        <v>83</v>
      </c>
      <c r="AW1879" s="14" t="s">
        <v>34</v>
      </c>
      <c r="AX1879" s="14" t="s">
        <v>81</v>
      </c>
      <c r="AY1879" s="214" t="s">
        <v>168</v>
      </c>
    </row>
    <row r="1880" spans="1:65" s="2" customFormat="1" ht="24.2" customHeight="1">
      <c r="A1880" s="36"/>
      <c r="B1880" s="37"/>
      <c r="C1880" s="176" t="s">
        <v>2374</v>
      </c>
      <c r="D1880" s="176" t="s">
        <v>170</v>
      </c>
      <c r="E1880" s="177" t="s">
        <v>2375</v>
      </c>
      <c r="F1880" s="178" t="s">
        <v>2376</v>
      </c>
      <c r="G1880" s="179" t="s">
        <v>317</v>
      </c>
      <c r="H1880" s="180">
        <v>2</v>
      </c>
      <c r="I1880" s="181"/>
      <c r="J1880" s="182">
        <f>ROUND(I1880*H1880,2)</f>
        <v>0</v>
      </c>
      <c r="K1880" s="178" t="s">
        <v>19</v>
      </c>
      <c r="L1880" s="41"/>
      <c r="M1880" s="183" t="s">
        <v>19</v>
      </c>
      <c r="N1880" s="184" t="s">
        <v>44</v>
      </c>
      <c r="O1880" s="66"/>
      <c r="P1880" s="185">
        <f>O1880*H1880</f>
        <v>0</v>
      </c>
      <c r="Q1880" s="185">
        <v>0.1</v>
      </c>
      <c r="R1880" s="185">
        <f>Q1880*H1880</f>
        <v>0.2</v>
      </c>
      <c r="S1880" s="185">
        <v>0</v>
      </c>
      <c r="T1880" s="186">
        <f>S1880*H1880</f>
        <v>0</v>
      </c>
      <c r="U1880" s="36"/>
      <c r="V1880" s="36"/>
      <c r="W1880" s="36"/>
      <c r="X1880" s="36"/>
      <c r="Y1880" s="36"/>
      <c r="Z1880" s="36"/>
      <c r="AA1880" s="36"/>
      <c r="AB1880" s="36"/>
      <c r="AC1880" s="36"/>
      <c r="AD1880" s="36"/>
      <c r="AE1880" s="36"/>
      <c r="AR1880" s="187" t="s">
        <v>267</v>
      </c>
      <c r="AT1880" s="187" t="s">
        <v>170</v>
      </c>
      <c r="AU1880" s="187" t="s">
        <v>83</v>
      </c>
      <c r="AY1880" s="19" t="s">
        <v>168</v>
      </c>
      <c r="BE1880" s="188">
        <f>IF(N1880="základní",J1880,0)</f>
        <v>0</v>
      </c>
      <c r="BF1880" s="188">
        <f>IF(N1880="snížená",J1880,0)</f>
        <v>0</v>
      </c>
      <c r="BG1880" s="188">
        <f>IF(N1880="zákl. přenesená",J1880,0)</f>
        <v>0</v>
      </c>
      <c r="BH1880" s="188">
        <f>IF(N1880="sníž. přenesená",J1880,0)</f>
        <v>0</v>
      </c>
      <c r="BI1880" s="188">
        <f>IF(N1880="nulová",J1880,0)</f>
        <v>0</v>
      </c>
      <c r="BJ1880" s="19" t="s">
        <v>81</v>
      </c>
      <c r="BK1880" s="188">
        <f>ROUND(I1880*H1880,2)</f>
        <v>0</v>
      </c>
      <c r="BL1880" s="19" t="s">
        <v>267</v>
      </c>
      <c r="BM1880" s="187" t="s">
        <v>2377</v>
      </c>
    </row>
    <row r="1881" spans="1:65" s="13" customFormat="1" ht="11.25">
      <c r="B1881" s="194"/>
      <c r="C1881" s="195"/>
      <c r="D1881" s="189" t="s">
        <v>198</v>
      </c>
      <c r="E1881" s="196" t="s">
        <v>19</v>
      </c>
      <c r="F1881" s="197" t="s">
        <v>2378</v>
      </c>
      <c r="G1881" s="195"/>
      <c r="H1881" s="196" t="s">
        <v>19</v>
      </c>
      <c r="I1881" s="198"/>
      <c r="J1881" s="195"/>
      <c r="K1881" s="195"/>
      <c r="L1881" s="199"/>
      <c r="M1881" s="200"/>
      <c r="N1881" s="201"/>
      <c r="O1881" s="201"/>
      <c r="P1881" s="201"/>
      <c r="Q1881" s="201"/>
      <c r="R1881" s="201"/>
      <c r="S1881" s="201"/>
      <c r="T1881" s="202"/>
      <c r="AT1881" s="203" t="s">
        <v>198</v>
      </c>
      <c r="AU1881" s="203" t="s">
        <v>83</v>
      </c>
      <c r="AV1881" s="13" t="s">
        <v>81</v>
      </c>
      <c r="AW1881" s="13" t="s">
        <v>34</v>
      </c>
      <c r="AX1881" s="13" t="s">
        <v>73</v>
      </c>
      <c r="AY1881" s="203" t="s">
        <v>168</v>
      </c>
    </row>
    <row r="1882" spans="1:65" s="13" customFormat="1" ht="11.25">
      <c r="B1882" s="194"/>
      <c r="C1882" s="195"/>
      <c r="D1882" s="189" t="s">
        <v>198</v>
      </c>
      <c r="E1882" s="196" t="s">
        <v>19</v>
      </c>
      <c r="F1882" s="197" t="s">
        <v>2379</v>
      </c>
      <c r="G1882" s="195"/>
      <c r="H1882" s="196" t="s">
        <v>19</v>
      </c>
      <c r="I1882" s="198"/>
      <c r="J1882" s="195"/>
      <c r="K1882" s="195"/>
      <c r="L1882" s="199"/>
      <c r="M1882" s="200"/>
      <c r="N1882" s="201"/>
      <c r="O1882" s="201"/>
      <c r="P1882" s="201"/>
      <c r="Q1882" s="201"/>
      <c r="R1882" s="201"/>
      <c r="S1882" s="201"/>
      <c r="T1882" s="202"/>
      <c r="AT1882" s="203" t="s">
        <v>198</v>
      </c>
      <c r="AU1882" s="203" t="s">
        <v>83</v>
      </c>
      <c r="AV1882" s="13" t="s">
        <v>81</v>
      </c>
      <c r="AW1882" s="13" t="s">
        <v>34</v>
      </c>
      <c r="AX1882" s="13" t="s">
        <v>73</v>
      </c>
      <c r="AY1882" s="203" t="s">
        <v>168</v>
      </c>
    </row>
    <row r="1883" spans="1:65" s="14" customFormat="1" ht="11.25">
      <c r="B1883" s="204"/>
      <c r="C1883" s="205"/>
      <c r="D1883" s="189" t="s">
        <v>198</v>
      </c>
      <c r="E1883" s="206" t="s">
        <v>19</v>
      </c>
      <c r="F1883" s="207" t="s">
        <v>83</v>
      </c>
      <c r="G1883" s="205"/>
      <c r="H1883" s="208">
        <v>2</v>
      </c>
      <c r="I1883" s="209"/>
      <c r="J1883" s="205"/>
      <c r="K1883" s="205"/>
      <c r="L1883" s="210"/>
      <c r="M1883" s="211"/>
      <c r="N1883" s="212"/>
      <c r="O1883" s="212"/>
      <c r="P1883" s="212"/>
      <c r="Q1883" s="212"/>
      <c r="R1883" s="212"/>
      <c r="S1883" s="212"/>
      <c r="T1883" s="213"/>
      <c r="AT1883" s="214" t="s">
        <v>198</v>
      </c>
      <c r="AU1883" s="214" t="s">
        <v>83</v>
      </c>
      <c r="AV1883" s="14" t="s">
        <v>83</v>
      </c>
      <c r="AW1883" s="14" t="s">
        <v>34</v>
      </c>
      <c r="AX1883" s="14" t="s">
        <v>81</v>
      </c>
      <c r="AY1883" s="214" t="s">
        <v>168</v>
      </c>
    </row>
    <row r="1884" spans="1:65" s="2" customFormat="1" ht="24.2" customHeight="1">
      <c r="A1884" s="36"/>
      <c r="B1884" s="37"/>
      <c r="C1884" s="176" t="s">
        <v>2380</v>
      </c>
      <c r="D1884" s="176" t="s">
        <v>170</v>
      </c>
      <c r="E1884" s="177" t="s">
        <v>2381</v>
      </c>
      <c r="F1884" s="178" t="s">
        <v>2382</v>
      </c>
      <c r="G1884" s="179" t="s">
        <v>2302</v>
      </c>
      <c r="H1884" s="180">
        <v>64</v>
      </c>
      <c r="I1884" s="181"/>
      <c r="J1884" s="182">
        <f>ROUND(I1884*H1884,2)</f>
        <v>0</v>
      </c>
      <c r="K1884" s="178" t="s">
        <v>19</v>
      </c>
      <c r="L1884" s="41"/>
      <c r="M1884" s="183" t="s">
        <v>19</v>
      </c>
      <c r="N1884" s="184" t="s">
        <v>44</v>
      </c>
      <c r="O1884" s="66"/>
      <c r="P1884" s="185">
        <f>O1884*H1884</f>
        <v>0</v>
      </c>
      <c r="Q1884" s="185">
        <v>1E-3</v>
      </c>
      <c r="R1884" s="185">
        <f>Q1884*H1884</f>
        <v>6.4000000000000001E-2</v>
      </c>
      <c r="S1884" s="185">
        <v>0</v>
      </c>
      <c r="T1884" s="186">
        <f>S1884*H1884</f>
        <v>0</v>
      </c>
      <c r="U1884" s="36"/>
      <c r="V1884" s="36"/>
      <c r="W1884" s="36"/>
      <c r="X1884" s="36"/>
      <c r="Y1884" s="36"/>
      <c r="Z1884" s="36"/>
      <c r="AA1884" s="36"/>
      <c r="AB1884" s="36"/>
      <c r="AC1884" s="36"/>
      <c r="AD1884" s="36"/>
      <c r="AE1884" s="36"/>
      <c r="AR1884" s="187" t="s">
        <v>267</v>
      </c>
      <c r="AT1884" s="187" t="s">
        <v>170</v>
      </c>
      <c r="AU1884" s="187" t="s">
        <v>83</v>
      </c>
      <c r="AY1884" s="19" t="s">
        <v>168</v>
      </c>
      <c r="BE1884" s="188">
        <f>IF(N1884="základní",J1884,0)</f>
        <v>0</v>
      </c>
      <c r="BF1884" s="188">
        <f>IF(N1884="snížená",J1884,0)</f>
        <v>0</v>
      </c>
      <c r="BG1884" s="188">
        <f>IF(N1884="zákl. přenesená",J1884,0)</f>
        <v>0</v>
      </c>
      <c r="BH1884" s="188">
        <f>IF(N1884="sníž. přenesená",J1884,0)</f>
        <v>0</v>
      </c>
      <c r="BI1884" s="188">
        <f>IF(N1884="nulová",J1884,0)</f>
        <v>0</v>
      </c>
      <c r="BJ1884" s="19" t="s">
        <v>81</v>
      </c>
      <c r="BK1884" s="188">
        <f>ROUND(I1884*H1884,2)</f>
        <v>0</v>
      </c>
      <c r="BL1884" s="19" t="s">
        <v>267</v>
      </c>
      <c r="BM1884" s="187" t="s">
        <v>2383</v>
      </c>
    </row>
    <row r="1885" spans="1:65" s="13" customFormat="1" ht="11.25">
      <c r="B1885" s="194"/>
      <c r="C1885" s="195"/>
      <c r="D1885" s="189" t="s">
        <v>198</v>
      </c>
      <c r="E1885" s="196" t="s">
        <v>19</v>
      </c>
      <c r="F1885" s="197" t="s">
        <v>2378</v>
      </c>
      <c r="G1885" s="195"/>
      <c r="H1885" s="196" t="s">
        <v>19</v>
      </c>
      <c r="I1885" s="198"/>
      <c r="J1885" s="195"/>
      <c r="K1885" s="195"/>
      <c r="L1885" s="199"/>
      <c r="M1885" s="200"/>
      <c r="N1885" s="201"/>
      <c r="O1885" s="201"/>
      <c r="P1885" s="201"/>
      <c r="Q1885" s="201"/>
      <c r="R1885" s="201"/>
      <c r="S1885" s="201"/>
      <c r="T1885" s="202"/>
      <c r="AT1885" s="203" t="s">
        <v>198</v>
      </c>
      <c r="AU1885" s="203" t="s">
        <v>83</v>
      </c>
      <c r="AV1885" s="13" t="s">
        <v>81</v>
      </c>
      <c r="AW1885" s="13" t="s">
        <v>34</v>
      </c>
      <c r="AX1885" s="13" t="s">
        <v>73</v>
      </c>
      <c r="AY1885" s="203" t="s">
        <v>168</v>
      </c>
    </row>
    <row r="1886" spans="1:65" s="13" customFormat="1" ht="11.25">
      <c r="B1886" s="194"/>
      <c r="C1886" s="195"/>
      <c r="D1886" s="189" t="s">
        <v>198</v>
      </c>
      <c r="E1886" s="196" t="s">
        <v>19</v>
      </c>
      <c r="F1886" s="197" t="s">
        <v>2384</v>
      </c>
      <c r="G1886" s="195"/>
      <c r="H1886" s="196" t="s">
        <v>19</v>
      </c>
      <c r="I1886" s="198"/>
      <c r="J1886" s="195"/>
      <c r="K1886" s="195"/>
      <c r="L1886" s="199"/>
      <c r="M1886" s="200"/>
      <c r="N1886" s="201"/>
      <c r="O1886" s="201"/>
      <c r="P1886" s="201"/>
      <c r="Q1886" s="201"/>
      <c r="R1886" s="201"/>
      <c r="S1886" s="201"/>
      <c r="T1886" s="202"/>
      <c r="AT1886" s="203" t="s">
        <v>198</v>
      </c>
      <c r="AU1886" s="203" t="s">
        <v>83</v>
      </c>
      <c r="AV1886" s="13" t="s">
        <v>81</v>
      </c>
      <c r="AW1886" s="13" t="s">
        <v>34</v>
      </c>
      <c r="AX1886" s="13" t="s">
        <v>73</v>
      </c>
      <c r="AY1886" s="203" t="s">
        <v>168</v>
      </c>
    </row>
    <row r="1887" spans="1:65" s="14" customFormat="1" ht="11.25">
      <c r="B1887" s="204"/>
      <c r="C1887" s="205"/>
      <c r="D1887" s="189" t="s">
        <v>198</v>
      </c>
      <c r="E1887" s="206" t="s">
        <v>19</v>
      </c>
      <c r="F1887" s="207" t="s">
        <v>2385</v>
      </c>
      <c r="G1887" s="205"/>
      <c r="H1887" s="208">
        <v>40</v>
      </c>
      <c r="I1887" s="209"/>
      <c r="J1887" s="205"/>
      <c r="K1887" s="205"/>
      <c r="L1887" s="210"/>
      <c r="M1887" s="211"/>
      <c r="N1887" s="212"/>
      <c r="O1887" s="212"/>
      <c r="P1887" s="212"/>
      <c r="Q1887" s="212"/>
      <c r="R1887" s="212"/>
      <c r="S1887" s="212"/>
      <c r="T1887" s="213"/>
      <c r="AT1887" s="214" t="s">
        <v>198</v>
      </c>
      <c r="AU1887" s="214" t="s">
        <v>83</v>
      </c>
      <c r="AV1887" s="14" t="s">
        <v>83</v>
      </c>
      <c r="AW1887" s="14" t="s">
        <v>34</v>
      </c>
      <c r="AX1887" s="14" t="s">
        <v>73</v>
      </c>
      <c r="AY1887" s="214" t="s">
        <v>168</v>
      </c>
    </row>
    <row r="1888" spans="1:65" s="14" customFormat="1" ht="11.25">
      <c r="B1888" s="204"/>
      <c r="C1888" s="205"/>
      <c r="D1888" s="189" t="s">
        <v>198</v>
      </c>
      <c r="E1888" s="206" t="s">
        <v>19</v>
      </c>
      <c r="F1888" s="207" t="s">
        <v>2386</v>
      </c>
      <c r="G1888" s="205"/>
      <c r="H1888" s="208">
        <v>24</v>
      </c>
      <c r="I1888" s="209"/>
      <c r="J1888" s="205"/>
      <c r="K1888" s="205"/>
      <c r="L1888" s="210"/>
      <c r="M1888" s="211"/>
      <c r="N1888" s="212"/>
      <c r="O1888" s="212"/>
      <c r="P1888" s="212"/>
      <c r="Q1888" s="212"/>
      <c r="R1888" s="212"/>
      <c r="S1888" s="212"/>
      <c r="T1888" s="213"/>
      <c r="AT1888" s="214" t="s">
        <v>198</v>
      </c>
      <c r="AU1888" s="214" t="s">
        <v>83</v>
      </c>
      <c r="AV1888" s="14" t="s">
        <v>83</v>
      </c>
      <c r="AW1888" s="14" t="s">
        <v>34</v>
      </c>
      <c r="AX1888" s="14" t="s">
        <v>73</v>
      </c>
      <c r="AY1888" s="214" t="s">
        <v>168</v>
      </c>
    </row>
    <row r="1889" spans="1:65" s="15" customFormat="1" ht="11.25">
      <c r="B1889" s="215"/>
      <c r="C1889" s="216"/>
      <c r="D1889" s="189" t="s">
        <v>198</v>
      </c>
      <c r="E1889" s="217" t="s">
        <v>19</v>
      </c>
      <c r="F1889" s="218" t="s">
        <v>208</v>
      </c>
      <c r="G1889" s="216"/>
      <c r="H1889" s="219">
        <v>64</v>
      </c>
      <c r="I1889" s="220"/>
      <c r="J1889" s="216"/>
      <c r="K1889" s="216"/>
      <c r="L1889" s="221"/>
      <c r="M1889" s="222"/>
      <c r="N1889" s="223"/>
      <c r="O1889" s="223"/>
      <c r="P1889" s="223"/>
      <c r="Q1889" s="223"/>
      <c r="R1889" s="223"/>
      <c r="S1889" s="223"/>
      <c r="T1889" s="224"/>
      <c r="AT1889" s="225" t="s">
        <v>198</v>
      </c>
      <c r="AU1889" s="225" t="s">
        <v>83</v>
      </c>
      <c r="AV1889" s="15" t="s">
        <v>174</v>
      </c>
      <c r="AW1889" s="15" t="s">
        <v>34</v>
      </c>
      <c r="AX1889" s="15" t="s">
        <v>81</v>
      </c>
      <c r="AY1889" s="225" t="s">
        <v>168</v>
      </c>
    </row>
    <row r="1890" spans="1:65" s="2" customFormat="1" ht="24.2" customHeight="1">
      <c r="A1890" s="36"/>
      <c r="B1890" s="37"/>
      <c r="C1890" s="176" t="s">
        <v>2387</v>
      </c>
      <c r="D1890" s="176" t="s">
        <v>170</v>
      </c>
      <c r="E1890" s="177" t="s">
        <v>2388</v>
      </c>
      <c r="F1890" s="178" t="s">
        <v>2389</v>
      </c>
      <c r="G1890" s="179" t="s">
        <v>2302</v>
      </c>
      <c r="H1890" s="180">
        <v>480</v>
      </c>
      <c r="I1890" s="181"/>
      <c r="J1890" s="182">
        <f>ROUND(I1890*H1890,2)</f>
        <v>0</v>
      </c>
      <c r="K1890" s="178" t="s">
        <v>19</v>
      </c>
      <c r="L1890" s="41"/>
      <c r="M1890" s="183" t="s">
        <v>19</v>
      </c>
      <c r="N1890" s="184" t="s">
        <v>44</v>
      </c>
      <c r="O1890" s="66"/>
      <c r="P1890" s="185">
        <f>O1890*H1890</f>
        <v>0</v>
      </c>
      <c r="Q1890" s="185">
        <v>1E-3</v>
      </c>
      <c r="R1890" s="185">
        <f>Q1890*H1890</f>
        <v>0.48</v>
      </c>
      <c r="S1890" s="185">
        <v>0</v>
      </c>
      <c r="T1890" s="186">
        <f>S1890*H1890</f>
        <v>0</v>
      </c>
      <c r="U1890" s="36"/>
      <c r="V1890" s="36"/>
      <c r="W1890" s="36"/>
      <c r="X1890" s="36"/>
      <c r="Y1890" s="36"/>
      <c r="Z1890" s="36"/>
      <c r="AA1890" s="36"/>
      <c r="AB1890" s="36"/>
      <c r="AC1890" s="36"/>
      <c r="AD1890" s="36"/>
      <c r="AE1890" s="36"/>
      <c r="AR1890" s="187" t="s">
        <v>267</v>
      </c>
      <c r="AT1890" s="187" t="s">
        <v>170</v>
      </c>
      <c r="AU1890" s="187" t="s">
        <v>83</v>
      </c>
      <c r="AY1890" s="19" t="s">
        <v>168</v>
      </c>
      <c r="BE1890" s="188">
        <f>IF(N1890="základní",J1890,0)</f>
        <v>0</v>
      </c>
      <c r="BF1890" s="188">
        <f>IF(N1890="snížená",J1890,0)</f>
        <v>0</v>
      </c>
      <c r="BG1890" s="188">
        <f>IF(N1890="zákl. přenesená",J1890,0)</f>
        <v>0</v>
      </c>
      <c r="BH1890" s="188">
        <f>IF(N1890="sníž. přenesená",J1890,0)</f>
        <v>0</v>
      </c>
      <c r="BI1890" s="188">
        <f>IF(N1890="nulová",J1890,0)</f>
        <v>0</v>
      </c>
      <c r="BJ1890" s="19" t="s">
        <v>81</v>
      </c>
      <c r="BK1890" s="188">
        <f>ROUND(I1890*H1890,2)</f>
        <v>0</v>
      </c>
      <c r="BL1890" s="19" t="s">
        <v>267</v>
      </c>
      <c r="BM1890" s="187" t="s">
        <v>2390</v>
      </c>
    </row>
    <row r="1891" spans="1:65" s="13" customFormat="1" ht="11.25">
      <c r="B1891" s="194"/>
      <c r="C1891" s="195"/>
      <c r="D1891" s="189" t="s">
        <v>198</v>
      </c>
      <c r="E1891" s="196" t="s">
        <v>19</v>
      </c>
      <c r="F1891" s="197" t="s">
        <v>2391</v>
      </c>
      <c r="G1891" s="195"/>
      <c r="H1891" s="196" t="s">
        <v>19</v>
      </c>
      <c r="I1891" s="198"/>
      <c r="J1891" s="195"/>
      <c r="K1891" s="195"/>
      <c r="L1891" s="199"/>
      <c r="M1891" s="200"/>
      <c r="N1891" s="201"/>
      <c r="O1891" s="201"/>
      <c r="P1891" s="201"/>
      <c r="Q1891" s="201"/>
      <c r="R1891" s="201"/>
      <c r="S1891" s="201"/>
      <c r="T1891" s="202"/>
      <c r="AT1891" s="203" t="s">
        <v>198</v>
      </c>
      <c r="AU1891" s="203" t="s">
        <v>83</v>
      </c>
      <c r="AV1891" s="13" t="s">
        <v>81</v>
      </c>
      <c r="AW1891" s="13" t="s">
        <v>34</v>
      </c>
      <c r="AX1891" s="13" t="s">
        <v>73</v>
      </c>
      <c r="AY1891" s="203" t="s">
        <v>168</v>
      </c>
    </row>
    <row r="1892" spans="1:65" s="13" customFormat="1" ht="11.25">
      <c r="B1892" s="194"/>
      <c r="C1892" s="195"/>
      <c r="D1892" s="189" t="s">
        <v>198</v>
      </c>
      <c r="E1892" s="196" t="s">
        <v>19</v>
      </c>
      <c r="F1892" s="197" t="s">
        <v>2384</v>
      </c>
      <c r="G1892" s="195"/>
      <c r="H1892" s="196" t="s">
        <v>19</v>
      </c>
      <c r="I1892" s="198"/>
      <c r="J1892" s="195"/>
      <c r="K1892" s="195"/>
      <c r="L1892" s="199"/>
      <c r="M1892" s="200"/>
      <c r="N1892" s="201"/>
      <c r="O1892" s="201"/>
      <c r="P1892" s="201"/>
      <c r="Q1892" s="201"/>
      <c r="R1892" s="201"/>
      <c r="S1892" s="201"/>
      <c r="T1892" s="202"/>
      <c r="AT1892" s="203" t="s">
        <v>198</v>
      </c>
      <c r="AU1892" s="203" t="s">
        <v>83</v>
      </c>
      <c r="AV1892" s="13" t="s">
        <v>81</v>
      </c>
      <c r="AW1892" s="13" t="s">
        <v>34</v>
      </c>
      <c r="AX1892" s="13" t="s">
        <v>73</v>
      </c>
      <c r="AY1892" s="203" t="s">
        <v>168</v>
      </c>
    </row>
    <row r="1893" spans="1:65" s="14" customFormat="1" ht="11.25">
      <c r="B1893" s="204"/>
      <c r="C1893" s="205"/>
      <c r="D1893" s="189" t="s">
        <v>198</v>
      </c>
      <c r="E1893" s="206" t="s">
        <v>19</v>
      </c>
      <c r="F1893" s="207" t="s">
        <v>2392</v>
      </c>
      <c r="G1893" s="205"/>
      <c r="H1893" s="208">
        <v>240</v>
      </c>
      <c r="I1893" s="209"/>
      <c r="J1893" s="205"/>
      <c r="K1893" s="205"/>
      <c r="L1893" s="210"/>
      <c r="M1893" s="211"/>
      <c r="N1893" s="212"/>
      <c r="O1893" s="212"/>
      <c r="P1893" s="212"/>
      <c r="Q1893" s="212"/>
      <c r="R1893" s="212"/>
      <c r="S1893" s="212"/>
      <c r="T1893" s="213"/>
      <c r="AT1893" s="214" t="s">
        <v>198</v>
      </c>
      <c r="AU1893" s="214" t="s">
        <v>83</v>
      </c>
      <c r="AV1893" s="14" t="s">
        <v>83</v>
      </c>
      <c r="AW1893" s="14" t="s">
        <v>34</v>
      </c>
      <c r="AX1893" s="14" t="s">
        <v>73</v>
      </c>
      <c r="AY1893" s="214" t="s">
        <v>168</v>
      </c>
    </row>
    <row r="1894" spans="1:65" s="14" customFormat="1" ht="11.25">
      <c r="B1894" s="204"/>
      <c r="C1894" s="205"/>
      <c r="D1894" s="189" t="s">
        <v>198</v>
      </c>
      <c r="E1894" s="206" t="s">
        <v>19</v>
      </c>
      <c r="F1894" s="207" t="s">
        <v>2393</v>
      </c>
      <c r="G1894" s="205"/>
      <c r="H1894" s="208">
        <v>120</v>
      </c>
      <c r="I1894" s="209"/>
      <c r="J1894" s="205"/>
      <c r="K1894" s="205"/>
      <c r="L1894" s="210"/>
      <c r="M1894" s="211"/>
      <c r="N1894" s="212"/>
      <c r="O1894" s="212"/>
      <c r="P1894" s="212"/>
      <c r="Q1894" s="212"/>
      <c r="R1894" s="212"/>
      <c r="S1894" s="212"/>
      <c r="T1894" s="213"/>
      <c r="AT1894" s="214" t="s">
        <v>198</v>
      </c>
      <c r="AU1894" s="214" t="s">
        <v>83</v>
      </c>
      <c r="AV1894" s="14" t="s">
        <v>83</v>
      </c>
      <c r="AW1894" s="14" t="s">
        <v>34</v>
      </c>
      <c r="AX1894" s="14" t="s">
        <v>73</v>
      </c>
      <c r="AY1894" s="214" t="s">
        <v>168</v>
      </c>
    </row>
    <row r="1895" spans="1:65" s="14" customFormat="1" ht="11.25">
      <c r="B1895" s="204"/>
      <c r="C1895" s="205"/>
      <c r="D1895" s="189" t="s">
        <v>198</v>
      </c>
      <c r="E1895" s="206" t="s">
        <v>19</v>
      </c>
      <c r="F1895" s="207" t="s">
        <v>2394</v>
      </c>
      <c r="G1895" s="205"/>
      <c r="H1895" s="208">
        <v>120</v>
      </c>
      <c r="I1895" s="209"/>
      <c r="J1895" s="205"/>
      <c r="K1895" s="205"/>
      <c r="L1895" s="210"/>
      <c r="M1895" s="211"/>
      <c r="N1895" s="212"/>
      <c r="O1895" s="212"/>
      <c r="P1895" s="212"/>
      <c r="Q1895" s="212"/>
      <c r="R1895" s="212"/>
      <c r="S1895" s="212"/>
      <c r="T1895" s="213"/>
      <c r="AT1895" s="214" t="s">
        <v>198</v>
      </c>
      <c r="AU1895" s="214" t="s">
        <v>83</v>
      </c>
      <c r="AV1895" s="14" t="s">
        <v>83</v>
      </c>
      <c r="AW1895" s="14" t="s">
        <v>34</v>
      </c>
      <c r="AX1895" s="14" t="s">
        <v>73</v>
      </c>
      <c r="AY1895" s="214" t="s">
        <v>168</v>
      </c>
    </row>
    <row r="1896" spans="1:65" s="15" customFormat="1" ht="11.25">
      <c r="B1896" s="215"/>
      <c r="C1896" s="216"/>
      <c r="D1896" s="189" t="s">
        <v>198</v>
      </c>
      <c r="E1896" s="217" t="s">
        <v>19</v>
      </c>
      <c r="F1896" s="218" t="s">
        <v>208</v>
      </c>
      <c r="G1896" s="216"/>
      <c r="H1896" s="219">
        <v>480</v>
      </c>
      <c r="I1896" s="220"/>
      <c r="J1896" s="216"/>
      <c r="K1896" s="216"/>
      <c r="L1896" s="221"/>
      <c r="M1896" s="222"/>
      <c r="N1896" s="223"/>
      <c r="O1896" s="223"/>
      <c r="P1896" s="223"/>
      <c r="Q1896" s="223"/>
      <c r="R1896" s="223"/>
      <c r="S1896" s="223"/>
      <c r="T1896" s="224"/>
      <c r="AT1896" s="225" t="s">
        <v>198</v>
      </c>
      <c r="AU1896" s="225" t="s">
        <v>83</v>
      </c>
      <c r="AV1896" s="15" t="s">
        <v>174</v>
      </c>
      <c r="AW1896" s="15" t="s">
        <v>34</v>
      </c>
      <c r="AX1896" s="15" t="s">
        <v>81</v>
      </c>
      <c r="AY1896" s="225" t="s">
        <v>168</v>
      </c>
    </row>
    <row r="1897" spans="1:65" s="2" customFormat="1" ht="16.5" customHeight="1">
      <c r="A1897" s="36"/>
      <c r="B1897" s="37"/>
      <c r="C1897" s="176" t="s">
        <v>2395</v>
      </c>
      <c r="D1897" s="176" t="s">
        <v>170</v>
      </c>
      <c r="E1897" s="177" t="s">
        <v>2396</v>
      </c>
      <c r="F1897" s="178" t="s">
        <v>2397</v>
      </c>
      <c r="G1897" s="179" t="s">
        <v>248</v>
      </c>
      <c r="H1897" s="180">
        <v>2.0430000000000001</v>
      </c>
      <c r="I1897" s="181"/>
      <c r="J1897" s="182">
        <f>ROUND(I1897*H1897,2)</f>
        <v>0</v>
      </c>
      <c r="K1897" s="178" t="s">
        <v>180</v>
      </c>
      <c r="L1897" s="41"/>
      <c r="M1897" s="183" t="s">
        <v>19</v>
      </c>
      <c r="N1897" s="184" t="s">
        <v>44</v>
      </c>
      <c r="O1897" s="66"/>
      <c r="P1897" s="185">
        <f>O1897*H1897</f>
        <v>0</v>
      </c>
      <c r="Q1897" s="185">
        <v>0</v>
      </c>
      <c r="R1897" s="185">
        <f>Q1897*H1897</f>
        <v>0</v>
      </c>
      <c r="S1897" s="185">
        <v>0</v>
      </c>
      <c r="T1897" s="186">
        <f>S1897*H1897</f>
        <v>0</v>
      </c>
      <c r="U1897" s="36"/>
      <c r="V1897" s="36"/>
      <c r="W1897" s="36"/>
      <c r="X1897" s="36"/>
      <c r="Y1897" s="36"/>
      <c r="Z1897" s="36"/>
      <c r="AA1897" s="36"/>
      <c r="AB1897" s="36"/>
      <c r="AC1897" s="36"/>
      <c r="AD1897" s="36"/>
      <c r="AE1897" s="36"/>
      <c r="AR1897" s="187" t="s">
        <v>267</v>
      </c>
      <c r="AT1897" s="187" t="s">
        <v>170</v>
      </c>
      <c r="AU1897" s="187" t="s">
        <v>83</v>
      </c>
      <c r="AY1897" s="19" t="s">
        <v>168</v>
      </c>
      <c r="BE1897" s="188">
        <f>IF(N1897="základní",J1897,0)</f>
        <v>0</v>
      </c>
      <c r="BF1897" s="188">
        <f>IF(N1897="snížená",J1897,0)</f>
        <v>0</v>
      </c>
      <c r="BG1897" s="188">
        <f>IF(N1897="zákl. přenesená",J1897,0)</f>
        <v>0</v>
      </c>
      <c r="BH1897" s="188">
        <f>IF(N1897="sníž. přenesená",J1897,0)</f>
        <v>0</v>
      </c>
      <c r="BI1897" s="188">
        <f>IF(N1897="nulová",J1897,0)</f>
        <v>0</v>
      </c>
      <c r="BJ1897" s="19" t="s">
        <v>81</v>
      </c>
      <c r="BK1897" s="188">
        <f>ROUND(I1897*H1897,2)</f>
        <v>0</v>
      </c>
      <c r="BL1897" s="19" t="s">
        <v>267</v>
      </c>
      <c r="BM1897" s="187" t="s">
        <v>2398</v>
      </c>
    </row>
    <row r="1898" spans="1:65" s="2" customFormat="1" ht="19.5">
      <c r="A1898" s="36"/>
      <c r="B1898" s="37"/>
      <c r="C1898" s="38"/>
      <c r="D1898" s="189" t="s">
        <v>176</v>
      </c>
      <c r="E1898" s="38"/>
      <c r="F1898" s="190" t="s">
        <v>2399</v>
      </c>
      <c r="G1898" s="38"/>
      <c r="H1898" s="38"/>
      <c r="I1898" s="191"/>
      <c r="J1898" s="38"/>
      <c r="K1898" s="38"/>
      <c r="L1898" s="41"/>
      <c r="M1898" s="192"/>
      <c r="N1898" s="193"/>
      <c r="O1898" s="66"/>
      <c r="P1898" s="66"/>
      <c r="Q1898" s="66"/>
      <c r="R1898" s="66"/>
      <c r="S1898" s="66"/>
      <c r="T1898" s="67"/>
      <c r="U1898" s="36"/>
      <c r="V1898" s="36"/>
      <c r="W1898" s="36"/>
      <c r="X1898" s="36"/>
      <c r="Y1898" s="36"/>
      <c r="Z1898" s="36"/>
      <c r="AA1898" s="36"/>
      <c r="AB1898" s="36"/>
      <c r="AC1898" s="36"/>
      <c r="AD1898" s="36"/>
      <c r="AE1898" s="36"/>
      <c r="AT1898" s="19" t="s">
        <v>176</v>
      </c>
      <c r="AU1898" s="19" t="s">
        <v>83</v>
      </c>
    </row>
    <row r="1899" spans="1:65" s="12" customFormat="1" ht="22.9" customHeight="1">
      <c r="B1899" s="160"/>
      <c r="C1899" s="161"/>
      <c r="D1899" s="162" t="s">
        <v>72</v>
      </c>
      <c r="E1899" s="174" t="s">
        <v>2400</v>
      </c>
      <c r="F1899" s="174" t="s">
        <v>2401</v>
      </c>
      <c r="G1899" s="161"/>
      <c r="H1899" s="161"/>
      <c r="I1899" s="164"/>
      <c r="J1899" s="175">
        <f>BK1899</f>
        <v>0</v>
      </c>
      <c r="K1899" s="161"/>
      <c r="L1899" s="166"/>
      <c r="M1899" s="167"/>
      <c r="N1899" s="168"/>
      <c r="O1899" s="168"/>
      <c r="P1899" s="169">
        <f>SUM(P1900:P1924)</f>
        <v>0</v>
      </c>
      <c r="Q1899" s="168"/>
      <c r="R1899" s="169">
        <f>SUM(R1900:R1924)</f>
        <v>0.63708622999999998</v>
      </c>
      <c r="S1899" s="168"/>
      <c r="T1899" s="170">
        <f>SUM(T1900:T1924)</f>
        <v>0</v>
      </c>
      <c r="AR1899" s="171" t="s">
        <v>83</v>
      </c>
      <c r="AT1899" s="172" t="s">
        <v>72</v>
      </c>
      <c r="AU1899" s="172" t="s">
        <v>81</v>
      </c>
      <c r="AY1899" s="171" t="s">
        <v>168</v>
      </c>
      <c r="BK1899" s="173">
        <f>SUM(BK1900:BK1924)</f>
        <v>0</v>
      </c>
    </row>
    <row r="1900" spans="1:65" s="2" customFormat="1" ht="16.5" customHeight="1">
      <c r="A1900" s="36"/>
      <c r="B1900" s="37"/>
      <c r="C1900" s="176" t="s">
        <v>2402</v>
      </c>
      <c r="D1900" s="176" t="s">
        <v>170</v>
      </c>
      <c r="E1900" s="177" t="s">
        <v>2403</v>
      </c>
      <c r="F1900" s="178" t="s">
        <v>2404</v>
      </c>
      <c r="G1900" s="179" t="s">
        <v>225</v>
      </c>
      <c r="H1900" s="180">
        <v>16.02</v>
      </c>
      <c r="I1900" s="181"/>
      <c r="J1900" s="182">
        <f>ROUND(I1900*H1900,2)</f>
        <v>0</v>
      </c>
      <c r="K1900" s="178" t="s">
        <v>19</v>
      </c>
      <c r="L1900" s="41"/>
      <c r="M1900" s="183" t="s">
        <v>19</v>
      </c>
      <c r="N1900" s="184" t="s">
        <v>44</v>
      </c>
      <c r="O1900" s="66"/>
      <c r="P1900" s="185">
        <f>O1900*H1900</f>
        <v>0</v>
      </c>
      <c r="Q1900" s="185">
        <v>2.9999999999999997E-4</v>
      </c>
      <c r="R1900" s="185">
        <f>Q1900*H1900</f>
        <v>4.8059999999999995E-3</v>
      </c>
      <c r="S1900" s="185">
        <v>0</v>
      </c>
      <c r="T1900" s="186">
        <f>S1900*H1900</f>
        <v>0</v>
      </c>
      <c r="U1900" s="36"/>
      <c r="V1900" s="36"/>
      <c r="W1900" s="36"/>
      <c r="X1900" s="36"/>
      <c r="Y1900" s="36"/>
      <c r="Z1900" s="36"/>
      <c r="AA1900" s="36"/>
      <c r="AB1900" s="36"/>
      <c r="AC1900" s="36"/>
      <c r="AD1900" s="36"/>
      <c r="AE1900" s="36"/>
      <c r="AR1900" s="187" t="s">
        <v>267</v>
      </c>
      <c r="AT1900" s="187" t="s">
        <v>170</v>
      </c>
      <c r="AU1900" s="187" t="s">
        <v>83</v>
      </c>
      <c r="AY1900" s="19" t="s">
        <v>168</v>
      </c>
      <c r="BE1900" s="188">
        <f>IF(N1900="základní",J1900,0)</f>
        <v>0</v>
      </c>
      <c r="BF1900" s="188">
        <f>IF(N1900="snížená",J1900,0)</f>
        <v>0</v>
      </c>
      <c r="BG1900" s="188">
        <f>IF(N1900="zákl. přenesená",J1900,0)</f>
        <v>0</v>
      </c>
      <c r="BH1900" s="188">
        <f>IF(N1900="sníž. přenesená",J1900,0)</f>
        <v>0</v>
      </c>
      <c r="BI1900" s="188">
        <f>IF(N1900="nulová",J1900,0)</f>
        <v>0</v>
      </c>
      <c r="BJ1900" s="19" t="s">
        <v>81</v>
      </c>
      <c r="BK1900" s="188">
        <f>ROUND(I1900*H1900,2)</f>
        <v>0</v>
      </c>
      <c r="BL1900" s="19" t="s">
        <v>267</v>
      </c>
      <c r="BM1900" s="187" t="s">
        <v>2405</v>
      </c>
    </row>
    <row r="1901" spans="1:65" s="2" customFormat="1" ht="11.25">
      <c r="A1901" s="36"/>
      <c r="B1901" s="37"/>
      <c r="C1901" s="38"/>
      <c r="D1901" s="189" t="s">
        <v>176</v>
      </c>
      <c r="E1901" s="38"/>
      <c r="F1901" s="190" t="s">
        <v>2404</v>
      </c>
      <c r="G1901" s="38"/>
      <c r="H1901" s="38"/>
      <c r="I1901" s="191"/>
      <c r="J1901" s="38"/>
      <c r="K1901" s="38"/>
      <c r="L1901" s="41"/>
      <c r="M1901" s="192"/>
      <c r="N1901" s="193"/>
      <c r="O1901" s="66"/>
      <c r="P1901" s="66"/>
      <c r="Q1901" s="66"/>
      <c r="R1901" s="66"/>
      <c r="S1901" s="66"/>
      <c r="T1901" s="67"/>
      <c r="U1901" s="36"/>
      <c r="V1901" s="36"/>
      <c r="W1901" s="36"/>
      <c r="X1901" s="36"/>
      <c r="Y1901" s="36"/>
      <c r="Z1901" s="36"/>
      <c r="AA1901" s="36"/>
      <c r="AB1901" s="36"/>
      <c r="AC1901" s="36"/>
      <c r="AD1901" s="36"/>
      <c r="AE1901" s="36"/>
      <c r="AT1901" s="19" t="s">
        <v>176</v>
      </c>
      <c r="AU1901" s="19" t="s">
        <v>83</v>
      </c>
    </row>
    <row r="1902" spans="1:65" s="13" customFormat="1" ht="11.25">
      <c r="B1902" s="194"/>
      <c r="C1902" s="195"/>
      <c r="D1902" s="189" t="s">
        <v>198</v>
      </c>
      <c r="E1902" s="196" t="s">
        <v>19</v>
      </c>
      <c r="F1902" s="197" t="s">
        <v>1330</v>
      </c>
      <c r="G1902" s="195"/>
      <c r="H1902" s="196" t="s">
        <v>19</v>
      </c>
      <c r="I1902" s="198"/>
      <c r="J1902" s="195"/>
      <c r="K1902" s="195"/>
      <c r="L1902" s="199"/>
      <c r="M1902" s="200"/>
      <c r="N1902" s="201"/>
      <c r="O1902" s="201"/>
      <c r="P1902" s="201"/>
      <c r="Q1902" s="201"/>
      <c r="R1902" s="201"/>
      <c r="S1902" s="201"/>
      <c r="T1902" s="202"/>
      <c r="AT1902" s="203" t="s">
        <v>198</v>
      </c>
      <c r="AU1902" s="203" t="s">
        <v>83</v>
      </c>
      <c r="AV1902" s="13" t="s">
        <v>81</v>
      </c>
      <c r="AW1902" s="13" t="s">
        <v>34</v>
      </c>
      <c r="AX1902" s="13" t="s">
        <v>73</v>
      </c>
      <c r="AY1902" s="203" t="s">
        <v>168</v>
      </c>
    </row>
    <row r="1903" spans="1:65" s="14" customFormat="1" ht="11.25">
      <c r="B1903" s="204"/>
      <c r="C1903" s="205"/>
      <c r="D1903" s="189" t="s">
        <v>198</v>
      </c>
      <c r="E1903" s="206" t="s">
        <v>19</v>
      </c>
      <c r="F1903" s="207" t="s">
        <v>1331</v>
      </c>
      <c r="G1903" s="205"/>
      <c r="H1903" s="208">
        <v>16.02</v>
      </c>
      <c r="I1903" s="209"/>
      <c r="J1903" s="205"/>
      <c r="K1903" s="205"/>
      <c r="L1903" s="210"/>
      <c r="M1903" s="211"/>
      <c r="N1903" s="212"/>
      <c r="O1903" s="212"/>
      <c r="P1903" s="212"/>
      <c r="Q1903" s="212"/>
      <c r="R1903" s="212"/>
      <c r="S1903" s="212"/>
      <c r="T1903" s="213"/>
      <c r="AT1903" s="214" t="s">
        <v>198</v>
      </c>
      <c r="AU1903" s="214" t="s">
        <v>83</v>
      </c>
      <c r="AV1903" s="14" t="s">
        <v>83</v>
      </c>
      <c r="AW1903" s="14" t="s">
        <v>34</v>
      </c>
      <c r="AX1903" s="14" t="s">
        <v>81</v>
      </c>
      <c r="AY1903" s="214" t="s">
        <v>168</v>
      </c>
    </row>
    <row r="1904" spans="1:65" s="2" customFormat="1" ht="16.5" customHeight="1">
      <c r="A1904" s="36"/>
      <c r="B1904" s="37"/>
      <c r="C1904" s="176" t="s">
        <v>2406</v>
      </c>
      <c r="D1904" s="176" t="s">
        <v>170</v>
      </c>
      <c r="E1904" s="177" t="s">
        <v>2407</v>
      </c>
      <c r="F1904" s="178" t="s">
        <v>2408</v>
      </c>
      <c r="G1904" s="179" t="s">
        <v>225</v>
      </c>
      <c r="H1904" s="180">
        <v>16.02</v>
      </c>
      <c r="I1904" s="181"/>
      <c r="J1904" s="182">
        <f>ROUND(I1904*H1904,2)</f>
        <v>0</v>
      </c>
      <c r="K1904" s="178" t="s">
        <v>19</v>
      </c>
      <c r="L1904" s="41"/>
      <c r="M1904" s="183" t="s">
        <v>19</v>
      </c>
      <c r="N1904" s="184" t="s">
        <v>44</v>
      </c>
      <c r="O1904" s="66"/>
      <c r="P1904" s="185">
        <f>O1904*H1904</f>
        <v>0</v>
      </c>
      <c r="Q1904" s="185">
        <v>7.7000000000000002E-3</v>
      </c>
      <c r="R1904" s="185">
        <f>Q1904*H1904</f>
        <v>0.12335400000000001</v>
      </c>
      <c r="S1904" s="185">
        <v>0</v>
      </c>
      <c r="T1904" s="186">
        <f>S1904*H1904</f>
        <v>0</v>
      </c>
      <c r="U1904" s="36"/>
      <c r="V1904" s="36"/>
      <c r="W1904" s="36"/>
      <c r="X1904" s="36"/>
      <c r="Y1904" s="36"/>
      <c r="Z1904" s="36"/>
      <c r="AA1904" s="36"/>
      <c r="AB1904" s="36"/>
      <c r="AC1904" s="36"/>
      <c r="AD1904" s="36"/>
      <c r="AE1904" s="36"/>
      <c r="AR1904" s="187" t="s">
        <v>267</v>
      </c>
      <c r="AT1904" s="187" t="s">
        <v>170</v>
      </c>
      <c r="AU1904" s="187" t="s">
        <v>83</v>
      </c>
      <c r="AY1904" s="19" t="s">
        <v>168</v>
      </c>
      <c r="BE1904" s="188">
        <f>IF(N1904="základní",J1904,0)</f>
        <v>0</v>
      </c>
      <c r="BF1904" s="188">
        <f>IF(N1904="snížená",J1904,0)</f>
        <v>0</v>
      </c>
      <c r="BG1904" s="188">
        <f>IF(N1904="zákl. přenesená",J1904,0)</f>
        <v>0</v>
      </c>
      <c r="BH1904" s="188">
        <f>IF(N1904="sníž. přenesená",J1904,0)</f>
        <v>0</v>
      </c>
      <c r="BI1904" s="188">
        <f>IF(N1904="nulová",J1904,0)</f>
        <v>0</v>
      </c>
      <c r="BJ1904" s="19" t="s">
        <v>81</v>
      </c>
      <c r="BK1904" s="188">
        <f>ROUND(I1904*H1904,2)</f>
        <v>0</v>
      </c>
      <c r="BL1904" s="19" t="s">
        <v>267</v>
      </c>
      <c r="BM1904" s="187" t="s">
        <v>2409</v>
      </c>
    </row>
    <row r="1905" spans="1:65" s="2" customFormat="1" ht="11.25">
      <c r="A1905" s="36"/>
      <c r="B1905" s="37"/>
      <c r="C1905" s="38"/>
      <c r="D1905" s="189" t="s">
        <v>176</v>
      </c>
      <c r="E1905" s="38"/>
      <c r="F1905" s="190" t="s">
        <v>2408</v>
      </c>
      <c r="G1905" s="38"/>
      <c r="H1905" s="38"/>
      <c r="I1905" s="191"/>
      <c r="J1905" s="38"/>
      <c r="K1905" s="38"/>
      <c r="L1905" s="41"/>
      <c r="M1905" s="192"/>
      <c r="N1905" s="193"/>
      <c r="O1905" s="66"/>
      <c r="P1905" s="66"/>
      <c r="Q1905" s="66"/>
      <c r="R1905" s="66"/>
      <c r="S1905" s="66"/>
      <c r="T1905" s="67"/>
      <c r="U1905" s="36"/>
      <c r="V1905" s="36"/>
      <c r="W1905" s="36"/>
      <c r="X1905" s="36"/>
      <c r="Y1905" s="36"/>
      <c r="Z1905" s="36"/>
      <c r="AA1905" s="36"/>
      <c r="AB1905" s="36"/>
      <c r="AC1905" s="36"/>
      <c r="AD1905" s="36"/>
      <c r="AE1905" s="36"/>
      <c r="AT1905" s="19" t="s">
        <v>176</v>
      </c>
      <c r="AU1905" s="19" t="s">
        <v>83</v>
      </c>
    </row>
    <row r="1906" spans="1:65" s="13" customFormat="1" ht="11.25">
      <c r="B1906" s="194"/>
      <c r="C1906" s="195"/>
      <c r="D1906" s="189" t="s">
        <v>198</v>
      </c>
      <c r="E1906" s="196" t="s">
        <v>19</v>
      </c>
      <c r="F1906" s="197" t="s">
        <v>1330</v>
      </c>
      <c r="G1906" s="195"/>
      <c r="H1906" s="196" t="s">
        <v>19</v>
      </c>
      <c r="I1906" s="198"/>
      <c r="J1906" s="195"/>
      <c r="K1906" s="195"/>
      <c r="L1906" s="199"/>
      <c r="M1906" s="200"/>
      <c r="N1906" s="201"/>
      <c r="O1906" s="201"/>
      <c r="P1906" s="201"/>
      <c r="Q1906" s="201"/>
      <c r="R1906" s="201"/>
      <c r="S1906" s="201"/>
      <c r="T1906" s="202"/>
      <c r="AT1906" s="203" t="s">
        <v>198</v>
      </c>
      <c r="AU1906" s="203" t="s">
        <v>83</v>
      </c>
      <c r="AV1906" s="13" t="s">
        <v>81</v>
      </c>
      <c r="AW1906" s="13" t="s">
        <v>34</v>
      </c>
      <c r="AX1906" s="13" t="s">
        <v>73</v>
      </c>
      <c r="AY1906" s="203" t="s">
        <v>168</v>
      </c>
    </row>
    <row r="1907" spans="1:65" s="14" customFormat="1" ht="11.25">
      <c r="B1907" s="204"/>
      <c r="C1907" s="205"/>
      <c r="D1907" s="189" t="s">
        <v>198</v>
      </c>
      <c r="E1907" s="206" t="s">
        <v>19</v>
      </c>
      <c r="F1907" s="207" t="s">
        <v>1331</v>
      </c>
      <c r="G1907" s="205"/>
      <c r="H1907" s="208">
        <v>16.02</v>
      </c>
      <c r="I1907" s="209"/>
      <c r="J1907" s="205"/>
      <c r="K1907" s="205"/>
      <c r="L1907" s="210"/>
      <c r="M1907" s="211"/>
      <c r="N1907" s="212"/>
      <c r="O1907" s="212"/>
      <c r="P1907" s="212"/>
      <c r="Q1907" s="212"/>
      <c r="R1907" s="212"/>
      <c r="S1907" s="212"/>
      <c r="T1907" s="213"/>
      <c r="AT1907" s="214" t="s">
        <v>198</v>
      </c>
      <c r="AU1907" s="214" t="s">
        <v>83</v>
      </c>
      <c r="AV1907" s="14" t="s">
        <v>83</v>
      </c>
      <c r="AW1907" s="14" t="s">
        <v>34</v>
      </c>
      <c r="AX1907" s="14" t="s">
        <v>81</v>
      </c>
      <c r="AY1907" s="214" t="s">
        <v>168</v>
      </c>
    </row>
    <row r="1908" spans="1:65" s="2" customFormat="1" ht="16.5" customHeight="1">
      <c r="A1908" s="36"/>
      <c r="B1908" s="37"/>
      <c r="C1908" s="176" t="s">
        <v>2410</v>
      </c>
      <c r="D1908" s="176" t="s">
        <v>170</v>
      </c>
      <c r="E1908" s="177" t="s">
        <v>2411</v>
      </c>
      <c r="F1908" s="178" t="s">
        <v>2412</v>
      </c>
      <c r="G1908" s="179" t="s">
        <v>248</v>
      </c>
      <c r="H1908" s="180">
        <v>1.9E-2</v>
      </c>
      <c r="I1908" s="181"/>
      <c r="J1908" s="182">
        <f>ROUND(I1908*H1908,2)</f>
        <v>0</v>
      </c>
      <c r="K1908" s="178" t="s">
        <v>180</v>
      </c>
      <c r="L1908" s="41"/>
      <c r="M1908" s="183" t="s">
        <v>19</v>
      </c>
      <c r="N1908" s="184" t="s">
        <v>44</v>
      </c>
      <c r="O1908" s="66"/>
      <c r="P1908" s="185">
        <f>O1908*H1908</f>
        <v>0</v>
      </c>
      <c r="Q1908" s="185">
        <v>1.06277</v>
      </c>
      <c r="R1908" s="185">
        <f>Q1908*H1908</f>
        <v>2.019263E-2</v>
      </c>
      <c r="S1908" s="185">
        <v>0</v>
      </c>
      <c r="T1908" s="186">
        <f>S1908*H1908</f>
        <v>0</v>
      </c>
      <c r="U1908" s="36"/>
      <c r="V1908" s="36"/>
      <c r="W1908" s="36"/>
      <c r="X1908" s="36"/>
      <c r="Y1908" s="36"/>
      <c r="Z1908" s="36"/>
      <c r="AA1908" s="36"/>
      <c r="AB1908" s="36"/>
      <c r="AC1908" s="36"/>
      <c r="AD1908" s="36"/>
      <c r="AE1908" s="36"/>
      <c r="AR1908" s="187" t="s">
        <v>267</v>
      </c>
      <c r="AT1908" s="187" t="s">
        <v>170</v>
      </c>
      <c r="AU1908" s="187" t="s">
        <v>83</v>
      </c>
      <c r="AY1908" s="19" t="s">
        <v>168</v>
      </c>
      <c r="BE1908" s="188">
        <f>IF(N1908="základní",J1908,0)</f>
        <v>0</v>
      </c>
      <c r="BF1908" s="188">
        <f>IF(N1908="snížená",J1908,0)</f>
        <v>0</v>
      </c>
      <c r="BG1908" s="188">
        <f>IF(N1908="zákl. přenesená",J1908,0)</f>
        <v>0</v>
      </c>
      <c r="BH1908" s="188">
        <f>IF(N1908="sníž. přenesená",J1908,0)</f>
        <v>0</v>
      </c>
      <c r="BI1908" s="188">
        <f>IF(N1908="nulová",J1908,0)</f>
        <v>0</v>
      </c>
      <c r="BJ1908" s="19" t="s">
        <v>81</v>
      </c>
      <c r="BK1908" s="188">
        <f>ROUND(I1908*H1908,2)</f>
        <v>0</v>
      </c>
      <c r="BL1908" s="19" t="s">
        <v>267</v>
      </c>
      <c r="BM1908" s="187" t="s">
        <v>2413</v>
      </c>
    </row>
    <row r="1909" spans="1:65" s="2" customFormat="1" ht="11.25">
      <c r="A1909" s="36"/>
      <c r="B1909" s="37"/>
      <c r="C1909" s="38"/>
      <c r="D1909" s="189" t="s">
        <v>176</v>
      </c>
      <c r="E1909" s="38"/>
      <c r="F1909" s="190" t="s">
        <v>2414</v>
      </c>
      <c r="G1909" s="38"/>
      <c r="H1909" s="38"/>
      <c r="I1909" s="191"/>
      <c r="J1909" s="38"/>
      <c r="K1909" s="38"/>
      <c r="L1909" s="41"/>
      <c r="M1909" s="192"/>
      <c r="N1909" s="193"/>
      <c r="O1909" s="66"/>
      <c r="P1909" s="66"/>
      <c r="Q1909" s="66"/>
      <c r="R1909" s="66"/>
      <c r="S1909" s="66"/>
      <c r="T1909" s="67"/>
      <c r="U1909" s="36"/>
      <c r="V1909" s="36"/>
      <c r="W1909" s="36"/>
      <c r="X1909" s="36"/>
      <c r="Y1909" s="36"/>
      <c r="Z1909" s="36"/>
      <c r="AA1909" s="36"/>
      <c r="AB1909" s="36"/>
      <c r="AC1909" s="36"/>
      <c r="AD1909" s="36"/>
      <c r="AE1909" s="36"/>
      <c r="AT1909" s="19" t="s">
        <v>176</v>
      </c>
      <c r="AU1909" s="19" t="s">
        <v>83</v>
      </c>
    </row>
    <row r="1910" spans="1:65" s="13" customFormat="1" ht="11.25">
      <c r="B1910" s="194"/>
      <c r="C1910" s="195"/>
      <c r="D1910" s="189" t="s">
        <v>198</v>
      </c>
      <c r="E1910" s="196" t="s">
        <v>19</v>
      </c>
      <c r="F1910" s="197" t="s">
        <v>1330</v>
      </c>
      <c r="G1910" s="195"/>
      <c r="H1910" s="196" t="s">
        <v>19</v>
      </c>
      <c r="I1910" s="198"/>
      <c r="J1910" s="195"/>
      <c r="K1910" s="195"/>
      <c r="L1910" s="199"/>
      <c r="M1910" s="200"/>
      <c r="N1910" s="201"/>
      <c r="O1910" s="201"/>
      <c r="P1910" s="201"/>
      <c r="Q1910" s="201"/>
      <c r="R1910" s="201"/>
      <c r="S1910" s="201"/>
      <c r="T1910" s="202"/>
      <c r="AT1910" s="203" t="s">
        <v>198</v>
      </c>
      <c r="AU1910" s="203" t="s">
        <v>83</v>
      </c>
      <c r="AV1910" s="13" t="s">
        <v>81</v>
      </c>
      <c r="AW1910" s="13" t="s">
        <v>34</v>
      </c>
      <c r="AX1910" s="13" t="s">
        <v>73</v>
      </c>
      <c r="AY1910" s="203" t="s">
        <v>168</v>
      </c>
    </row>
    <row r="1911" spans="1:65" s="14" customFormat="1" ht="11.25">
      <c r="B1911" s="204"/>
      <c r="C1911" s="205"/>
      <c r="D1911" s="189" t="s">
        <v>198</v>
      </c>
      <c r="E1911" s="206" t="s">
        <v>19</v>
      </c>
      <c r="F1911" s="207" t="s">
        <v>2415</v>
      </c>
      <c r="G1911" s="205"/>
      <c r="H1911" s="208">
        <v>1.9E-2</v>
      </c>
      <c r="I1911" s="209"/>
      <c r="J1911" s="205"/>
      <c r="K1911" s="205"/>
      <c r="L1911" s="210"/>
      <c r="M1911" s="211"/>
      <c r="N1911" s="212"/>
      <c r="O1911" s="212"/>
      <c r="P1911" s="212"/>
      <c r="Q1911" s="212"/>
      <c r="R1911" s="212"/>
      <c r="S1911" s="212"/>
      <c r="T1911" s="213"/>
      <c r="AT1911" s="214" t="s">
        <v>198</v>
      </c>
      <c r="AU1911" s="214" t="s">
        <v>83</v>
      </c>
      <c r="AV1911" s="14" t="s">
        <v>83</v>
      </c>
      <c r="AW1911" s="14" t="s">
        <v>34</v>
      </c>
      <c r="AX1911" s="14" t="s">
        <v>81</v>
      </c>
      <c r="AY1911" s="214" t="s">
        <v>168</v>
      </c>
    </row>
    <row r="1912" spans="1:65" s="2" customFormat="1" ht="24.2" customHeight="1">
      <c r="A1912" s="36"/>
      <c r="B1912" s="37"/>
      <c r="C1912" s="176" t="s">
        <v>2416</v>
      </c>
      <c r="D1912" s="176" t="s">
        <v>170</v>
      </c>
      <c r="E1912" s="177" t="s">
        <v>2417</v>
      </c>
      <c r="F1912" s="178" t="s">
        <v>2418</v>
      </c>
      <c r="G1912" s="179" t="s">
        <v>225</v>
      </c>
      <c r="H1912" s="180">
        <v>16.02</v>
      </c>
      <c r="I1912" s="181"/>
      <c r="J1912" s="182">
        <f>ROUND(I1912*H1912,2)</f>
        <v>0</v>
      </c>
      <c r="K1912" s="178" t="s">
        <v>19</v>
      </c>
      <c r="L1912" s="41"/>
      <c r="M1912" s="183" t="s">
        <v>19</v>
      </c>
      <c r="N1912" s="184" t="s">
        <v>44</v>
      </c>
      <c r="O1912" s="66"/>
      <c r="P1912" s="185">
        <f>O1912*H1912</f>
        <v>0</v>
      </c>
      <c r="Q1912" s="185">
        <v>3.7599999999999999E-3</v>
      </c>
      <c r="R1912" s="185">
        <f>Q1912*H1912</f>
        <v>6.0235199999999996E-2</v>
      </c>
      <c r="S1912" s="185">
        <v>0</v>
      </c>
      <c r="T1912" s="186">
        <f>S1912*H1912</f>
        <v>0</v>
      </c>
      <c r="U1912" s="36"/>
      <c r="V1912" s="36"/>
      <c r="W1912" s="36"/>
      <c r="X1912" s="36"/>
      <c r="Y1912" s="36"/>
      <c r="Z1912" s="36"/>
      <c r="AA1912" s="36"/>
      <c r="AB1912" s="36"/>
      <c r="AC1912" s="36"/>
      <c r="AD1912" s="36"/>
      <c r="AE1912" s="36"/>
      <c r="AR1912" s="187" t="s">
        <v>267</v>
      </c>
      <c r="AT1912" s="187" t="s">
        <v>170</v>
      </c>
      <c r="AU1912" s="187" t="s">
        <v>83</v>
      </c>
      <c r="AY1912" s="19" t="s">
        <v>168</v>
      </c>
      <c r="BE1912" s="188">
        <f>IF(N1912="základní",J1912,0)</f>
        <v>0</v>
      </c>
      <c r="BF1912" s="188">
        <f>IF(N1912="snížená",J1912,0)</f>
        <v>0</v>
      </c>
      <c r="BG1912" s="188">
        <f>IF(N1912="zákl. přenesená",J1912,0)</f>
        <v>0</v>
      </c>
      <c r="BH1912" s="188">
        <f>IF(N1912="sníž. přenesená",J1912,0)</f>
        <v>0</v>
      </c>
      <c r="BI1912" s="188">
        <f>IF(N1912="nulová",J1912,0)</f>
        <v>0</v>
      </c>
      <c r="BJ1912" s="19" t="s">
        <v>81</v>
      </c>
      <c r="BK1912" s="188">
        <f>ROUND(I1912*H1912,2)</f>
        <v>0</v>
      </c>
      <c r="BL1912" s="19" t="s">
        <v>267</v>
      </c>
      <c r="BM1912" s="187" t="s">
        <v>2419</v>
      </c>
    </row>
    <row r="1913" spans="1:65" s="2" customFormat="1" ht="11.25">
      <c r="A1913" s="36"/>
      <c r="B1913" s="37"/>
      <c r="C1913" s="38"/>
      <c r="D1913" s="189" t="s">
        <v>176</v>
      </c>
      <c r="E1913" s="38"/>
      <c r="F1913" s="190" t="s">
        <v>2418</v>
      </c>
      <c r="G1913" s="38"/>
      <c r="H1913" s="38"/>
      <c r="I1913" s="191"/>
      <c r="J1913" s="38"/>
      <c r="K1913" s="38"/>
      <c r="L1913" s="41"/>
      <c r="M1913" s="192"/>
      <c r="N1913" s="193"/>
      <c r="O1913" s="66"/>
      <c r="P1913" s="66"/>
      <c r="Q1913" s="66"/>
      <c r="R1913" s="66"/>
      <c r="S1913" s="66"/>
      <c r="T1913" s="67"/>
      <c r="U1913" s="36"/>
      <c r="V1913" s="36"/>
      <c r="W1913" s="36"/>
      <c r="X1913" s="36"/>
      <c r="Y1913" s="36"/>
      <c r="Z1913" s="36"/>
      <c r="AA1913" s="36"/>
      <c r="AB1913" s="36"/>
      <c r="AC1913" s="36"/>
      <c r="AD1913" s="36"/>
      <c r="AE1913" s="36"/>
      <c r="AT1913" s="19" t="s">
        <v>176</v>
      </c>
      <c r="AU1913" s="19" t="s">
        <v>83</v>
      </c>
    </row>
    <row r="1914" spans="1:65" s="13" customFormat="1" ht="11.25">
      <c r="B1914" s="194"/>
      <c r="C1914" s="195"/>
      <c r="D1914" s="189" t="s">
        <v>198</v>
      </c>
      <c r="E1914" s="196" t="s">
        <v>19</v>
      </c>
      <c r="F1914" s="197" t="s">
        <v>1330</v>
      </c>
      <c r="G1914" s="195"/>
      <c r="H1914" s="196" t="s">
        <v>19</v>
      </c>
      <c r="I1914" s="198"/>
      <c r="J1914" s="195"/>
      <c r="K1914" s="195"/>
      <c r="L1914" s="199"/>
      <c r="M1914" s="200"/>
      <c r="N1914" s="201"/>
      <c r="O1914" s="201"/>
      <c r="P1914" s="201"/>
      <c r="Q1914" s="201"/>
      <c r="R1914" s="201"/>
      <c r="S1914" s="201"/>
      <c r="T1914" s="202"/>
      <c r="AT1914" s="203" t="s">
        <v>198</v>
      </c>
      <c r="AU1914" s="203" t="s">
        <v>83</v>
      </c>
      <c r="AV1914" s="13" t="s">
        <v>81</v>
      </c>
      <c r="AW1914" s="13" t="s">
        <v>34</v>
      </c>
      <c r="AX1914" s="13" t="s">
        <v>73</v>
      </c>
      <c r="AY1914" s="203" t="s">
        <v>168</v>
      </c>
    </row>
    <row r="1915" spans="1:65" s="14" customFormat="1" ht="11.25">
      <c r="B1915" s="204"/>
      <c r="C1915" s="205"/>
      <c r="D1915" s="189" t="s">
        <v>198</v>
      </c>
      <c r="E1915" s="206" t="s">
        <v>19</v>
      </c>
      <c r="F1915" s="207" t="s">
        <v>1331</v>
      </c>
      <c r="G1915" s="205"/>
      <c r="H1915" s="208">
        <v>16.02</v>
      </c>
      <c r="I1915" s="209"/>
      <c r="J1915" s="205"/>
      <c r="K1915" s="205"/>
      <c r="L1915" s="210"/>
      <c r="M1915" s="211"/>
      <c r="N1915" s="212"/>
      <c r="O1915" s="212"/>
      <c r="P1915" s="212"/>
      <c r="Q1915" s="212"/>
      <c r="R1915" s="212"/>
      <c r="S1915" s="212"/>
      <c r="T1915" s="213"/>
      <c r="AT1915" s="214" t="s">
        <v>198</v>
      </c>
      <c r="AU1915" s="214" t="s">
        <v>83</v>
      </c>
      <c r="AV1915" s="14" t="s">
        <v>83</v>
      </c>
      <c r="AW1915" s="14" t="s">
        <v>34</v>
      </c>
      <c r="AX1915" s="14" t="s">
        <v>81</v>
      </c>
      <c r="AY1915" s="214" t="s">
        <v>168</v>
      </c>
    </row>
    <row r="1916" spans="1:65" s="2" customFormat="1" ht="24.2" customHeight="1">
      <c r="A1916" s="36"/>
      <c r="B1916" s="37"/>
      <c r="C1916" s="176" t="s">
        <v>2420</v>
      </c>
      <c r="D1916" s="176" t="s">
        <v>170</v>
      </c>
      <c r="E1916" s="177" t="s">
        <v>2421</v>
      </c>
      <c r="F1916" s="178" t="s">
        <v>2422</v>
      </c>
      <c r="G1916" s="179" t="s">
        <v>179</v>
      </c>
      <c r="H1916" s="180">
        <v>33</v>
      </c>
      <c r="I1916" s="181"/>
      <c r="J1916" s="182">
        <f>ROUND(I1916*H1916,2)</f>
        <v>0</v>
      </c>
      <c r="K1916" s="178" t="s">
        <v>19</v>
      </c>
      <c r="L1916" s="41"/>
      <c r="M1916" s="183" t="s">
        <v>19</v>
      </c>
      <c r="N1916" s="184" t="s">
        <v>44</v>
      </c>
      <c r="O1916" s="66"/>
      <c r="P1916" s="185">
        <f>O1916*H1916</f>
        <v>0</v>
      </c>
      <c r="Q1916" s="185">
        <v>6.2E-4</v>
      </c>
      <c r="R1916" s="185">
        <f>Q1916*H1916</f>
        <v>2.0459999999999999E-2</v>
      </c>
      <c r="S1916" s="185">
        <v>0</v>
      </c>
      <c r="T1916" s="186">
        <f>S1916*H1916</f>
        <v>0</v>
      </c>
      <c r="U1916" s="36"/>
      <c r="V1916" s="36"/>
      <c r="W1916" s="36"/>
      <c r="X1916" s="36"/>
      <c r="Y1916" s="36"/>
      <c r="Z1916" s="36"/>
      <c r="AA1916" s="36"/>
      <c r="AB1916" s="36"/>
      <c r="AC1916" s="36"/>
      <c r="AD1916" s="36"/>
      <c r="AE1916" s="36"/>
      <c r="AR1916" s="187" t="s">
        <v>267</v>
      </c>
      <c r="AT1916" s="187" t="s">
        <v>170</v>
      </c>
      <c r="AU1916" s="187" t="s">
        <v>83</v>
      </c>
      <c r="AY1916" s="19" t="s">
        <v>168</v>
      </c>
      <c r="BE1916" s="188">
        <f>IF(N1916="základní",J1916,0)</f>
        <v>0</v>
      </c>
      <c r="BF1916" s="188">
        <f>IF(N1916="snížená",J1916,0)</f>
        <v>0</v>
      </c>
      <c r="BG1916" s="188">
        <f>IF(N1916="zákl. přenesená",J1916,0)</f>
        <v>0</v>
      </c>
      <c r="BH1916" s="188">
        <f>IF(N1916="sníž. přenesená",J1916,0)</f>
        <v>0</v>
      </c>
      <c r="BI1916" s="188">
        <f>IF(N1916="nulová",J1916,0)</f>
        <v>0</v>
      </c>
      <c r="BJ1916" s="19" t="s">
        <v>81</v>
      </c>
      <c r="BK1916" s="188">
        <f>ROUND(I1916*H1916,2)</f>
        <v>0</v>
      </c>
      <c r="BL1916" s="19" t="s">
        <v>267</v>
      </c>
      <c r="BM1916" s="187" t="s">
        <v>2423</v>
      </c>
    </row>
    <row r="1917" spans="1:65" s="2" customFormat="1" ht="11.25">
      <c r="A1917" s="36"/>
      <c r="B1917" s="37"/>
      <c r="C1917" s="38"/>
      <c r="D1917" s="189" t="s">
        <v>176</v>
      </c>
      <c r="E1917" s="38"/>
      <c r="F1917" s="190" t="s">
        <v>2422</v>
      </c>
      <c r="G1917" s="38"/>
      <c r="H1917" s="38"/>
      <c r="I1917" s="191"/>
      <c r="J1917" s="38"/>
      <c r="K1917" s="38"/>
      <c r="L1917" s="41"/>
      <c r="M1917" s="192"/>
      <c r="N1917" s="193"/>
      <c r="O1917" s="66"/>
      <c r="P1917" s="66"/>
      <c r="Q1917" s="66"/>
      <c r="R1917" s="66"/>
      <c r="S1917" s="66"/>
      <c r="T1917" s="67"/>
      <c r="U1917" s="36"/>
      <c r="V1917" s="36"/>
      <c r="W1917" s="36"/>
      <c r="X1917" s="36"/>
      <c r="Y1917" s="36"/>
      <c r="Z1917" s="36"/>
      <c r="AA1917" s="36"/>
      <c r="AB1917" s="36"/>
      <c r="AC1917" s="36"/>
      <c r="AD1917" s="36"/>
      <c r="AE1917" s="36"/>
      <c r="AT1917" s="19" t="s">
        <v>176</v>
      </c>
      <c r="AU1917" s="19" t="s">
        <v>83</v>
      </c>
    </row>
    <row r="1918" spans="1:65" s="13" customFormat="1" ht="11.25">
      <c r="B1918" s="194"/>
      <c r="C1918" s="195"/>
      <c r="D1918" s="189" t="s">
        <v>198</v>
      </c>
      <c r="E1918" s="196" t="s">
        <v>19</v>
      </c>
      <c r="F1918" s="197" t="s">
        <v>1330</v>
      </c>
      <c r="G1918" s="195"/>
      <c r="H1918" s="196" t="s">
        <v>19</v>
      </c>
      <c r="I1918" s="198"/>
      <c r="J1918" s="195"/>
      <c r="K1918" s="195"/>
      <c r="L1918" s="199"/>
      <c r="M1918" s="200"/>
      <c r="N1918" s="201"/>
      <c r="O1918" s="201"/>
      <c r="P1918" s="201"/>
      <c r="Q1918" s="201"/>
      <c r="R1918" s="201"/>
      <c r="S1918" s="201"/>
      <c r="T1918" s="202"/>
      <c r="AT1918" s="203" t="s">
        <v>198</v>
      </c>
      <c r="AU1918" s="203" t="s">
        <v>83</v>
      </c>
      <c r="AV1918" s="13" t="s">
        <v>81</v>
      </c>
      <c r="AW1918" s="13" t="s">
        <v>34</v>
      </c>
      <c r="AX1918" s="13" t="s">
        <v>73</v>
      </c>
      <c r="AY1918" s="203" t="s">
        <v>168</v>
      </c>
    </row>
    <row r="1919" spans="1:65" s="14" customFormat="1" ht="11.25">
      <c r="B1919" s="204"/>
      <c r="C1919" s="205"/>
      <c r="D1919" s="189" t="s">
        <v>198</v>
      </c>
      <c r="E1919" s="206" t="s">
        <v>19</v>
      </c>
      <c r="F1919" s="207" t="s">
        <v>2424</v>
      </c>
      <c r="G1919" s="205"/>
      <c r="H1919" s="208">
        <v>33</v>
      </c>
      <c r="I1919" s="209"/>
      <c r="J1919" s="205"/>
      <c r="K1919" s="205"/>
      <c r="L1919" s="210"/>
      <c r="M1919" s="211"/>
      <c r="N1919" s="212"/>
      <c r="O1919" s="212"/>
      <c r="P1919" s="212"/>
      <c r="Q1919" s="212"/>
      <c r="R1919" s="212"/>
      <c r="S1919" s="212"/>
      <c r="T1919" s="213"/>
      <c r="AT1919" s="214" t="s">
        <v>198</v>
      </c>
      <c r="AU1919" s="214" t="s">
        <v>83</v>
      </c>
      <c r="AV1919" s="14" t="s">
        <v>83</v>
      </c>
      <c r="AW1919" s="14" t="s">
        <v>34</v>
      </c>
      <c r="AX1919" s="14" t="s">
        <v>81</v>
      </c>
      <c r="AY1919" s="214" t="s">
        <v>168</v>
      </c>
    </row>
    <row r="1920" spans="1:65" s="2" customFormat="1" ht="16.5" customHeight="1">
      <c r="A1920" s="36"/>
      <c r="B1920" s="37"/>
      <c r="C1920" s="226" t="s">
        <v>2425</v>
      </c>
      <c r="D1920" s="226" t="s">
        <v>304</v>
      </c>
      <c r="E1920" s="227" t="s">
        <v>2426</v>
      </c>
      <c r="F1920" s="228" t="s">
        <v>2427</v>
      </c>
      <c r="G1920" s="229" t="s">
        <v>225</v>
      </c>
      <c r="H1920" s="230">
        <v>21.251999999999999</v>
      </c>
      <c r="I1920" s="231"/>
      <c r="J1920" s="232">
        <f>ROUND(I1920*H1920,2)</f>
        <v>0</v>
      </c>
      <c r="K1920" s="228" t="s">
        <v>19</v>
      </c>
      <c r="L1920" s="233"/>
      <c r="M1920" s="234" t="s">
        <v>19</v>
      </c>
      <c r="N1920" s="235" t="s">
        <v>44</v>
      </c>
      <c r="O1920" s="66"/>
      <c r="P1920" s="185">
        <f>O1920*H1920</f>
        <v>0</v>
      </c>
      <c r="Q1920" s="185">
        <v>1.9199999999999998E-2</v>
      </c>
      <c r="R1920" s="185">
        <f>Q1920*H1920</f>
        <v>0.40803839999999997</v>
      </c>
      <c r="S1920" s="185">
        <v>0</v>
      </c>
      <c r="T1920" s="186">
        <f>S1920*H1920</f>
        <v>0</v>
      </c>
      <c r="U1920" s="36"/>
      <c r="V1920" s="36"/>
      <c r="W1920" s="36"/>
      <c r="X1920" s="36"/>
      <c r="Y1920" s="36"/>
      <c r="Z1920" s="36"/>
      <c r="AA1920" s="36"/>
      <c r="AB1920" s="36"/>
      <c r="AC1920" s="36"/>
      <c r="AD1920" s="36"/>
      <c r="AE1920" s="36"/>
      <c r="AR1920" s="187" t="s">
        <v>368</v>
      </c>
      <c r="AT1920" s="187" t="s">
        <v>304</v>
      </c>
      <c r="AU1920" s="187" t="s">
        <v>83</v>
      </c>
      <c r="AY1920" s="19" t="s">
        <v>168</v>
      </c>
      <c r="BE1920" s="188">
        <f>IF(N1920="základní",J1920,0)</f>
        <v>0</v>
      </c>
      <c r="BF1920" s="188">
        <f>IF(N1920="snížená",J1920,0)</f>
        <v>0</v>
      </c>
      <c r="BG1920" s="188">
        <f>IF(N1920="zákl. přenesená",J1920,0)</f>
        <v>0</v>
      </c>
      <c r="BH1920" s="188">
        <f>IF(N1920="sníž. přenesená",J1920,0)</f>
        <v>0</v>
      </c>
      <c r="BI1920" s="188">
        <f>IF(N1920="nulová",J1920,0)</f>
        <v>0</v>
      </c>
      <c r="BJ1920" s="19" t="s">
        <v>81</v>
      </c>
      <c r="BK1920" s="188">
        <f>ROUND(I1920*H1920,2)</f>
        <v>0</v>
      </c>
      <c r="BL1920" s="19" t="s">
        <v>267</v>
      </c>
      <c r="BM1920" s="187" t="s">
        <v>2428</v>
      </c>
    </row>
    <row r="1921" spans="1:65" s="2" customFormat="1" ht="11.25">
      <c r="A1921" s="36"/>
      <c r="B1921" s="37"/>
      <c r="C1921" s="38"/>
      <c r="D1921" s="189" t="s">
        <v>176</v>
      </c>
      <c r="E1921" s="38"/>
      <c r="F1921" s="190" t="s">
        <v>2427</v>
      </c>
      <c r="G1921" s="38"/>
      <c r="H1921" s="38"/>
      <c r="I1921" s="191"/>
      <c r="J1921" s="38"/>
      <c r="K1921" s="38"/>
      <c r="L1921" s="41"/>
      <c r="M1921" s="192"/>
      <c r="N1921" s="193"/>
      <c r="O1921" s="66"/>
      <c r="P1921" s="66"/>
      <c r="Q1921" s="66"/>
      <c r="R1921" s="66"/>
      <c r="S1921" s="66"/>
      <c r="T1921" s="67"/>
      <c r="U1921" s="36"/>
      <c r="V1921" s="36"/>
      <c r="W1921" s="36"/>
      <c r="X1921" s="36"/>
      <c r="Y1921" s="36"/>
      <c r="Z1921" s="36"/>
      <c r="AA1921" s="36"/>
      <c r="AB1921" s="36"/>
      <c r="AC1921" s="36"/>
      <c r="AD1921" s="36"/>
      <c r="AE1921" s="36"/>
      <c r="AT1921" s="19" t="s">
        <v>176</v>
      </c>
      <c r="AU1921" s="19" t="s">
        <v>83</v>
      </c>
    </row>
    <row r="1922" spans="1:65" s="14" customFormat="1" ht="11.25">
      <c r="B1922" s="204"/>
      <c r="C1922" s="205"/>
      <c r="D1922" s="189" t="s">
        <v>198</v>
      </c>
      <c r="E1922" s="206" t="s">
        <v>19</v>
      </c>
      <c r="F1922" s="207" t="s">
        <v>2429</v>
      </c>
      <c r="G1922" s="205"/>
      <c r="H1922" s="208">
        <v>21.251999999999999</v>
      </c>
      <c r="I1922" s="209"/>
      <c r="J1922" s="205"/>
      <c r="K1922" s="205"/>
      <c r="L1922" s="210"/>
      <c r="M1922" s="211"/>
      <c r="N1922" s="212"/>
      <c r="O1922" s="212"/>
      <c r="P1922" s="212"/>
      <c r="Q1922" s="212"/>
      <c r="R1922" s="212"/>
      <c r="S1922" s="212"/>
      <c r="T1922" s="213"/>
      <c r="AT1922" s="214" t="s">
        <v>198</v>
      </c>
      <c r="AU1922" s="214" t="s">
        <v>83</v>
      </c>
      <c r="AV1922" s="14" t="s">
        <v>83</v>
      </c>
      <c r="AW1922" s="14" t="s">
        <v>34</v>
      </c>
      <c r="AX1922" s="14" t="s">
        <v>81</v>
      </c>
      <c r="AY1922" s="214" t="s">
        <v>168</v>
      </c>
    </row>
    <row r="1923" spans="1:65" s="2" customFormat="1" ht="16.5" customHeight="1">
      <c r="A1923" s="36"/>
      <c r="B1923" s="37"/>
      <c r="C1923" s="176" t="s">
        <v>2430</v>
      </c>
      <c r="D1923" s="176" t="s">
        <v>170</v>
      </c>
      <c r="E1923" s="177" t="s">
        <v>2431</v>
      </c>
      <c r="F1923" s="178" t="s">
        <v>2432</v>
      </c>
      <c r="G1923" s="179" t="s">
        <v>248</v>
      </c>
      <c r="H1923" s="180">
        <v>0.63700000000000001</v>
      </c>
      <c r="I1923" s="181"/>
      <c r="J1923" s="182">
        <f>ROUND(I1923*H1923,2)</f>
        <v>0</v>
      </c>
      <c r="K1923" s="178" t="s">
        <v>180</v>
      </c>
      <c r="L1923" s="41"/>
      <c r="M1923" s="183" t="s">
        <v>19</v>
      </c>
      <c r="N1923" s="184" t="s">
        <v>44</v>
      </c>
      <c r="O1923" s="66"/>
      <c r="P1923" s="185">
        <f>O1923*H1923</f>
        <v>0</v>
      </c>
      <c r="Q1923" s="185">
        <v>0</v>
      </c>
      <c r="R1923" s="185">
        <f>Q1923*H1923</f>
        <v>0</v>
      </c>
      <c r="S1923" s="185">
        <v>0</v>
      </c>
      <c r="T1923" s="186">
        <f>S1923*H1923</f>
        <v>0</v>
      </c>
      <c r="U1923" s="36"/>
      <c r="V1923" s="36"/>
      <c r="W1923" s="36"/>
      <c r="X1923" s="36"/>
      <c r="Y1923" s="36"/>
      <c r="Z1923" s="36"/>
      <c r="AA1923" s="36"/>
      <c r="AB1923" s="36"/>
      <c r="AC1923" s="36"/>
      <c r="AD1923" s="36"/>
      <c r="AE1923" s="36"/>
      <c r="AR1923" s="187" t="s">
        <v>267</v>
      </c>
      <c r="AT1923" s="187" t="s">
        <v>170</v>
      </c>
      <c r="AU1923" s="187" t="s">
        <v>83</v>
      </c>
      <c r="AY1923" s="19" t="s">
        <v>168</v>
      </c>
      <c r="BE1923" s="188">
        <f>IF(N1923="základní",J1923,0)</f>
        <v>0</v>
      </c>
      <c r="BF1923" s="188">
        <f>IF(N1923="snížená",J1923,0)</f>
        <v>0</v>
      </c>
      <c r="BG1923" s="188">
        <f>IF(N1923="zákl. přenesená",J1923,0)</f>
        <v>0</v>
      </c>
      <c r="BH1923" s="188">
        <f>IF(N1923="sníž. přenesená",J1923,0)</f>
        <v>0</v>
      </c>
      <c r="BI1923" s="188">
        <f>IF(N1923="nulová",J1923,0)</f>
        <v>0</v>
      </c>
      <c r="BJ1923" s="19" t="s">
        <v>81</v>
      </c>
      <c r="BK1923" s="188">
        <f>ROUND(I1923*H1923,2)</f>
        <v>0</v>
      </c>
      <c r="BL1923" s="19" t="s">
        <v>267</v>
      </c>
      <c r="BM1923" s="187" t="s">
        <v>2433</v>
      </c>
    </row>
    <row r="1924" spans="1:65" s="2" customFormat="1" ht="19.5">
      <c r="A1924" s="36"/>
      <c r="B1924" s="37"/>
      <c r="C1924" s="38"/>
      <c r="D1924" s="189" t="s">
        <v>176</v>
      </c>
      <c r="E1924" s="38"/>
      <c r="F1924" s="190" t="s">
        <v>2434</v>
      </c>
      <c r="G1924" s="38"/>
      <c r="H1924" s="38"/>
      <c r="I1924" s="191"/>
      <c r="J1924" s="38"/>
      <c r="K1924" s="38"/>
      <c r="L1924" s="41"/>
      <c r="M1924" s="192"/>
      <c r="N1924" s="193"/>
      <c r="O1924" s="66"/>
      <c r="P1924" s="66"/>
      <c r="Q1924" s="66"/>
      <c r="R1924" s="66"/>
      <c r="S1924" s="66"/>
      <c r="T1924" s="67"/>
      <c r="U1924" s="36"/>
      <c r="V1924" s="36"/>
      <c r="W1924" s="36"/>
      <c r="X1924" s="36"/>
      <c r="Y1924" s="36"/>
      <c r="Z1924" s="36"/>
      <c r="AA1924" s="36"/>
      <c r="AB1924" s="36"/>
      <c r="AC1924" s="36"/>
      <c r="AD1924" s="36"/>
      <c r="AE1924" s="36"/>
      <c r="AT1924" s="19" t="s">
        <v>176</v>
      </c>
      <c r="AU1924" s="19" t="s">
        <v>83</v>
      </c>
    </row>
    <row r="1925" spans="1:65" s="12" customFormat="1" ht="22.9" customHeight="1">
      <c r="B1925" s="160"/>
      <c r="C1925" s="161"/>
      <c r="D1925" s="162" t="s">
        <v>72</v>
      </c>
      <c r="E1925" s="174" t="s">
        <v>2435</v>
      </c>
      <c r="F1925" s="174" t="s">
        <v>2436</v>
      </c>
      <c r="G1925" s="161"/>
      <c r="H1925" s="161"/>
      <c r="I1925" s="164"/>
      <c r="J1925" s="175">
        <f>BK1925</f>
        <v>0</v>
      </c>
      <c r="K1925" s="161"/>
      <c r="L1925" s="166"/>
      <c r="M1925" s="167"/>
      <c r="N1925" s="168"/>
      <c r="O1925" s="168"/>
      <c r="P1925" s="169">
        <f>SUM(P1926:P1946)</f>
        <v>0</v>
      </c>
      <c r="Q1925" s="168"/>
      <c r="R1925" s="169">
        <f>SUM(R1926:R1946)</f>
        <v>0.44856259999999992</v>
      </c>
      <c r="S1925" s="168"/>
      <c r="T1925" s="170">
        <f>SUM(T1926:T1946)</f>
        <v>6.3738000000000001</v>
      </c>
      <c r="AR1925" s="171" t="s">
        <v>83</v>
      </c>
      <c r="AT1925" s="172" t="s">
        <v>72</v>
      </c>
      <c r="AU1925" s="172" t="s">
        <v>81</v>
      </c>
      <c r="AY1925" s="171" t="s">
        <v>168</v>
      </c>
      <c r="BK1925" s="173">
        <f>SUM(BK1926:BK1946)</f>
        <v>0</v>
      </c>
    </row>
    <row r="1926" spans="1:65" s="2" customFormat="1" ht="16.5" customHeight="1">
      <c r="A1926" s="36"/>
      <c r="B1926" s="37"/>
      <c r="C1926" s="176" t="s">
        <v>2437</v>
      </c>
      <c r="D1926" s="176" t="s">
        <v>170</v>
      </c>
      <c r="E1926" s="177" t="s">
        <v>2438</v>
      </c>
      <c r="F1926" s="178" t="s">
        <v>2439</v>
      </c>
      <c r="G1926" s="179" t="s">
        <v>225</v>
      </c>
      <c r="H1926" s="180">
        <v>5</v>
      </c>
      <c r="I1926" s="181"/>
      <c r="J1926" s="182">
        <f>ROUND(I1926*H1926,2)</f>
        <v>0</v>
      </c>
      <c r="K1926" s="178" t="s">
        <v>180</v>
      </c>
      <c r="L1926" s="41"/>
      <c r="M1926" s="183" t="s">
        <v>19</v>
      </c>
      <c r="N1926" s="184" t="s">
        <v>44</v>
      </c>
      <c r="O1926" s="66"/>
      <c r="P1926" s="185">
        <f>O1926*H1926</f>
        <v>0</v>
      </c>
      <c r="Q1926" s="185">
        <v>7.6539999999999997E-2</v>
      </c>
      <c r="R1926" s="185">
        <f>Q1926*H1926</f>
        <v>0.38269999999999998</v>
      </c>
      <c r="S1926" s="185">
        <v>0</v>
      </c>
      <c r="T1926" s="186">
        <f>S1926*H1926</f>
        <v>0</v>
      </c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R1926" s="187" t="s">
        <v>267</v>
      </c>
      <c r="AT1926" s="187" t="s">
        <v>170</v>
      </c>
      <c r="AU1926" s="187" t="s">
        <v>83</v>
      </c>
      <c r="AY1926" s="19" t="s">
        <v>168</v>
      </c>
      <c r="BE1926" s="188">
        <f>IF(N1926="základní",J1926,0)</f>
        <v>0</v>
      </c>
      <c r="BF1926" s="188">
        <f>IF(N1926="snížená",J1926,0)</f>
        <v>0</v>
      </c>
      <c r="BG1926" s="188">
        <f>IF(N1926="zákl. přenesená",J1926,0)</f>
        <v>0</v>
      </c>
      <c r="BH1926" s="188">
        <f>IF(N1926="sníž. přenesená",J1926,0)</f>
        <v>0</v>
      </c>
      <c r="BI1926" s="188">
        <f>IF(N1926="nulová",J1926,0)</f>
        <v>0</v>
      </c>
      <c r="BJ1926" s="19" t="s">
        <v>81</v>
      </c>
      <c r="BK1926" s="188">
        <f>ROUND(I1926*H1926,2)</f>
        <v>0</v>
      </c>
      <c r="BL1926" s="19" t="s">
        <v>267</v>
      </c>
      <c r="BM1926" s="187" t="s">
        <v>2440</v>
      </c>
    </row>
    <row r="1927" spans="1:65" s="2" customFormat="1" ht="11.25">
      <c r="A1927" s="36"/>
      <c r="B1927" s="37"/>
      <c r="C1927" s="38"/>
      <c r="D1927" s="189" t="s">
        <v>176</v>
      </c>
      <c r="E1927" s="38"/>
      <c r="F1927" s="190" t="s">
        <v>2441</v>
      </c>
      <c r="G1927" s="38"/>
      <c r="H1927" s="38"/>
      <c r="I1927" s="191"/>
      <c r="J1927" s="38"/>
      <c r="K1927" s="38"/>
      <c r="L1927" s="41"/>
      <c r="M1927" s="192"/>
      <c r="N1927" s="193"/>
      <c r="O1927" s="66"/>
      <c r="P1927" s="66"/>
      <c r="Q1927" s="66"/>
      <c r="R1927" s="66"/>
      <c r="S1927" s="66"/>
      <c r="T1927" s="67"/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T1927" s="19" t="s">
        <v>176</v>
      </c>
      <c r="AU1927" s="19" t="s">
        <v>83</v>
      </c>
    </row>
    <row r="1928" spans="1:65" s="14" customFormat="1" ht="11.25">
      <c r="B1928" s="204"/>
      <c r="C1928" s="205"/>
      <c r="D1928" s="189" t="s">
        <v>198</v>
      </c>
      <c r="E1928" s="206" t="s">
        <v>19</v>
      </c>
      <c r="F1928" s="207" t="s">
        <v>2442</v>
      </c>
      <c r="G1928" s="205"/>
      <c r="H1928" s="208">
        <v>5</v>
      </c>
      <c r="I1928" s="209"/>
      <c r="J1928" s="205"/>
      <c r="K1928" s="205"/>
      <c r="L1928" s="210"/>
      <c r="M1928" s="211"/>
      <c r="N1928" s="212"/>
      <c r="O1928" s="212"/>
      <c r="P1928" s="212"/>
      <c r="Q1928" s="212"/>
      <c r="R1928" s="212"/>
      <c r="S1928" s="212"/>
      <c r="T1928" s="213"/>
      <c r="AT1928" s="214" t="s">
        <v>198</v>
      </c>
      <c r="AU1928" s="214" t="s">
        <v>83</v>
      </c>
      <c r="AV1928" s="14" t="s">
        <v>83</v>
      </c>
      <c r="AW1928" s="14" t="s">
        <v>34</v>
      </c>
      <c r="AX1928" s="14" t="s">
        <v>81</v>
      </c>
      <c r="AY1928" s="214" t="s">
        <v>168</v>
      </c>
    </row>
    <row r="1929" spans="1:65" s="2" customFormat="1" ht="16.5" customHeight="1">
      <c r="A1929" s="36"/>
      <c r="B1929" s="37"/>
      <c r="C1929" s="176" t="s">
        <v>2443</v>
      </c>
      <c r="D1929" s="176" t="s">
        <v>170</v>
      </c>
      <c r="E1929" s="177" t="s">
        <v>2444</v>
      </c>
      <c r="F1929" s="178" t="s">
        <v>2445</v>
      </c>
      <c r="G1929" s="179" t="s">
        <v>225</v>
      </c>
      <c r="H1929" s="180">
        <v>106.23</v>
      </c>
      <c r="I1929" s="181"/>
      <c r="J1929" s="182">
        <f>ROUND(I1929*H1929,2)</f>
        <v>0</v>
      </c>
      <c r="K1929" s="178" t="s">
        <v>180</v>
      </c>
      <c r="L1929" s="41"/>
      <c r="M1929" s="183" t="s">
        <v>19</v>
      </c>
      <c r="N1929" s="184" t="s">
        <v>44</v>
      </c>
      <c r="O1929" s="66"/>
      <c r="P1929" s="185">
        <f>O1929*H1929</f>
        <v>0</v>
      </c>
      <c r="Q1929" s="185">
        <v>0</v>
      </c>
      <c r="R1929" s="185">
        <f>Q1929*H1929</f>
        <v>0</v>
      </c>
      <c r="S1929" s="185">
        <v>0</v>
      </c>
      <c r="T1929" s="186">
        <f>S1929*H1929</f>
        <v>0</v>
      </c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R1929" s="187" t="s">
        <v>267</v>
      </c>
      <c r="AT1929" s="187" t="s">
        <v>170</v>
      </c>
      <c r="AU1929" s="187" t="s">
        <v>83</v>
      </c>
      <c r="AY1929" s="19" t="s">
        <v>168</v>
      </c>
      <c r="BE1929" s="188">
        <f>IF(N1929="základní",J1929,0)</f>
        <v>0</v>
      </c>
      <c r="BF1929" s="188">
        <f>IF(N1929="snížená",J1929,0)</f>
        <v>0</v>
      </c>
      <c r="BG1929" s="188">
        <f>IF(N1929="zákl. přenesená",J1929,0)</f>
        <v>0</v>
      </c>
      <c r="BH1929" s="188">
        <f>IF(N1929="sníž. přenesená",J1929,0)</f>
        <v>0</v>
      </c>
      <c r="BI1929" s="188">
        <f>IF(N1929="nulová",J1929,0)</f>
        <v>0</v>
      </c>
      <c r="BJ1929" s="19" t="s">
        <v>81</v>
      </c>
      <c r="BK1929" s="188">
        <f>ROUND(I1929*H1929,2)</f>
        <v>0</v>
      </c>
      <c r="BL1929" s="19" t="s">
        <v>267</v>
      </c>
      <c r="BM1929" s="187" t="s">
        <v>2446</v>
      </c>
    </row>
    <row r="1930" spans="1:65" s="2" customFormat="1" ht="11.25">
      <c r="A1930" s="36"/>
      <c r="B1930" s="37"/>
      <c r="C1930" s="38"/>
      <c r="D1930" s="189" t="s">
        <v>176</v>
      </c>
      <c r="E1930" s="38"/>
      <c r="F1930" s="190" t="s">
        <v>2447</v>
      </c>
      <c r="G1930" s="38"/>
      <c r="H1930" s="38"/>
      <c r="I1930" s="191"/>
      <c r="J1930" s="38"/>
      <c r="K1930" s="38"/>
      <c r="L1930" s="41"/>
      <c r="M1930" s="192"/>
      <c r="N1930" s="193"/>
      <c r="O1930" s="66"/>
      <c r="P1930" s="66"/>
      <c r="Q1930" s="66"/>
      <c r="R1930" s="66"/>
      <c r="S1930" s="66"/>
      <c r="T1930" s="67"/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T1930" s="19" t="s">
        <v>176</v>
      </c>
      <c r="AU1930" s="19" t="s">
        <v>83</v>
      </c>
    </row>
    <row r="1931" spans="1:65" s="13" customFormat="1" ht="11.25">
      <c r="B1931" s="194"/>
      <c r="C1931" s="195"/>
      <c r="D1931" s="189" t="s">
        <v>198</v>
      </c>
      <c r="E1931" s="196" t="s">
        <v>19</v>
      </c>
      <c r="F1931" s="197" t="s">
        <v>1359</v>
      </c>
      <c r="G1931" s="195"/>
      <c r="H1931" s="196" t="s">
        <v>19</v>
      </c>
      <c r="I1931" s="198"/>
      <c r="J1931" s="195"/>
      <c r="K1931" s="195"/>
      <c r="L1931" s="199"/>
      <c r="M1931" s="200"/>
      <c r="N1931" s="201"/>
      <c r="O1931" s="201"/>
      <c r="P1931" s="201"/>
      <c r="Q1931" s="201"/>
      <c r="R1931" s="201"/>
      <c r="S1931" s="201"/>
      <c r="T1931" s="202"/>
      <c r="AT1931" s="203" t="s">
        <v>198</v>
      </c>
      <c r="AU1931" s="203" t="s">
        <v>83</v>
      </c>
      <c r="AV1931" s="13" t="s">
        <v>81</v>
      </c>
      <c r="AW1931" s="13" t="s">
        <v>34</v>
      </c>
      <c r="AX1931" s="13" t="s">
        <v>73</v>
      </c>
      <c r="AY1931" s="203" t="s">
        <v>168</v>
      </c>
    </row>
    <row r="1932" spans="1:65" s="14" customFormat="1" ht="11.25">
      <c r="B1932" s="204"/>
      <c r="C1932" s="205"/>
      <c r="D1932" s="189" t="s">
        <v>198</v>
      </c>
      <c r="E1932" s="206" t="s">
        <v>19</v>
      </c>
      <c r="F1932" s="207" t="s">
        <v>1360</v>
      </c>
      <c r="G1932" s="205"/>
      <c r="H1932" s="208">
        <v>45.12</v>
      </c>
      <c r="I1932" s="209"/>
      <c r="J1932" s="205"/>
      <c r="K1932" s="205"/>
      <c r="L1932" s="210"/>
      <c r="M1932" s="211"/>
      <c r="N1932" s="212"/>
      <c r="O1932" s="212"/>
      <c r="P1932" s="212"/>
      <c r="Q1932" s="212"/>
      <c r="R1932" s="212"/>
      <c r="S1932" s="212"/>
      <c r="T1932" s="213"/>
      <c r="AT1932" s="214" t="s">
        <v>198</v>
      </c>
      <c r="AU1932" s="214" t="s">
        <v>83</v>
      </c>
      <c r="AV1932" s="14" t="s">
        <v>83</v>
      </c>
      <c r="AW1932" s="14" t="s">
        <v>34</v>
      </c>
      <c r="AX1932" s="14" t="s">
        <v>73</v>
      </c>
      <c r="AY1932" s="214" t="s">
        <v>168</v>
      </c>
    </row>
    <row r="1933" spans="1:65" s="14" customFormat="1" ht="11.25">
      <c r="B1933" s="204"/>
      <c r="C1933" s="205"/>
      <c r="D1933" s="189" t="s">
        <v>198</v>
      </c>
      <c r="E1933" s="206" t="s">
        <v>19</v>
      </c>
      <c r="F1933" s="207" t="s">
        <v>1361</v>
      </c>
      <c r="G1933" s="205"/>
      <c r="H1933" s="208">
        <v>61.11</v>
      </c>
      <c r="I1933" s="209"/>
      <c r="J1933" s="205"/>
      <c r="K1933" s="205"/>
      <c r="L1933" s="210"/>
      <c r="M1933" s="211"/>
      <c r="N1933" s="212"/>
      <c r="O1933" s="212"/>
      <c r="P1933" s="212"/>
      <c r="Q1933" s="212"/>
      <c r="R1933" s="212"/>
      <c r="S1933" s="212"/>
      <c r="T1933" s="213"/>
      <c r="AT1933" s="214" t="s">
        <v>198</v>
      </c>
      <c r="AU1933" s="214" t="s">
        <v>83</v>
      </c>
      <c r="AV1933" s="14" t="s">
        <v>83</v>
      </c>
      <c r="AW1933" s="14" t="s">
        <v>34</v>
      </c>
      <c r="AX1933" s="14" t="s">
        <v>73</v>
      </c>
      <c r="AY1933" s="214" t="s">
        <v>168</v>
      </c>
    </row>
    <row r="1934" spans="1:65" s="15" customFormat="1" ht="11.25">
      <c r="B1934" s="215"/>
      <c r="C1934" s="216"/>
      <c r="D1934" s="189" t="s">
        <v>198</v>
      </c>
      <c r="E1934" s="217" t="s">
        <v>19</v>
      </c>
      <c r="F1934" s="218" t="s">
        <v>208</v>
      </c>
      <c r="G1934" s="216"/>
      <c r="H1934" s="219">
        <v>106.23</v>
      </c>
      <c r="I1934" s="220"/>
      <c r="J1934" s="216"/>
      <c r="K1934" s="216"/>
      <c r="L1934" s="221"/>
      <c r="M1934" s="222"/>
      <c r="N1934" s="223"/>
      <c r="O1934" s="223"/>
      <c r="P1934" s="223"/>
      <c r="Q1934" s="223"/>
      <c r="R1934" s="223"/>
      <c r="S1934" s="223"/>
      <c r="T1934" s="224"/>
      <c r="AT1934" s="225" t="s">
        <v>198</v>
      </c>
      <c r="AU1934" s="225" t="s">
        <v>83</v>
      </c>
      <c r="AV1934" s="15" t="s">
        <v>174</v>
      </c>
      <c r="AW1934" s="15" t="s">
        <v>34</v>
      </c>
      <c r="AX1934" s="15" t="s">
        <v>81</v>
      </c>
      <c r="AY1934" s="225" t="s">
        <v>168</v>
      </c>
    </row>
    <row r="1935" spans="1:65" s="2" customFormat="1" ht="16.5" customHeight="1">
      <c r="A1935" s="36"/>
      <c r="B1935" s="37"/>
      <c r="C1935" s="176" t="s">
        <v>2448</v>
      </c>
      <c r="D1935" s="176" t="s">
        <v>170</v>
      </c>
      <c r="E1935" s="177" t="s">
        <v>2449</v>
      </c>
      <c r="F1935" s="178" t="s">
        <v>2450</v>
      </c>
      <c r="G1935" s="179" t="s">
        <v>225</v>
      </c>
      <c r="H1935" s="180">
        <v>106.23</v>
      </c>
      <c r="I1935" s="181"/>
      <c r="J1935" s="182">
        <f>ROUND(I1935*H1935,2)</f>
        <v>0</v>
      </c>
      <c r="K1935" s="178" t="s">
        <v>19</v>
      </c>
      <c r="L1935" s="41"/>
      <c r="M1935" s="183" t="s">
        <v>19</v>
      </c>
      <c r="N1935" s="184" t="s">
        <v>44</v>
      </c>
      <c r="O1935" s="66"/>
      <c r="P1935" s="185">
        <f>O1935*H1935</f>
        <v>0</v>
      </c>
      <c r="Q1935" s="185">
        <v>0</v>
      </c>
      <c r="R1935" s="185">
        <f>Q1935*H1935</f>
        <v>0</v>
      </c>
      <c r="S1935" s="185">
        <v>0.06</v>
      </c>
      <c r="T1935" s="186">
        <f>S1935*H1935</f>
        <v>6.3738000000000001</v>
      </c>
      <c r="U1935" s="36"/>
      <c r="V1935" s="36"/>
      <c r="W1935" s="36"/>
      <c r="X1935" s="36"/>
      <c r="Y1935" s="36"/>
      <c r="Z1935" s="36"/>
      <c r="AA1935" s="36"/>
      <c r="AB1935" s="36"/>
      <c r="AC1935" s="36"/>
      <c r="AD1935" s="36"/>
      <c r="AE1935" s="36"/>
      <c r="AR1935" s="187" t="s">
        <v>267</v>
      </c>
      <c r="AT1935" s="187" t="s">
        <v>170</v>
      </c>
      <c r="AU1935" s="187" t="s">
        <v>83</v>
      </c>
      <c r="AY1935" s="19" t="s">
        <v>168</v>
      </c>
      <c r="BE1935" s="188">
        <f>IF(N1935="základní",J1935,0)</f>
        <v>0</v>
      </c>
      <c r="BF1935" s="188">
        <f>IF(N1935="snížená",J1935,0)</f>
        <v>0</v>
      </c>
      <c r="BG1935" s="188">
        <f>IF(N1935="zákl. přenesená",J1935,0)</f>
        <v>0</v>
      </c>
      <c r="BH1935" s="188">
        <f>IF(N1935="sníž. přenesená",J1935,0)</f>
        <v>0</v>
      </c>
      <c r="BI1935" s="188">
        <f>IF(N1935="nulová",J1935,0)</f>
        <v>0</v>
      </c>
      <c r="BJ1935" s="19" t="s">
        <v>81</v>
      </c>
      <c r="BK1935" s="188">
        <f>ROUND(I1935*H1935,2)</f>
        <v>0</v>
      </c>
      <c r="BL1935" s="19" t="s">
        <v>267</v>
      </c>
      <c r="BM1935" s="187" t="s">
        <v>2451</v>
      </c>
    </row>
    <row r="1936" spans="1:65" s="2" customFormat="1" ht="11.25">
      <c r="A1936" s="36"/>
      <c r="B1936" s="37"/>
      <c r="C1936" s="38"/>
      <c r="D1936" s="189" t="s">
        <v>176</v>
      </c>
      <c r="E1936" s="38"/>
      <c r="F1936" s="190" t="s">
        <v>2450</v>
      </c>
      <c r="G1936" s="38"/>
      <c r="H1936" s="38"/>
      <c r="I1936" s="191"/>
      <c r="J1936" s="38"/>
      <c r="K1936" s="38"/>
      <c r="L1936" s="41"/>
      <c r="M1936" s="192"/>
      <c r="N1936" s="193"/>
      <c r="O1936" s="66"/>
      <c r="P1936" s="66"/>
      <c r="Q1936" s="66"/>
      <c r="R1936" s="66"/>
      <c r="S1936" s="66"/>
      <c r="T1936" s="67"/>
      <c r="U1936" s="36"/>
      <c r="V1936" s="36"/>
      <c r="W1936" s="36"/>
      <c r="X1936" s="36"/>
      <c r="Y1936" s="36"/>
      <c r="Z1936" s="36"/>
      <c r="AA1936" s="36"/>
      <c r="AB1936" s="36"/>
      <c r="AC1936" s="36"/>
      <c r="AD1936" s="36"/>
      <c r="AE1936" s="36"/>
      <c r="AT1936" s="19" t="s">
        <v>176</v>
      </c>
      <c r="AU1936" s="19" t="s">
        <v>83</v>
      </c>
    </row>
    <row r="1937" spans="1:65" s="2" customFormat="1" ht="16.5" customHeight="1">
      <c r="A1937" s="36"/>
      <c r="B1937" s="37"/>
      <c r="C1937" s="176" t="s">
        <v>2452</v>
      </c>
      <c r="D1937" s="176" t="s">
        <v>170</v>
      </c>
      <c r="E1937" s="177" t="s">
        <v>2453</v>
      </c>
      <c r="F1937" s="178" t="s">
        <v>2454</v>
      </c>
      <c r="G1937" s="179" t="s">
        <v>225</v>
      </c>
      <c r="H1937" s="180">
        <v>106.23</v>
      </c>
      <c r="I1937" s="181"/>
      <c r="J1937" s="182">
        <f>ROUND(I1937*H1937,2)</f>
        <v>0</v>
      </c>
      <c r="K1937" s="178" t="s">
        <v>180</v>
      </c>
      <c r="L1937" s="41"/>
      <c r="M1937" s="183" t="s">
        <v>19</v>
      </c>
      <c r="N1937" s="184" t="s">
        <v>44</v>
      </c>
      <c r="O1937" s="66"/>
      <c r="P1937" s="185">
        <f>O1937*H1937</f>
        <v>0</v>
      </c>
      <c r="Q1937" s="185">
        <v>2.9999999999999997E-4</v>
      </c>
      <c r="R1937" s="185">
        <f>Q1937*H1937</f>
        <v>3.1869000000000001E-2</v>
      </c>
      <c r="S1937" s="185">
        <v>0</v>
      </c>
      <c r="T1937" s="186">
        <f>S1937*H1937</f>
        <v>0</v>
      </c>
      <c r="U1937" s="36"/>
      <c r="V1937" s="36"/>
      <c r="W1937" s="36"/>
      <c r="X1937" s="36"/>
      <c r="Y1937" s="36"/>
      <c r="Z1937" s="36"/>
      <c r="AA1937" s="36"/>
      <c r="AB1937" s="36"/>
      <c r="AC1937" s="36"/>
      <c r="AD1937" s="36"/>
      <c r="AE1937" s="36"/>
      <c r="AR1937" s="187" t="s">
        <v>267</v>
      </c>
      <c r="AT1937" s="187" t="s">
        <v>170</v>
      </c>
      <c r="AU1937" s="187" t="s">
        <v>83</v>
      </c>
      <c r="AY1937" s="19" t="s">
        <v>168</v>
      </c>
      <c r="BE1937" s="188">
        <f>IF(N1937="základní",J1937,0)</f>
        <v>0</v>
      </c>
      <c r="BF1937" s="188">
        <f>IF(N1937="snížená",J1937,0)</f>
        <v>0</v>
      </c>
      <c r="BG1937" s="188">
        <f>IF(N1937="zákl. přenesená",J1937,0)</f>
        <v>0</v>
      </c>
      <c r="BH1937" s="188">
        <f>IF(N1937="sníž. přenesená",J1937,0)</f>
        <v>0</v>
      </c>
      <c r="BI1937" s="188">
        <f>IF(N1937="nulová",J1937,0)</f>
        <v>0</v>
      </c>
      <c r="BJ1937" s="19" t="s">
        <v>81</v>
      </c>
      <c r="BK1937" s="188">
        <f>ROUND(I1937*H1937,2)</f>
        <v>0</v>
      </c>
      <c r="BL1937" s="19" t="s">
        <v>267</v>
      </c>
      <c r="BM1937" s="187" t="s">
        <v>2455</v>
      </c>
    </row>
    <row r="1938" spans="1:65" s="2" customFormat="1" ht="11.25">
      <c r="A1938" s="36"/>
      <c r="B1938" s="37"/>
      <c r="C1938" s="38"/>
      <c r="D1938" s="189" t="s">
        <v>176</v>
      </c>
      <c r="E1938" s="38"/>
      <c r="F1938" s="190" t="s">
        <v>2456</v>
      </c>
      <c r="G1938" s="38"/>
      <c r="H1938" s="38"/>
      <c r="I1938" s="191"/>
      <c r="J1938" s="38"/>
      <c r="K1938" s="38"/>
      <c r="L1938" s="41"/>
      <c r="M1938" s="192"/>
      <c r="N1938" s="193"/>
      <c r="O1938" s="66"/>
      <c r="P1938" s="66"/>
      <c r="Q1938" s="66"/>
      <c r="R1938" s="66"/>
      <c r="S1938" s="66"/>
      <c r="T1938" s="67"/>
      <c r="U1938" s="36"/>
      <c r="V1938" s="36"/>
      <c r="W1938" s="36"/>
      <c r="X1938" s="36"/>
      <c r="Y1938" s="36"/>
      <c r="Z1938" s="36"/>
      <c r="AA1938" s="36"/>
      <c r="AB1938" s="36"/>
      <c r="AC1938" s="36"/>
      <c r="AD1938" s="36"/>
      <c r="AE1938" s="36"/>
      <c r="AT1938" s="19" t="s">
        <v>176</v>
      </c>
      <c r="AU1938" s="19" t="s">
        <v>83</v>
      </c>
    </row>
    <row r="1939" spans="1:65" s="2" customFormat="1" ht="16.5" customHeight="1">
      <c r="A1939" s="36"/>
      <c r="B1939" s="37"/>
      <c r="C1939" s="176" t="s">
        <v>2457</v>
      </c>
      <c r="D1939" s="176" t="s">
        <v>170</v>
      </c>
      <c r="E1939" s="177" t="s">
        <v>2458</v>
      </c>
      <c r="F1939" s="178" t="s">
        <v>2459</v>
      </c>
      <c r="G1939" s="179" t="s">
        <v>225</v>
      </c>
      <c r="H1939" s="180">
        <v>212.46</v>
      </c>
      <c r="I1939" s="181"/>
      <c r="J1939" s="182">
        <f>ROUND(I1939*H1939,2)</f>
        <v>0</v>
      </c>
      <c r="K1939" s="178" t="s">
        <v>19</v>
      </c>
      <c r="L1939" s="41"/>
      <c r="M1939" s="183" t="s">
        <v>19</v>
      </c>
      <c r="N1939" s="184" t="s">
        <v>44</v>
      </c>
      <c r="O1939" s="66"/>
      <c r="P1939" s="185">
        <f>O1939*H1939</f>
        <v>0</v>
      </c>
      <c r="Q1939" s="185">
        <v>8.0000000000000007E-5</v>
      </c>
      <c r="R1939" s="185">
        <f>Q1939*H1939</f>
        <v>1.6996800000000003E-2</v>
      </c>
      <c r="S1939" s="185">
        <v>0</v>
      </c>
      <c r="T1939" s="186">
        <f>S1939*H1939</f>
        <v>0</v>
      </c>
      <c r="U1939" s="36"/>
      <c r="V1939" s="36"/>
      <c r="W1939" s="36"/>
      <c r="X1939" s="36"/>
      <c r="Y1939" s="36"/>
      <c r="Z1939" s="36"/>
      <c r="AA1939" s="36"/>
      <c r="AB1939" s="36"/>
      <c r="AC1939" s="36"/>
      <c r="AD1939" s="36"/>
      <c r="AE1939" s="36"/>
      <c r="AR1939" s="187" t="s">
        <v>267</v>
      </c>
      <c r="AT1939" s="187" t="s">
        <v>170</v>
      </c>
      <c r="AU1939" s="187" t="s">
        <v>83</v>
      </c>
      <c r="AY1939" s="19" t="s">
        <v>168</v>
      </c>
      <c r="BE1939" s="188">
        <f>IF(N1939="základní",J1939,0)</f>
        <v>0</v>
      </c>
      <c r="BF1939" s="188">
        <f>IF(N1939="snížená",J1939,0)</f>
        <v>0</v>
      </c>
      <c r="BG1939" s="188">
        <f>IF(N1939="zákl. přenesená",J1939,0)</f>
        <v>0</v>
      </c>
      <c r="BH1939" s="188">
        <f>IF(N1939="sníž. přenesená",J1939,0)</f>
        <v>0</v>
      </c>
      <c r="BI1939" s="188">
        <f>IF(N1939="nulová",J1939,0)</f>
        <v>0</v>
      </c>
      <c r="BJ1939" s="19" t="s">
        <v>81</v>
      </c>
      <c r="BK1939" s="188">
        <f>ROUND(I1939*H1939,2)</f>
        <v>0</v>
      </c>
      <c r="BL1939" s="19" t="s">
        <v>267</v>
      </c>
      <c r="BM1939" s="187" t="s">
        <v>2460</v>
      </c>
    </row>
    <row r="1940" spans="1:65" s="2" customFormat="1" ht="11.25">
      <c r="A1940" s="36"/>
      <c r="B1940" s="37"/>
      <c r="C1940" s="38"/>
      <c r="D1940" s="189" t="s">
        <v>176</v>
      </c>
      <c r="E1940" s="38"/>
      <c r="F1940" s="190" t="s">
        <v>2459</v>
      </c>
      <c r="G1940" s="38"/>
      <c r="H1940" s="38"/>
      <c r="I1940" s="191"/>
      <c r="J1940" s="38"/>
      <c r="K1940" s="38"/>
      <c r="L1940" s="41"/>
      <c r="M1940" s="192"/>
      <c r="N1940" s="193"/>
      <c r="O1940" s="66"/>
      <c r="P1940" s="66"/>
      <c r="Q1940" s="66"/>
      <c r="R1940" s="66"/>
      <c r="S1940" s="66"/>
      <c r="T1940" s="67"/>
      <c r="U1940" s="36"/>
      <c r="V1940" s="36"/>
      <c r="W1940" s="36"/>
      <c r="X1940" s="36"/>
      <c r="Y1940" s="36"/>
      <c r="Z1940" s="36"/>
      <c r="AA1940" s="36"/>
      <c r="AB1940" s="36"/>
      <c r="AC1940" s="36"/>
      <c r="AD1940" s="36"/>
      <c r="AE1940" s="36"/>
      <c r="AT1940" s="19" t="s">
        <v>176</v>
      </c>
      <c r="AU1940" s="19" t="s">
        <v>83</v>
      </c>
    </row>
    <row r="1941" spans="1:65" s="14" customFormat="1" ht="11.25">
      <c r="B1941" s="204"/>
      <c r="C1941" s="205"/>
      <c r="D1941" s="189" t="s">
        <v>198</v>
      </c>
      <c r="E1941" s="206" t="s">
        <v>19</v>
      </c>
      <c r="F1941" s="207" t="s">
        <v>2461</v>
      </c>
      <c r="G1941" s="205"/>
      <c r="H1941" s="208">
        <v>212.46</v>
      </c>
      <c r="I1941" s="209"/>
      <c r="J1941" s="205"/>
      <c r="K1941" s="205"/>
      <c r="L1941" s="210"/>
      <c r="M1941" s="211"/>
      <c r="N1941" s="212"/>
      <c r="O1941" s="212"/>
      <c r="P1941" s="212"/>
      <c r="Q1941" s="212"/>
      <c r="R1941" s="212"/>
      <c r="S1941" s="212"/>
      <c r="T1941" s="213"/>
      <c r="AT1941" s="214" t="s">
        <v>198</v>
      </c>
      <c r="AU1941" s="214" t="s">
        <v>83</v>
      </c>
      <c r="AV1941" s="14" t="s">
        <v>83</v>
      </c>
      <c r="AW1941" s="14" t="s">
        <v>34</v>
      </c>
      <c r="AX1941" s="14" t="s">
        <v>81</v>
      </c>
      <c r="AY1941" s="214" t="s">
        <v>168</v>
      </c>
    </row>
    <row r="1942" spans="1:65" s="2" customFormat="1" ht="16.5" customHeight="1">
      <c r="A1942" s="36"/>
      <c r="B1942" s="37"/>
      <c r="C1942" s="176" t="s">
        <v>2462</v>
      </c>
      <c r="D1942" s="176" t="s">
        <v>170</v>
      </c>
      <c r="E1942" s="177" t="s">
        <v>2463</v>
      </c>
      <c r="F1942" s="178" t="s">
        <v>2464</v>
      </c>
      <c r="G1942" s="179" t="s">
        <v>225</v>
      </c>
      <c r="H1942" s="180">
        <v>212.46</v>
      </c>
      <c r="I1942" s="181"/>
      <c r="J1942" s="182">
        <f>ROUND(I1942*H1942,2)</f>
        <v>0</v>
      </c>
      <c r="K1942" s="178" t="s">
        <v>19</v>
      </c>
      <c r="L1942" s="41"/>
      <c r="M1942" s="183" t="s">
        <v>19</v>
      </c>
      <c r="N1942" s="184" t="s">
        <v>44</v>
      </c>
      <c r="O1942" s="66"/>
      <c r="P1942" s="185">
        <f>O1942*H1942</f>
        <v>0</v>
      </c>
      <c r="Q1942" s="185">
        <v>8.0000000000000007E-5</v>
      </c>
      <c r="R1942" s="185">
        <f>Q1942*H1942</f>
        <v>1.6996800000000003E-2</v>
      </c>
      <c r="S1942" s="185">
        <v>0</v>
      </c>
      <c r="T1942" s="186">
        <f>S1942*H1942</f>
        <v>0</v>
      </c>
      <c r="U1942" s="36"/>
      <c r="V1942" s="36"/>
      <c r="W1942" s="36"/>
      <c r="X1942" s="36"/>
      <c r="Y1942" s="36"/>
      <c r="Z1942" s="36"/>
      <c r="AA1942" s="36"/>
      <c r="AB1942" s="36"/>
      <c r="AC1942" s="36"/>
      <c r="AD1942" s="36"/>
      <c r="AE1942" s="36"/>
      <c r="AR1942" s="187" t="s">
        <v>267</v>
      </c>
      <c r="AT1942" s="187" t="s">
        <v>170</v>
      </c>
      <c r="AU1942" s="187" t="s">
        <v>83</v>
      </c>
      <c r="AY1942" s="19" t="s">
        <v>168</v>
      </c>
      <c r="BE1942" s="188">
        <f>IF(N1942="základní",J1942,0)</f>
        <v>0</v>
      </c>
      <c r="BF1942" s="188">
        <f>IF(N1942="snížená",J1942,0)</f>
        <v>0</v>
      </c>
      <c r="BG1942" s="188">
        <f>IF(N1942="zákl. přenesená",J1942,0)</f>
        <v>0</v>
      </c>
      <c r="BH1942" s="188">
        <f>IF(N1942="sníž. přenesená",J1942,0)</f>
        <v>0</v>
      </c>
      <c r="BI1942" s="188">
        <f>IF(N1942="nulová",J1942,0)</f>
        <v>0</v>
      </c>
      <c r="BJ1942" s="19" t="s">
        <v>81</v>
      </c>
      <c r="BK1942" s="188">
        <f>ROUND(I1942*H1942,2)</f>
        <v>0</v>
      </c>
      <c r="BL1942" s="19" t="s">
        <v>267</v>
      </c>
      <c r="BM1942" s="187" t="s">
        <v>2465</v>
      </c>
    </row>
    <row r="1943" spans="1:65" s="2" customFormat="1" ht="11.25">
      <c r="A1943" s="36"/>
      <c r="B1943" s="37"/>
      <c r="C1943" s="38"/>
      <c r="D1943" s="189" t="s">
        <v>176</v>
      </c>
      <c r="E1943" s="38"/>
      <c r="F1943" s="190" t="s">
        <v>2464</v>
      </c>
      <c r="G1943" s="38"/>
      <c r="H1943" s="38"/>
      <c r="I1943" s="191"/>
      <c r="J1943" s="38"/>
      <c r="K1943" s="38"/>
      <c r="L1943" s="41"/>
      <c r="M1943" s="192"/>
      <c r="N1943" s="193"/>
      <c r="O1943" s="66"/>
      <c r="P1943" s="66"/>
      <c r="Q1943" s="66"/>
      <c r="R1943" s="66"/>
      <c r="S1943" s="66"/>
      <c r="T1943" s="67"/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T1943" s="19" t="s">
        <v>176</v>
      </c>
      <c r="AU1943" s="19" t="s">
        <v>83</v>
      </c>
    </row>
    <row r="1944" spans="1:65" s="14" customFormat="1" ht="11.25">
      <c r="B1944" s="204"/>
      <c r="C1944" s="205"/>
      <c r="D1944" s="189" t="s">
        <v>198</v>
      </c>
      <c r="E1944" s="206" t="s">
        <v>19</v>
      </c>
      <c r="F1944" s="207" t="s">
        <v>2461</v>
      </c>
      <c r="G1944" s="205"/>
      <c r="H1944" s="208">
        <v>212.46</v>
      </c>
      <c r="I1944" s="209"/>
      <c r="J1944" s="205"/>
      <c r="K1944" s="205"/>
      <c r="L1944" s="210"/>
      <c r="M1944" s="211"/>
      <c r="N1944" s="212"/>
      <c r="O1944" s="212"/>
      <c r="P1944" s="212"/>
      <c r="Q1944" s="212"/>
      <c r="R1944" s="212"/>
      <c r="S1944" s="212"/>
      <c r="T1944" s="213"/>
      <c r="AT1944" s="214" t="s">
        <v>198</v>
      </c>
      <c r="AU1944" s="214" t="s">
        <v>83</v>
      </c>
      <c r="AV1944" s="14" t="s">
        <v>83</v>
      </c>
      <c r="AW1944" s="14" t="s">
        <v>34</v>
      </c>
      <c r="AX1944" s="14" t="s">
        <v>81</v>
      </c>
      <c r="AY1944" s="214" t="s">
        <v>168</v>
      </c>
    </row>
    <row r="1945" spans="1:65" s="2" customFormat="1" ht="16.5" customHeight="1">
      <c r="A1945" s="36"/>
      <c r="B1945" s="37"/>
      <c r="C1945" s="176" t="s">
        <v>2466</v>
      </c>
      <c r="D1945" s="176" t="s">
        <v>170</v>
      </c>
      <c r="E1945" s="177" t="s">
        <v>2467</v>
      </c>
      <c r="F1945" s="178" t="s">
        <v>2468</v>
      </c>
      <c r="G1945" s="179" t="s">
        <v>248</v>
      </c>
      <c r="H1945" s="180">
        <v>0.44900000000000001</v>
      </c>
      <c r="I1945" s="181"/>
      <c r="J1945" s="182">
        <f>ROUND(I1945*H1945,2)</f>
        <v>0</v>
      </c>
      <c r="K1945" s="178" t="s">
        <v>180</v>
      </c>
      <c r="L1945" s="41"/>
      <c r="M1945" s="183" t="s">
        <v>19</v>
      </c>
      <c r="N1945" s="184" t="s">
        <v>44</v>
      </c>
      <c r="O1945" s="66"/>
      <c r="P1945" s="185">
        <f>O1945*H1945</f>
        <v>0</v>
      </c>
      <c r="Q1945" s="185">
        <v>0</v>
      </c>
      <c r="R1945" s="185">
        <f>Q1945*H1945</f>
        <v>0</v>
      </c>
      <c r="S1945" s="185">
        <v>0</v>
      </c>
      <c r="T1945" s="186">
        <f>S1945*H1945</f>
        <v>0</v>
      </c>
      <c r="U1945" s="36"/>
      <c r="V1945" s="36"/>
      <c r="W1945" s="36"/>
      <c r="X1945" s="36"/>
      <c r="Y1945" s="36"/>
      <c r="Z1945" s="36"/>
      <c r="AA1945" s="36"/>
      <c r="AB1945" s="36"/>
      <c r="AC1945" s="36"/>
      <c r="AD1945" s="36"/>
      <c r="AE1945" s="36"/>
      <c r="AR1945" s="187" t="s">
        <v>267</v>
      </c>
      <c r="AT1945" s="187" t="s">
        <v>170</v>
      </c>
      <c r="AU1945" s="187" t="s">
        <v>83</v>
      </c>
      <c r="AY1945" s="19" t="s">
        <v>168</v>
      </c>
      <c r="BE1945" s="188">
        <f>IF(N1945="základní",J1945,0)</f>
        <v>0</v>
      </c>
      <c r="BF1945" s="188">
        <f>IF(N1945="snížená",J1945,0)</f>
        <v>0</v>
      </c>
      <c r="BG1945" s="188">
        <f>IF(N1945="zákl. přenesená",J1945,0)</f>
        <v>0</v>
      </c>
      <c r="BH1945" s="188">
        <f>IF(N1945="sníž. přenesená",J1945,0)</f>
        <v>0</v>
      </c>
      <c r="BI1945" s="188">
        <f>IF(N1945="nulová",J1945,0)</f>
        <v>0</v>
      </c>
      <c r="BJ1945" s="19" t="s">
        <v>81</v>
      </c>
      <c r="BK1945" s="188">
        <f>ROUND(I1945*H1945,2)</f>
        <v>0</v>
      </c>
      <c r="BL1945" s="19" t="s">
        <v>267</v>
      </c>
      <c r="BM1945" s="187" t="s">
        <v>2469</v>
      </c>
    </row>
    <row r="1946" spans="1:65" s="2" customFormat="1" ht="19.5">
      <c r="A1946" s="36"/>
      <c r="B1946" s="37"/>
      <c r="C1946" s="38"/>
      <c r="D1946" s="189" t="s">
        <v>176</v>
      </c>
      <c r="E1946" s="38"/>
      <c r="F1946" s="190" t="s">
        <v>2470</v>
      </c>
      <c r="G1946" s="38"/>
      <c r="H1946" s="38"/>
      <c r="I1946" s="191"/>
      <c r="J1946" s="38"/>
      <c r="K1946" s="38"/>
      <c r="L1946" s="41"/>
      <c r="M1946" s="192"/>
      <c r="N1946" s="193"/>
      <c r="O1946" s="66"/>
      <c r="P1946" s="66"/>
      <c r="Q1946" s="66"/>
      <c r="R1946" s="66"/>
      <c r="S1946" s="66"/>
      <c r="T1946" s="67"/>
      <c r="U1946" s="36"/>
      <c r="V1946" s="36"/>
      <c r="W1946" s="36"/>
      <c r="X1946" s="36"/>
      <c r="Y1946" s="36"/>
      <c r="Z1946" s="36"/>
      <c r="AA1946" s="36"/>
      <c r="AB1946" s="36"/>
      <c r="AC1946" s="36"/>
      <c r="AD1946" s="36"/>
      <c r="AE1946" s="36"/>
      <c r="AT1946" s="19" t="s">
        <v>176</v>
      </c>
      <c r="AU1946" s="19" t="s">
        <v>83</v>
      </c>
    </row>
    <row r="1947" spans="1:65" s="12" customFormat="1" ht="22.9" customHeight="1">
      <c r="B1947" s="160"/>
      <c r="C1947" s="161"/>
      <c r="D1947" s="162" t="s">
        <v>72</v>
      </c>
      <c r="E1947" s="174" t="s">
        <v>2471</v>
      </c>
      <c r="F1947" s="174" t="s">
        <v>2472</v>
      </c>
      <c r="G1947" s="161"/>
      <c r="H1947" s="161"/>
      <c r="I1947" s="164"/>
      <c r="J1947" s="175">
        <f>BK1947</f>
        <v>0</v>
      </c>
      <c r="K1947" s="161"/>
      <c r="L1947" s="166"/>
      <c r="M1947" s="167"/>
      <c r="N1947" s="168"/>
      <c r="O1947" s="168"/>
      <c r="P1947" s="169">
        <f>SUM(P1948:P1984)</f>
        <v>0</v>
      </c>
      <c r="Q1947" s="168"/>
      <c r="R1947" s="169">
        <f>SUM(R1948:R1984)</f>
        <v>1.8183425</v>
      </c>
      <c r="S1947" s="168"/>
      <c r="T1947" s="170">
        <f>SUM(T1948:T1984)</f>
        <v>0</v>
      </c>
      <c r="AR1947" s="171" t="s">
        <v>83</v>
      </c>
      <c r="AT1947" s="172" t="s">
        <v>72</v>
      </c>
      <c r="AU1947" s="172" t="s">
        <v>81</v>
      </c>
      <c r="AY1947" s="171" t="s">
        <v>168</v>
      </c>
      <c r="BK1947" s="173">
        <f>SUM(BK1948:BK1984)</f>
        <v>0</v>
      </c>
    </row>
    <row r="1948" spans="1:65" s="2" customFormat="1" ht="16.5" customHeight="1">
      <c r="A1948" s="36"/>
      <c r="B1948" s="37"/>
      <c r="C1948" s="176" t="s">
        <v>2473</v>
      </c>
      <c r="D1948" s="176" t="s">
        <v>170</v>
      </c>
      <c r="E1948" s="177" t="s">
        <v>2474</v>
      </c>
      <c r="F1948" s="178" t="s">
        <v>2475</v>
      </c>
      <c r="G1948" s="179" t="s">
        <v>225</v>
      </c>
      <c r="H1948" s="180">
        <v>243</v>
      </c>
      <c r="I1948" s="181"/>
      <c r="J1948" s="182">
        <f>ROUND(I1948*H1948,2)</f>
        <v>0</v>
      </c>
      <c r="K1948" s="178" t="s">
        <v>180</v>
      </c>
      <c r="L1948" s="41"/>
      <c r="M1948" s="183" t="s">
        <v>19</v>
      </c>
      <c r="N1948" s="184" t="s">
        <v>44</v>
      </c>
      <c r="O1948" s="66"/>
      <c r="P1948" s="185">
        <f>O1948*H1948</f>
        <v>0</v>
      </c>
      <c r="Q1948" s="185">
        <v>4.4999999999999997E-3</v>
      </c>
      <c r="R1948" s="185">
        <f>Q1948*H1948</f>
        <v>1.0934999999999999</v>
      </c>
      <c r="S1948" s="185">
        <v>0</v>
      </c>
      <c r="T1948" s="186">
        <f>S1948*H1948</f>
        <v>0</v>
      </c>
      <c r="U1948" s="36"/>
      <c r="V1948" s="36"/>
      <c r="W1948" s="36"/>
      <c r="X1948" s="36"/>
      <c r="Y1948" s="36"/>
      <c r="Z1948" s="36"/>
      <c r="AA1948" s="36"/>
      <c r="AB1948" s="36"/>
      <c r="AC1948" s="36"/>
      <c r="AD1948" s="36"/>
      <c r="AE1948" s="36"/>
      <c r="AR1948" s="187" t="s">
        <v>267</v>
      </c>
      <c r="AT1948" s="187" t="s">
        <v>170</v>
      </c>
      <c r="AU1948" s="187" t="s">
        <v>83</v>
      </c>
      <c r="AY1948" s="19" t="s">
        <v>168</v>
      </c>
      <c r="BE1948" s="188">
        <f>IF(N1948="základní",J1948,0)</f>
        <v>0</v>
      </c>
      <c r="BF1948" s="188">
        <f>IF(N1948="snížená",J1948,0)</f>
        <v>0</v>
      </c>
      <c r="BG1948" s="188">
        <f>IF(N1948="zákl. přenesená",J1948,0)</f>
        <v>0</v>
      </c>
      <c r="BH1948" s="188">
        <f>IF(N1948="sníž. přenesená",J1948,0)</f>
        <v>0</v>
      </c>
      <c r="BI1948" s="188">
        <f>IF(N1948="nulová",J1948,0)</f>
        <v>0</v>
      </c>
      <c r="BJ1948" s="19" t="s">
        <v>81</v>
      </c>
      <c r="BK1948" s="188">
        <f>ROUND(I1948*H1948,2)</f>
        <v>0</v>
      </c>
      <c r="BL1948" s="19" t="s">
        <v>267</v>
      </c>
      <c r="BM1948" s="187" t="s">
        <v>2476</v>
      </c>
    </row>
    <row r="1949" spans="1:65" s="2" customFormat="1" ht="11.25">
      <c r="A1949" s="36"/>
      <c r="B1949" s="37"/>
      <c r="C1949" s="38"/>
      <c r="D1949" s="189" t="s">
        <v>176</v>
      </c>
      <c r="E1949" s="38"/>
      <c r="F1949" s="190" t="s">
        <v>2477</v>
      </c>
      <c r="G1949" s="38"/>
      <c r="H1949" s="38"/>
      <c r="I1949" s="191"/>
      <c r="J1949" s="38"/>
      <c r="K1949" s="38"/>
      <c r="L1949" s="41"/>
      <c r="M1949" s="192"/>
      <c r="N1949" s="193"/>
      <c r="O1949" s="66"/>
      <c r="P1949" s="66"/>
      <c r="Q1949" s="66"/>
      <c r="R1949" s="66"/>
      <c r="S1949" s="66"/>
      <c r="T1949" s="67"/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T1949" s="19" t="s">
        <v>176</v>
      </c>
      <c r="AU1949" s="19" t="s">
        <v>83</v>
      </c>
    </row>
    <row r="1950" spans="1:65" s="13" customFormat="1" ht="11.25">
      <c r="B1950" s="194"/>
      <c r="C1950" s="195"/>
      <c r="D1950" s="189" t="s">
        <v>198</v>
      </c>
      <c r="E1950" s="196" t="s">
        <v>19</v>
      </c>
      <c r="F1950" s="197" t="s">
        <v>957</v>
      </c>
      <c r="G1950" s="195"/>
      <c r="H1950" s="196" t="s">
        <v>19</v>
      </c>
      <c r="I1950" s="198"/>
      <c r="J1950" s="195"/>
      <c r="K1950" s="195"/>
      <c r="L1950" s="199"/>
      <c r="M1950" s="200"/>
      <c r="N1950" s="201"/>
      <c r="O1950" s="201"/>
      <c r="P1950" s="201"/>
      <c r="Q1950" s="201"/>
      <c r="R1950" s="201"/>
      <c r="S1950" s="201"/>
      <c r="T1950" s="202"/>
      <c r="AT1950" s="203" t="s">
        <v>198</v>
      </c>
      <c r="AU1950" s="203" t="s">
        <v>83</v>
      </c>
      <c r="AV1950" s="13" t="s">
        <v>81</v>
      </c>
      <c r="AW1950" s="13" t="s">
        <v>34</v>
      </c>
      <c r="AX1950" s="13" t="s">
        <v>73</v>
      </c>
      <c r="AY1950" s="203" t="s">
        <v>168</v>
      </c>
    </row>
    <row r="1951" spans="1:65" s="14" customFormat="1" ht="11.25">
      <c r="B1951" s="204"/>
      <c r="C1951" s="205"/>
      <c r="D1951" s="189" t="s">
        <v>198</v>
      </c>
      <c r="E1951" s="206" t="s">
        <v>19</v>
      </c>
      <c r="F1951" s="207" t="s">
        <v>958</v>
      </c>
      <c r="G1951" s="205"/>
      <c r="H1951" s="208">
        <v>42</v>
      </c>
      <c r="I1951" s="209"/>
      <c r="J1951" s="205"/>
      <c r="K1951" s="205"/>
      <c r="L1951" s="210"/>
      <c r="M1951" s="211"/>
      <c r="N1951" s="212"/>
      <c r="O1951" s="212"/>
      <c r="P1951" s="212"/>
      <c r="Q1951" s="212"/>
      <c r="R1951" s="212"/>
      <c r="S1951" s="212"/>
      <c r="T1951" s="213"/>
      <c r="AT1951" s="214" t="s">
        <v>198</v>
      </c>
      <c r="AU1951" s="214" t="s">
        <v>83</v>
      </c>
      <c r="AV1951" s="14" t="s">
        <v>83</v>
      </c>
      <c r="AW1951" s="14" t="s">
        <v>34</v>
      </c>
      <c r="AX1951" s="14" t="s">
        <v>73</v>
      </c>
      <c r="AY1951" s="214" t="s">
        <v>168</v>
      </c>
    </row>
    <row r="1952" spans="1:65" s="14" customFormat="1" ht="11.25">
      <c r="B1952" s="204"/>
      <c r="C1952" s="205"/>
      <c r="D1952" s="189" t="s">
        <v>198</v>
      </c>
      <c r="E1952" s="206" t="s">
        <v>19</v>
      </c>
      <c r="F1952" s="207" t="s">
        <v>959</v>
      </c>
      <c r="G1952" s="205"/>
      <c r="H1952" s="208">
        <v>71</v>
      </c>
      <c r="I1952" s="209"/>
      <c r="J1952" s="205"/>
      <c r="K1952" s="205"/>
      <c r="L1952" s="210"/>
      <c r="M1952" s="211"/>
      <c r="N1952" s="212"/>
      <c r="O1952" s="212"/>
      <c r="P1952" s="212"/>
      <c r="Q1952" s="212"/>
      <c r="R1952" s="212"/>
      <c r="S1952" s="212"/>
      <c r="T1952" s="213"/>
      <c r="AT1952" s="214" t="s">
        <v>198</v>
      </c>
      <c r="AU1952" s="214" t="s">
        <v>83</v>
      </c>
      <c r="AV1952" s="14" t="s">
        <v>83</v>
      </c>
      <c r="AW1952" s="14" t="s">
        <v>34</v>
      </c>
      <c r="AX1952" s="14" t="s">
        <v>73</v>
      </c>
      <c r="AY1952" s="214" t="s">
        <v>168</v>
      </c>
    </row>
    <row r="1953" spans="1:65" s="14" customFormat="1" ht="11.25">
      <c r="B1953" s="204"/>
      <c r="C1953" s="205"/>
      <c r="D1953" s="189" t="s">
        <v>198</v>
      </c>
      <c r="E1953" s="206" t="s">
        <v>19</v>
      </c>
      <c r="F1953" s="207" t="s">
        <v>960</v>
      </c>
      <c r="G1953" s="205"/>
      <c r="H1953" s="208">
        <v>130</v>
      </c>
      <c r="I1953" s="209"/>
      <c r="J1953" s="205"/>
      <c r="K1953" s="205"/>
      <c r="L1953" s="210"/>
      <c r="M1953" s="211"/>
      <c r="N1953" s="212"/>
      <c r="O1953" s="212"/>
      <c r="P1953" s="212"/>
      <c r="Q1953" s="212"/>
      <c r="R1953" s="212"/>
      <c r="S1953" s="212"/>
      <c r="T1953" s="213"/>
      <c r="AT1953" s="214" t="s">
        <v>198</v>
      </c>
      <c r="AU1953" s="214" t="s">
        <v>83</v>
      </c>
      <c r="AV1953" s="14" t="s">
        <v>83</v>
      </c>
      <c r="AW1953" s="14" t="s">
        <v>34</v>
      </c>
      <c r="AX1953" s="14" t="s">
        <v>73</v>
      </c>
      <c r="AY1953" s="214" t="s">
        <v>168</v>
      </c>
    </row>
    <row r="1954" spans="1:65" s="15" customFormat="1" ht="11.25">
      <c r="B1954" s="215"/>
      <c r="C1954" s="216"/>
      <c r="D1954" s="189" t="s">
        <v>198</v>
      </c>
      <c r="E1954" s="217" t="s">
        <v>19</v>
      </c>
      <c r="F1954" s="218" t="s">
        <v>208</v>
      </c>
      <c r="G1954" s="216"/>
      <c r="H1954" s="219">
        <v>243</v>
      </c>
      <c r="I1954" s="220"/>
      <c r="J1954" s="216"/>
      <c r="K1954" s="216"/>
      <c r="L1954" s="221"/>
      <c r="M1954" s="222"/>
      <c r="N1954" s="223"/>
      <c r="O1954" s="223"/>
      <c r="P1954" s="223"/>
      <c r="Q1954" s="223"/>
      <c r="R1954" s="223"/>
      <c r="S1954" s="223"/>
      <c r="T1954" s="224"/>
      <c r="AT1954" s="225" t="s">
        <v>198</v>
      </c>
      <c r="AU1954" s="225" t="s">
        <v>83</v>
      </c>
      <c r="AV1954" s="15" t="s">
        <v>174</v>
      </c>
      <c r="AW1954" s="15" t="s">
        <v>34</v>
      </c>
      <c r="AX1954" s="15" t="s">
        <v>81</v>
      </c>
      <c r="AY1954" s="225" t="s">
        <v>168</v>
      </c>
    </row>
    <row r="1955" spans="1:65" s="2" customFormat="1" ht="16.5" customHeight="1">
      <c r="A1955" s="36"/>
      <c r="B1955" s="37"/>
      <c r="C1955" s="176" t="s">
        <v>2478</v>
      </c>
      <c r="D1955" s="176" t="s">
        <v>170</v>
      </c>
      <c r="E1955" s="177" t="s">
        <v>2479</v>
      </c>
      <c r="F1955" s="178" t="s">
        <v>2480</v>
      </c>
      <c r="G1955" s="179" t="s">
        <v>225</v>
      </c>
      <c r="H1955" s="180">
        <v>243</v>
      </c>
      <c r="I1955" s="181"/>
      <c r="J1955" s="182">
        <f>ROUND(I1955*H1955,2)</f>
        <v>0</v>
      </c>
      <c r="K1955" s="178" t="s">
        <v>180</v>
      </c>
      <c r="L1955" s="41"/>
      <c r="M1955" s="183" t="s">
        <v>19</v>
      </c>
      <c r="N1955" s="184" t="s">
        <v>44</v>
      </c>
      <c r="O1955" s="66"/>
      <c r="P1955" s="185">
        <f>O1955*H1955</f>
        <v>0</v>
      </c>
      <c r="Q1955" s="185">
        <v>5.0000000000000001E-4</v>
      </c>
      <c r="R1955" s="185">
        <f>Q1955*H1955</f>
        <v>0.1215</v>
      </c>
      <c r="S1955" s="185">
        <v>0</v>
      </c>
      <c r="T1955" s="186">
        <f>S1955*H1955</f>
        <v>0</v>
      </c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R1955" s="187" t="s">
        <v>267</v>
      </c>
      <c r="AT1955" s="187" t="s">
        <v>170</v>
      </c>
      <c r="AU1955" s="187" t="s">
        <v>83</v>
      </c>
      <c r="AY1955" s="19" t="s">
        <v>168</v>
      </c>
      <c r="BE1955" s="188">
        <f>IF(N1955="základní",J1955,0)</f>
        <v>0</v>
      </c>
      <c r="BF1955" s="188">
        <f>IF(N1955="snížená",J1955,0)</f>
        <v>0</v>
      </c>
      <c r="BG1955" s="188">
        <f>IF(N1955="zákl. přenesená",J1955,0)</f>
        <v>0</v>
      </c>
      <c r="BH1955" s="188">
        <f>IF(N1955="sníž. přenesená",J1955,0)</f>
        <v>0</v>
      </c>
      <c r="BI1955" s="188">
        <f>IF(N1955="nulová",J1955,0)</f>
        <v>0</v>
      </c>
      <c r="BJ1955" s="19" t="s">
        <v>81</v>
      </c>
      <c r="BK1955" s="188">
        <f>ROUND(I1955*H1955,2)</f>
        <v>0</v>
      </c>
      <c r="BL1955" s="19" t="s">
        <v>267</v>
      </c>
      <c r="BM1955" s="187" t="s">
        <v>2481</v>
      </c>
    </row>
    <row r="1956" spans="1:65" s="2" customFormat="1" ht="11.25">
      <c r="A1956" s="36"/>
      <c r="B1956" s="37"/>
      <c r="C1956" s="38"/>
      <c r="D1956" s="189" t="s">
        <v>176</v>
      </c>
      <c r="E1956" s="38"/>
      <c r="F1956" s="190" t="s">
        <v>2482</v>
      </c>
      <c r="G1956" s="38"/>
      <c r="H1956" s="38"/>
      <c r="I1956" s="191"/>
      <c r="J1956" s="38"/>
      <c r="K1956" s="38"/>
      <c r="L1956" s="41"/>
      <c r="M1956" s="192"/>
      <c r="N1956" s="193"/>
      <c r="O1956" s="66"/>
      <c r="P1956" s="66"/>
      <c r="Q1956" s="66"/>
      <c r="R1956" s="66"/>
      <c r="S1956" s="66"/>
      <c r="T1956" s="67"/>
      <c r="U1956" s="36"/>
      <c r="V1956" s="36"/>
      <c r="W1956" s="36"/>
      <c r="X1956" s="36"/>
      <c r="Y1956" s="36"/>
      <c r="Z1956" s="36"/>
      <c r="AA1956" s="36"/>
      <c r="AB1956" s="36"/>
      <c r="AC1956" s="36"/>
      <c r="AD1956" s="36"/>
      <c r="AE1956" s="36"/>
      <c r="AT1956" s="19" t="s">
        <v>176</v>
      </c>
      <c r="AU1956" s="19" t="s">
        <v>83</v>
      </c>
    </row>
    <row r="1957" spans="1:65" s="13" customFormat="1" ht="11.25">
      <c r="B1957" s="194"/>
      <c r="C1957" s="195"/>
      <c r="D1957" s="189" t="s">
        <v>198</v>
      </c>
      <c r="E1957" s="196" t="s">
        <v>19</v>
      </c>
      <c r="F1957" s="197" t="s">
        <v>957</v>
      </c>
      <c r="G1957" s="195"/>
      <c r="H1957" s="196" t="s">
        <v>19</v>
      </c>
      <c r="I1957" s="198"/>
      <c r="J1957" s="195"/>
      <c r="K1957" s="195"/>
      <c r="L1957" s="199"/>
      <c r="M1957" s="200"/>
      <c r="N1957" s="201"/>
      <c r="O1957" s="201"/>
      <c r="P1957" s="201"/>
      <c r="Q1957" s="201"/>
      <c r="R1957" s="201"/>
      <c r="S1957" s="201"/>
      <c r="T1957" s="202"/>
      <c r="AT1957" s="203" t="s">
        <v>198</v>
      </c>
      <c r="AU1957" s="203" t="s">
        <v>83</v>
      </c>
      <c r="AV1957" s="13" t="s">
        <v>81</v>
      </c>
      <c r="AW1957" s="13" t="s">
        <v>34</v>
      </c>
      <c r="AX1957" s="13" t="s">
        <v>73</v>
      </c>
      <c r="AY1957" s="203" t="s">
        <v>168</v>
      </c>
    </row>
    <row r="1958" spans="1:65" s="14" customFormat="1" ht="11.25">
      <c r="B1958" s="204"/>
      <c r="C1958" s="205"/>
      <c r="D1958" s="189" t="s">
        <v>198</v>
      </c>
      <c r="E1958" s="206" t="s">
        <v>19</v>
      </c>
      <c r="F1958" s="207" t="s">
        <v>958</v>
      </c>
      <c r="G1958" s="205"/>
      <c r="H1958" s="208">
        <v>42</v>
      </c>
      <c r="I1958" s="209"/>
      <c r="J1958" s="205"/>
      <c r="K1958" s="205"/>
      <c r="L1958" s="210"/>
      <c r="M1958" s="211"/>
      <c r="N1958" s="212"/>
      <c r="O1958" s="212"/>
      <c r="P1958" s="212"/>
      <c r="Q1958" s="212"/>
      <c r="R1958" s="212"/>
      <c r="S1958" s="212"/>
      <c r="T1958" s="213"/>
      <c r="AT1958" s="214" t="s">
        <v>198</v>
      </c>
      <c r="AU1958" s="214" t="s">
        <v>83</v>
      </c>
      <c r="AV1958" s="14" t="s">
        <v>83</v>
      </c>
      <c r="AW1958" s="14" t="s">
        <v>34</v>
      </c>
      <c r="AX1958" s="14" t="s">
        <v>73</v>
      </c>
      <c r="AY1958" s="214" t="s">
        <v>168</v>
      </c>
    </row>
    <row r="1959" spans="1:65" s="14" customFormat="1" ht="11.25">
      <c r="B1959" s="204"/>
      <c r="C1959" s="205"/>
      <c r="D1959" s="189" t="s">
        <v>198</v>
      </c>
      <c r="E1959" s="206" t="s">
        <v>19</v>
      </c>
      <c r="F1959" s="207" t="s">
        <v>959</v>
      </c>
      <c r="G1959" s="205"/>
      <c r="H1959" s="208">
        <v>71</v>
      </c>
      <c r="I1959" s="209"/>
      <c r="J1959" s="205"/>
      <c r="K1959" s="205"/>
      <c r="L1959" s="210"/>
      <c r="M1959" s="211"/>
      <c r="N1959" s="212"/>
      <c r="O1959" s="212"/>
      <c r="P1959" s="212"/>
      <c r="Q1959" s="212"/>
      <c r="R1959" s="212"/>
      <c r="S1959" s="212"/>
      <c r="T1959" s="213"/>
      <c r="AT1959" s="214" t="s">
        <v>198</v>
      </c>
      <c r="AU1959" s="214" t="s">
        <v>83</v>
      </c>
      <c r="AV1959" s="14" t="s">
        <v>83</v>
      </c>
      <c r="AW1959" s="14" t="s">
        <v>34</v>
      </c>
      <c r="AX1959" s="14" t="s">
        <v>73</v>
      </c>
      <c r="AY1959" s="214" t="s">
        <v>168</v>
      </c>
    </row>
    <row r="1960" spans="1:65" s="14" customFormat="1" ht="11.25">
      <c r="B1960" s="204"/>
      <c r="C1960" s="205"/>
      <c r="D1960" s="189" t="s">
        <v>198</v>
      </c>
      <c r="E1960" s="206" t="s">
        <v>19</v>
      </c>
      <c r="F1960" s="207" t="s">
        <v>960</v>
      </c>
      <c r="G1960" s="205"/>
      <c r="H1960" s="208">
        <v>130</v>
      </c>
      <c r="I1960" s="209"/>
      <c r="J1960" s="205"/>
      <c r="K1960" s="205"/>
      <c r="L1960" s="210"/>
      <c r="M1960" s="211"/>
      <c r="N1960" s="212"/>
      <c r="O1960" s="212"/>
      <c r="P1960" s="212"/>
      <c r="Q1960" s="212"/>
      <c r="R1960" s="212"/>
      <c r="S1960" s="212"/>
      <c r="T1960" s="213"/>
      <c r="AT1960" s="214" t="s">
        <v>198</v>
      </c>
      <c r="AU1960" s="214" t="s">
        <v>83</v>
      </c>
      <c r="AV1960" s="14" t="s">
        <v>83</v>
      </c>
      <c r="AW1960" s="14" t="s">
        <v>34</v>
      </c>
      <c r="AX1960" s="14" t="s">
        <v>73</v>
      </c>
      <c r="AY1960" s="214" t="s">
        <v>168</v>
      </c>
    </row>
    <row r="1961" spans="1:65" s="15" customFormat="1" ht="11.25">
      <c r="B1961" s="215"/>
      <c r="C1961" s="216"/>
      <c r="D1961" s="189" t="s">
        <v>198</v>
      </c>
      <c r="E1961" s="217" t="s">
        <v>19</v>
      </c>
      <c r="F1961" s="218" t="s">
        <v>208</v>
      </c>
      <c r="G1961" s="216"/>
      <c r="H1961" s="219">
        <v>243</v>
      </c>
      <c r="I1961" s="220"/>
      <c r="J1961" s="216"/>
      <c r="K1961" s="216"/>
      <c r="L1961" s="221"/>
      <c r="M1961" s="222"/>
      <c r="N1961" s="223"/>
      <c r="O1961" s="223"/>
      <c r="P1961" s="223"/>
      <c r="Q1961" s="223"/>
      <c r="R1961" s="223"/>
      <c r="S1961" s="223"/>
      <c r="T1961" s="224"/>
      <c r="AT1961" s="225" t="s">
        <v>198</v>
      </c>
      <c r="AU1961" s="225" t="s">
        <v>83</v>
      </c>
      <c r="AV1961" s="15" t="s">
        <v>174</v>
      </c>
      <c r="AW1961" s="15" t="s">
        <v>34</v>
      </c>
      <c r="AX1961" s="15" t="s">
        <v>81</v>
      </c>
      <c r="AY1961" s="225" t="s">
        <v>168</v>
      </c>
    </row>
    <row r="1962" spans="1:65" s="2" customFormat="1" ht="16.5" customHeight="1">
      <c r="A1962" s="36"/>
      <c r="B1962" s="37"/>
      <c r="C1962" s="176" t="s">
        <v>2483</v>
      </c>
      <c r="D1962" s="176" t="s">
        <v>170</v>
      </c>
      <c r="E1962" s="177" t="s">
        <v>2484</v>
      </c>
      <c r="F1962" s="178" t="s">
        <v>2485</v>
      </c>
      <c r="G1962" s="179" t="s">
        <v>179</v>
      </c>
      <c r="H1962" s="180">
        <v>211</v>
      </c>
      <c r="I1962" s="181"/>
      <c r="J1962" s="182">
        <f>ROUND(I1962*H1962,2)</f>
        <v>0</v>
      </c>
      <c r="K1962" s="178" t="s">
        <v>180</v>
      </c>
      <c r="L1962" s="41"/>
      <c r="M1962" s="183" t="s">
        <v>19</v>
      </c>
      <c r="N1962" s="184" t="s">
        <v>44</v>
      </c>
      <c r="O1962" s="66"/>
      <c r="P1962" s="185">
        <f>O1962*H1962</f>
        <v>0</v>
      </c>
      <c r="Q1962" s="185">
        <v>0</v>
      </c>
      <c r="R1962" s="185">
        <f>Q1962*H1962</f>
        <v>0</v>
      </c>
      <c r="S1962" s="185">
        <v>0</v>
      </c>
      <c r="T1962" s="186">
        <f>S1962*H1962</f>
        <v>0</v>
      </c>
      <c r="U1962" s="36"/>
      <c r="V1962" s="36"/>
      <c r="W1962" s="36"/>
      <c r="X1962" s="36"/>
      <c r="Y1962" s="36"/>
      <c r="Z1962" s="36"/>
      <c r="AA1962" s="36"/>
      <c r="AB1962" s="36"/>
      <c r="AC1962" s="36"/>
      <c r="AD1962" s="36"/>
      <c r="AE1962" s="36"/>
      <c r="AR1962" s="187" t="s">
        <v>267</v>
      </c>
      <c r="AT1962" s="187" t="s">
        <v>170</v>
      </c>
      <c r="AU1962" s="187" t="s">
        <v>83</v>
      </c>
      <c r="AY1962" s="19" t="s">
        <v>168</v>
      </c>
      <c r="BE1962" s="188">
        <f>IF(N1962="základní",J1962,0)</f>
        <v>0</v>
      </c>
      <c r="BF1962" s="188">
        <f>IF(N1962="snížená",J1962,0)</f>
        <v>0</v>
      </c>
      <c r="BG1962" s="188">
        <f>IF(N1962="zákl. přenesená",J1962,0)</f>
        <v>0</v>
      </c>
      <c r="BH1962" s="188">
        <f>IF(N1962="sníž. přenesená",J1962,0)</f>
        <v>0</v>
      </c>
      <c r="BI1962" s="188">
        <f>IF(N1962="nulová",J1962,0)</f>
        <v>0</v>
      </c>
      <c r="BJ1962" s="19" t="s">
        <v>81</v>
      </c>
      <c r="BK1962" s="188">
        <f>ROUND(I1962*H1962,2)</f>
        <v>0</v>
      </c>
      <c r="BL1962" s="19" t="s">
        <v>267</v>
      </c>
      <c r="BM1962" s="187" t="s">
        <v>2486</v>
      </c>
    </row>
    <row r="1963" spans="1:65" s="2" customFormat="1" ht="11.25">
      <c r="A1963" s="36"/>
      <c r="B1963" s="37"/>
      <c r="C1963" s="38"/>
      <c r="D1963" s="189" t="s">
        <v>176</v>
      </c>
      <c r="E1963" s="38"/>
      <c r="F1963" s="190" t="s">
        <v>2487</v>
      </c>
      <c r="G1963" s="38"/>
      <c r="H1963" s="38"/>
      <c r="I1963" s="191"/>
      <c r="J1963" s="38"/>
      <c r="K1963" s="38"/>
      <c r="L1963" s="41"/>
      <c r="M1963" s="192"/>
      <c r="N1963" s="193"/>
      <c r="O1963" s="66"/>
      <c r="P1963" s="66"/>
      <c r="Q1963" s="66"/>
      <c r="R1963" s="66"/>
      <c r="S1963" s="66"/>
      <c r="T1963" s="67"/>
      <c r="U1963" s="36"/>
      <c r="V1963" s="36"/>
      <c r="W1963" s="36"/>
      <c r="X1963" s="36"/>
      <c r="Y1963" s="36"/>
      <c r="Z1963" s="36"/>
      <c r="AA1963" s="36"/>
      <c r="AB1963" s="36"/>
      <c r="AC1963" s="36"/>
      <c r="AD1963" s="36"/>
      <c r="AE1963" s="36"/>
      <c r="AT1963" s="19" t="s">
        <v>176</v>
      </c>
      <c r="AU1963" s="19" t="s">
        <v>83</v>
      </c>
    </row>
    <row r="1964" spans="1:65" s="13" customFormat="1" ht="11.25">
      <c r="B1964" s="194"/>
      <c r="C1964" s="195"/>
      <c r="D1964" s="189" t="s">
        <v>198</v>
      </c>
      <c r="E1964" s="196" t="s">
        <v>19</v>
      </c>
      <c r="F1964" s="197" t="s">
        <v>957</v>
      </c>
      <c r="G1964" s="195"/>
      <c r="H1964" s="196" t="s">
        <v>19</v>
      </c>
      <c r="I1964" s="198"/>
      <c r="J1964" s="195"/>
      <c r="K1964" s="195"/>
      <c r="L1964" s="199"/>
      <c r="M1964" s="200"/>
      <c r="N1964" s="201"/>
      <c r="O1964" s="201"/>
      <c r="P1964" s="201"/>
      <c r="Q1964" s="201"/>
      <c r="R1964" s="201"/>
      <c r="S1964" s="201"/>
      <c r="T1964" s="202"/>
      <c r="AT1964" s="203" t="s">
        <v>198</v>
      </c>
      <c r="AU1964" s="203" t="s">
        <v>83</v>
      </c>
      <c r="AV1964" s="13" t="s">
        <v>81</v>
      </c>
      <c r="AW1964" s="13" t="s">
        <v>34</v>
      </c>
      <c r="AX1964" s="13" t="s">
        <v>73</v>
      </c>
      <c r="AY1964" s="203" t="s">
        <v>168</v>
      </c>
    </row>
    <row r="1965" spans="1:65" s="14" customFormat="1" ht="11.25">
      <c r="B1965" s="204"/>
      <c r="C1965" s="205"/>
      <c r="D1965" s="189" t="s">
        <v>198</v>
      </c>
      <c r="E1965" s="206" t="s">
        <v>19</v>
      </c>
      <c r="F1965" s="207" t="s">
        <v>566</v>
      </c>
      <c r="G1965" s="205"/>
      <c r="H1965" s="208">
        <v>28</v>
      </c>
      <c r="I1965" s="209"/>
      <c r="J1965" s="205"/>
      <c r="K1965" s="205"/>
      <c r="L1965" s="210"/>
      <c r="M1965" s="211"/>
      <c r="N1965" s="212"/>
      <c r="O1965" s="212"/>
      <c r="P1965" s="212"/>
      <c r="Q1965" s="212"/>
      <c r="R1965" s="212"/>
      <c r="S1965" s="212"/>
      <c r="T1965" s="213"/>
      <c r="AT1965" s="214" t="s">
        <v>198</v>
      </c>
      <c r="AU1965" s="214" t="s">
        <v>83</v>
      </c>
      <c r="AV1965" s="14" t="s">
        <v>83</v>
      </c>
      <c r="AW1965" s="14" t="s">
        <v>34</v>
      </c>
      <c r="AX1965" s="14" t="s">
        <v>73</v>
      </c>
      <c r="AY1965" s="214" t="s">
        <v>168</v>
      </c>
    </row>
    <row r="1966" spans="1:65" s="14" customFormat="1" ht="11.25">
      <c r="B1966" s="204"/>
      <c r="C1966" s="205"/>
      <c r="D1966" s="189" t="s">
        <v>198</v>
      </c>
      <c r="E1966" s="206" t="s">
        <v>19</v>
      </c>
      <c r="F1966" s="207" t="s">
        <v>567</v>
      </c>
      <c r="G1966" s="205"/>
      <c r="H1966" s="208">
        <v>33</v>
      </c>
      <c r="I1966" s="209"/>
      <c r="J1966" s="205"/>
      <c r="K1966" s="205"/>
      <c r="L1966" s="210"/>
      <c r="M1966" s="211"/>
      <c r="N1966" s="212"/>
      <c r="O1966" s="212"/>
      <c r="P1966" s="212"/>
      <c r="Q1966" s="212"/>
      <c r="R1966" s="212"/>
      <c r="S1966" s="212"/>
      <c r="T1966" s="213"/>
      <c r="AT1966" s="214" t="s">
        <v>198</v>
      </c>
      <c r="AU1966" s="214" t="s">
        <v>83</v>
      </c>
      <c r="AV1966" s="14" t="s">
        <v>83</v>
      </c>
      <c r="AW1966" s="14" t="s">
        <v>34</v>
      </c>
      <c r="AX1966" s="14" t="s">
        <v>73</v>
      </c>
      <c r="AY1966" s="214" t="s">
        <v>168</v>
      </c>
    </row>
    <row r="1967" spans="1:65" s="14" customFormat="1" ht="11.25">
      <c r="B1967" s="204"/>
      <c r="C1967" s="205"/>
      <c r="D1967" s="189" t="s">
        <v>198</v>
      </c>
      <c r="E1967" s="206" t="s">
        <v>19</v>
      </c>
      <c r="F1967" s="207" t="s">
        <v>568</v>
      </c>
      <c r="G1967" s="205"/>
      <c r="H1967" s="208">
        <v>150</v>
      </c>
      <c r="I1967" s="209"/>
      <c r="J1967" s="205"/>
      <c r="K1967" s="205"/>
      <c r="L1967" s="210"/>
      <c r="M1967" s="211"/>
      <c r="N1967" s="212"/>
      <c r="O1967" s="212"/>
      <c r="P1967" s="212"/>
      <c r="Q1967" s="212"/>
      <c r="R1967" s="212"/>
      <c r="S1967" s="212"/>
      <c r="T1967" s="213"/>
      <c r="AT1967" s="214" t="s">
        <v>198</v>
      </c>
      <c r="AU1967" s="214" t="s">
        <v>83</v>
      </c>
      <c r="AV1967" s="14" t="s">
        <v>83</v>
      </c>
      <c r="AW1967" s="14" t="s">
        <v>34</v>
      </c>
      <c r="AX1967" s="14" t="s">
        <v>73</v>
      </c>
      <c r="AY1967" s="214" t="s">
        <v>168</v>
      </c>
    </row>
    <row r="1968" spans="1:65" s="15" customFormat="1" ht="11.25">
      <c r="B1968" s="215"/>
      <c r="C1968" s="216"/>
      <c r="D1968" s="189" t="s">
        <v>198</v>
      </c>
      <c r="E1968" s="217" t="s">
        <v>19</v>
      </c>
      <c r="F1968" s="218" t="s">
        <v>208</v>
      </c>
      <c r="G1968" s="216"/>
      <c r="H1968" s="219">
        <v>211</v>
      </c>
      <c r="I1968" s="220"/>
      <c r="J1968" s="216"/>
      <c r="K1968" s="216"/>
      <c r="L1968" s="221"/>
      <c r="M1968" s="222"/>
      <c r="N1968" s="223"/>
      <c r="O1968" s="223"/>
      <c r="P1968" s="223"/>
      <c r="Q1968" s="223"/>
      <c r="R1968" s="223"/>
      <c r="S1968" s="223"/>
      <c r="T1968" s="224"/>
      <c r="AT1968" s="225" t="s">
        <v>198</v>
      </c>
      <c r="AU1968" s="225" t="s">
        <v>83</v>
      </c>
      <c r="AV1968" s="15" t="s">
        <v>174</v>
      </c>
      <c r="AW1968" s="15" t="s">
        <v>34</v>
      </c>
      <c r="AX1968" s="15" t="s">
        <v>81</v>
      </c>
      <c r="AY1968" s="225" t="s">
        <v>168</v>
      </c>
    </row>
    <row r="1969" spans="1:65" s="2" customFormat="1" ht="16.5" customHeight="1">
      <c r="A1969" s="36"/>
      <c r="B1969" s="37"/>
      <c r="C1969" s="226" t="s">
        <v>2488</v>
      </c>
      <c r="D1969" s="226" t="s">
        <v>304</v>
      </c>
      <c r="E1969" s="227" t="s">
        <v>2489</v>
      </c>
      <c r="F1969" s="228" t="s">
        <v>2490</v>
      </c>
      <c r="G1969" s="229" t="s">
        <v>225</v>
      </c>
      <c r="H1969" s="230">
        <v>290.51</v>
      </c>
      <c r="I1969" s="231"/>
      <c r="J1969" s="232">
        <f>ROUND(I1969*H1969,2)</f>
        <v>0</v>
      </c>
      <c r="K1969" s="228" t="s">
        <v>19</v>
      </c>
      <c r="L1969" s="233"/>
      <c r="M1969" s="234" t="s">
        <v>19</v>
      </c>
      <c r="N1969" s="235" t="s">
        <v>44</v>
      </c>
      <c r="O1969" s="66"/>
      <c r="P1969" s="185">
        <f>O1969*H1969</f>
        <v>0</v>
      </c>
      <c r="Q1969" s="185">
        <v>1.75E-3</v>
      </c>
      <c r="R1969" s="185">
        <f>Q1969*H1969</f>
        <v>0.50839250000000002</v>
      </c>
      <c r="S1969" s="185">
        <v>0</v>
      </c>
      <c r="T1969" s="186">
        <f>S1969*H1969</f>
        <v>0</v>
      </c>
      <c r="U1969" s="36"/>
      <c r="V1969" s="36"/>
      <c r="W1969" s="36"/>
      <c r="X1969" s="36"/>
      <c r="Y1969" s="36"/>
      <c r="Z1969" s="36"/>
      <c r="AA1969" s="36"/>
      <c r="AB1969" s="36"/>
      <c r="AC1969" s="36"/>
      <c r="AD1969" s="36"/>
      <c r="AE1969" s="36"/>
      <c r="AR1969" s="187" t="s">
        <v>368</v>
      </c>
      <c r="AT1969" s="187" t="s">
        <v>304</v>
      </c>
      <c r="AU1969" s="187" t="s">
        <v>83</v>
      </c>
      <c r="AY1969" s="19" t="s">
        <v>168</v>
      </c>
      <c r="BE1969" s="188">
        <f>IF(N1969="základní",J1969,0)</f>
        <v>0</v>
      </c>
      <c r="BF1969" s="188">
        <f>IF(N1969="snížená",J1969,0)</f>
        <v>0</v>
      </c>
      <c r="BG1969" s="188">
        <f>IF(N1969="zákl. přenesená",J1969,0)</f>
        <v>0</v>
      </c>
      <c r="BH1969" s="188">
        <f>IF(N1969="sníž. přenesená",J1969,0)</f>
        <v>0</v>
      </c>
      <c r="BI1969" s="188">
        <f>IF(N1969="nulová",J1969,0)</f>
        <v>0</v>
      </c>
      <c r="BJ1969" s="19" t="s">
        <v>81</v>
      </c>
      <c r="BK1969" s="188">
        <f>ROUND(I1969*H1969,2)</f>
        <v>0</v>
      </c>
      <c r="BL1969" s="19" t="s">
        <v>267</v>
      </c>
      <c r="BM1969" s="187" t="s">
        <v>2491</v>
      </c>
    </row>
    <row r="1970" spans="1:65" s="2" customFormat="1" ht="11.25">
      <c r="A1970" s="36"/>
      <c r="B1970" s="37"/>
      <c r="C1970" s="38"/>
      <c r="D1970" s="189" t="s">
        <v>176</v>
      </c>
      <c r="E1970" s="38"/>
      <c r="F1970" s="190" t="s">
        <v>2490</v>
      </c>
      <c r="G1970" s="38"/>
      <c r="H1970" s="38"/>
      <c r="I1970" s="191"/>
      <c r="J1970" s="38"/>
      <c r="K1970" s="38"/>
      <c r="L1970" s="41"/>
      <c r="M1970" s="192"/>
      <c r="N1970" s="193"/>
      <c r="O1970" s="66"/>
      <c r="P1970" s="66"/>
      <c r="Q1970" s="66"/>
      <c r="R1970" s="66"/>
      <c r="S1970" s="66"/>
      <c r="T1970" s="67"/>
      <c r="U1970" s="36"/>
      <c r="V1970" s="36"/>
      <c r="W1970" s="36"/>
      <c r="X1970" s="36"/>
      <c r="Y1970" s="36"/>
      <c r="Z1970" s="36"/>
      <c r="AA1970" s="36"/>
      <c r="AB1970" s="36"/>
      <c r="AC1970" s="36"/>
      <c r="AD1970" s="36"/>
      <c r="AE1970" s="36"/>
      <c r="AT1970" s="19" t="s">
        <v>176</v>
      </c>
      <c r="AU1970" s="19" t="s">
        <v>83</v>
      </c>
    </row>
    <row r="1971" spans="1:65" s="13" customFormat="1" ht="11.25">
      <c r="B1971" s="194"/>
      <c r="C1971" s="195"/>
      <c r="D1971" s="189" t="s">
        <v>198</v>
      </c>
      <c r="E1971" s="196" t="s">
        <v>19</v>
      </c>
      <c r="F1971" s="197" t="s">
        <v>2492</v>
      </c>
      <c r="G1971" s="195"/>
      <c r="H1971" s="196" t="s">
        <v>19</v>
      </c>
      <c r="I1971" s="198"/>
      <c r="J1971" s="195"/>
      <c r="K1971" s="195"/>
      <c r="L1971" s="199"/>
      <c r="M1971" s="200"/>
      <c r="N1971" s="201"/>
      <c r="O1971" s="201"/>
      <c r="P1971" s="201"/>
      <c r="Q1971" s="201"/>
      <c r="R1971" s="201"/>
      <c r="S1971" s="201"/>
      <c r="T1971" s="202"/>
      <c r="AT1971" s="203" t="s">
        <v>198</v>
      </c>
      <c r="AU1971" s="203" t="s">
        <v>83</v>
      </c>
      <c r="AV1971" s="13" t="s">
        <v>81</v>
      </c>
      <c r="AW1971" s="13" t="s">
        <v>34</v>
      </c>
      <c r="AX1971" s="13" t="s">
        <v>73</v>
      </c>
      <c r="AY1971" s="203" t="s">
        <v>168</v>
      </c>
    </row>
    <row r="1972" spans="1:65" s="13" customFormat="1" ht="11.25">
      <c r="B1972" s="194"/>
      <c r="C1972" s="195"/>
      <c r="D1972" s="189" t="s">
        <v>198</v>
      </c>
      <c r="E1972" s="196" t="s">
        <v>19</v>
      </c>
      <c r="F1972" s="197" t="s">
        <v>2493</v>
      </c>
      <c r="G1972" s="195"/>
      <c r="H1972" s="196" t="s">
        <v>19</v>
      </c>
      <c r="I1972" s="198"/>
      <c r="J1972" s="195"/>
      <c r="K1972" s="195"/>
      <c r="L1972" s="199"/>
      <c r="M1972" s="200"/>
      <c r="N1972" s="201"/>
      <c r="O1972" s="201"/>
      <c r="P1972" s="201"/>
      <c r="Q1972" s="201"/>
      <c r="R1972" s="201"/>
      <c r="S1972" s="201"/>
      <c r="T1972" s="202"/>
      <c r="AT1972" s="203" t="s">
        <v>198</v>
      </c>
      <c r="AU1972" s="203" t="s">
        <v>83</v>
      </c>
      <c r="AV1972" s="13" t="s">
        <v>81</v>
      </c>
      <c r="AW1972" s="13" t="s">
        <v>34</v>
      </c>
      <c r="AX1972" s="13" t="s">
        <v>73</v>
      </c>
      <c r="AY1972" s="203" t="s">
        <v>168</v>
      </c>
    </row>
    <row r="1973" spans="1:65" s="13" customFormat="1" ht="11.25">
      <c r="B1973" s="194"/>
      <c r="C1973" s="195"/>
      <c r="D1973" s="189" t="s">
        <v>198</v>
      </c>
      <c r="E1973" s="196" t="s">
        <v>19</v>
      </c>
      <c r="F1973" s="197" t="s">
        <v>2494</v>
      </c>
      <c r="G1973" s="195"/>
      <c r="H1973" s="196" t="s">
        <v>19</v>
      </c>
      <c r="I1973" s="198"/>
      <c r="J1973" s="195"/>
      <c r="K1973" s="195"/>
      <c r="L1973" s="199"/>
      <c r="M1973" s="200"/>
      <c r="N1973" s="201"/>
      <c r="O1973" s="201"/>
      <c r="P1973" s="201"/>
      <c r="Q1973" s="201"/>
      <c r="R1973" s="201"/>
      <c r="S1973" s="201"/>
      <c r="T1973" s="202"/>
      <c r="AT1973" s="203" t="s">
        <v>198</v>
      </c>
      <c r="AU1973" s="203" t="s">
        <v>83</v>
      </c>
      <c r="AV1973" s="13" t="s">
        <v>81</v>
      </c>
      <c r="AW1973" s="13" t="s">
        <v>34</v>
      </c>
      <c r="AX1973" s="13" t="s">
        <v>73</v>
      </c>
      <c r="AY1973" s="203" t="s">
        <v>168</v>
      </c>
    </row>
    <row r="1974" spans="1:65" s="13" customFormat="1" ht="11.25">
      <c r="B1974" s="194"/>
      <c r="C1974" s="195"/>
      <c r="D1974" s="189" t="s">
        <v>198</v>
      </c>
      <c r="E1974" s="196" t="s">
        <v>19</v>
      </c>
      <c r="F1974" s="197" t="s">
        <v>2495</v>
      </c>
      <c r="G1974" s="195"/>
      <c r="H1974" s="196" t="s">
        <v>19</v>
      </c>
      <c r="I1974" s="198"/>
      <c r="J1974" s="195"/>
      <c r="K1974" s="195"/>
      <c r="L1974" s="199"/>
      <c r="M1974" s="200"/>
      <c r="N1974" s="201"/>
      <c r="O1974" s="201"/>
      <c r="P1974" s="201"/>
      <c r="Q1974" s="201"/>
      <c r="R1974" s="201"/>
      <c r="S1974" s="201"/>
      <c r="T1974" s="202"/>
      <c r="AT1974" s="203" t="s">
        <v>198</v>
      </c>
      <c r="AU1974" s="203" t="s">
        <v>83</v>
      </c>
      <c r="AV1974" s="13" t="s">
        <v>81</v>
      </c>
      <c r="AW1974" s="13" t="s">
        <v>34</v>
      </c>
      <c r="AX1974" s="13" t="s">
        <v>73</v>
      </c>
      <c r="AY1974" s="203" t="s">
        <v>168</v>
      </c>
    </row>
    <row r="1975" spans="1:65" s="13" customFormat="1" ht="11.25">
      <c r="B1975" s="194"/>
      <c r="C1975" s="195"/>
      <c r="D1975" s="189" t="s">
        <v>198</v>
      </c>
      <c r="E1975" s="196" t="s">
        <v>19</v>
      </c>
      <c r="F1975" s="197" t="s">
        <v>2496</v>
      </c>
      <c r="G1975" s="195"/>
      <c r="H1975" s="196" t="s">
        <v>19</v>
      </c>
      <c r="I1975" s="198"/>
      <c r="J1975" s="195"/>
      <c r="K1975" s="195"/>
      <c r="L1975" s="199"/>
      <c r="M1975" s="200"/>
      <c r="N1975" s="201"/>
      <c r="O1975" s="201"/>
      <c r="P1975" s="201"/>
      <c r="Q1975" s="201"/>
      <c r="R1975" s="201"/>
      <c r="S1975" s="201"/>
      <c r="T1975" s="202"/>
      <c r="AT1975" s="203" t="s">
        <v>198</v>
      </c>
      <c r="AU1975" s="203" t="s">
        <v>83</v>
      </c>
      <c r="AV1975" s="13" t="s">
        <v>81</v>
      </c>
      <c r="AW1975" s="13" t="s">
        <v>34</v>
      </c>
      <c r="AX1975" s="13" t="s">
        <v>73</v>
      </c>
      <c r="AY1975" s="203" t="s">
        <v>168</v>
      </c>
    </row>
    <row r="1976" spans="1:65" s="13" customFormat="1" ht="11.25">
      <c r="B1976" s="194"/>
      <c r="C1976" s="195"/>
      <c r="D1976" s="189" t="s">
        <v>198</v>
      </c>
      <c r="E1976" s="196" t="s">
        <v>19</v>
      </c>
      <c r="F1976" s="197" t="s">
        <v>2497</v>
      </c>
      <c r="G1976" s="195"/>
      <c r="H1976" s="196" t="s">
        <v>19</v>
      </c>
      <c r="I1976" s="198"/>
      <c r="J1976" s="195"/>
      <c r="K1976" s="195"/>
      <c r="L1976" s="199"/>
      <c r="M1976" s="200"/>
      <c r="N1976" s="201"/>
      <c r="O1976" s="201"/>
      <c r="P1976" s="201"/>
      <c r="Q1976" s="201"/>
      <c r="R1976" s="201"/>
      <c r="S1976" s="201"/>
      <c r="T1976" s="202"/>
      <c r="AT1976" s="203" t="s">
        <v>198</v>
      </c>
      <c r="AU1976" s="203" t="s">
        <v>83</v>
      </c>
      <c r="AV1976" s="13" t="s">
        <v>81</v>
      </c>
      <c r="AW1976" s="13" t="s">
        <v>34</v>
      </c>
      <c r="AX1976" s="13" t="s">
        <v>73</v>
      </c>
      <c r="AY1976" s="203" t="s">
        <v>168</v>
      </c>
    </row>
    <row r="1977" spans="1:65" s="14" customFormat="1" ht="11.25">
      <c r="B1977" s="204"/>
      <c r="C1977" s="205"/>
      <c r="D1977" s="189" t="s">
        <v>198</v>
      </c>
      <c r="E1977" s="206" t="s">
        <v>19</v>
      </c>
      <c r="F1977" s="207" t="s">
        <v>2498</v>
      </c>
      <c r="G1977" s="205"/>
      <c r="H1977" s="208">
        <v>290.51</v>
      </c>
      <c r="I1977" s="209"/>
      <c r="J1977" s="205"/>
      <c r="K1977" s="205"/>
      <c r="L1977" s="210"/>
      <c r="M1977" s="211"/>
      <c r="N1977" s="212"/>
      <c r="O1977" s="212"/>
      <c r="P1977" s="212"/>
      <c r="Q1977" s="212"/>
      <c r="R1977" s="212"/>
      <c r="S1977" s="212"/>
      <c r="T1977" s="213"/>
      <c r="AT1977" s="214" t="s">
        <v>198</v>
      </c>
      <c r="AU1977" s="214" t="s">
        <v>83</v>
      </c>
      <c r="AV1977" s="14" t="s">
        <v>83</v>
      </c>
      <c r="AW1977" s="14" t="s">
        <v>34</v>
      </c>
      <c r="AX1977" s="14" t="s">
        <v>81</v>
      </c>
      <c r="AY1977" s="214" t="s">
        <v>168</v>
      </c>
    </row>
    <row r="1978" spans="1:65" s="2" customFormat="1" ht="16.5" customHeight="1">
      <c r="A1978" s="36"/>
      <c r="B1978" s="37"/>
      <c r="C1978" s="176" t="s">
        <v>2499</v>
      </c>
      <c r="D1978" s="176" t="s">
        <v>170</v>
      </c>
      <c r="E1978" s="177" t="s">
        <v>2500</v>
      </c>
      <c r="F1978" s="178" t="s">
        <v>2501</v>
      </c>
      <c r="G1978" s="179" t="s">
        <v>179</v>
      </c>
      <c r="H1978" s="180">
        <v>211</v>
      </c>
      <c r="I1978" s="181"/>
      <c r="J1978" s="182">
        <f>ROUND(I1978*H1978,2)</f>
        <v>0</v>
      </c>
      <c r="K1978" s="178" t="s">
        <v>180</v>
      </c>
      <c r="L1978" s="41"/>
      <c r="M1978" s="183" t="s">
        <v>19</v>
      </c>
      <c r="N1978" s="184" t="s">
        <v>44</v>
      </c>
      <c r="O1978" s="66"/>
      <c r="P1978" s="185">
        <f>O1978*H1978</f>
        <v>0</v>
      </c>
      <c r="Q1978" s="185">
        <v>1.0000000000000001E-5</v>
      </c>
      <c r="R1978" s="185">
        <f>Q1978*H1978</f>
        <v>2.1100000000000003E-3</v>
      </c>
      <c r="S1978" s="185">
        <v>0</v>
      </c>
      <c r="T1978" s="186">
        <f>S1978*H1978</f>
        <v>0</v>
      </c>
      <c r="U1978" s="36"/>
      <c r="V1978" s="36"/>
      <c r="W1978" s="36"/>
      <c r="X1978" s="36"/>
      <c r="Y1978" s="36"/>
      <c r="Z1978" s="36"/>
      <c r="AA1978" s="36"/>
      <c r="AB1978" s="36"/>
      <c r="AC1978" s="36"/>
      <c r="AD1978" s="36"/>
      <c r="AE1978" s="36"/>
      <c r="AR1978" s="187" t="s">
        <v>267</v>
      </c>
      <c r="AT1978" s="187" t="s">
        <v>170</v>
      </c>
      <c r="AU1978" s="187" t="s">
        <v>83</v>
      </c>
      <c r="AY1978" s="19" t="s">
        <v>168</v>
      </c>
      <c r="BE1978" s="188">
        <f>IF(N1978="základní",J1978,0)</f>
        <v>0</v>
      </c>
      <c r="BF1978" s="188">
        <f>IF(N1978="snížená",J1978,0)</f>
        <v>0</v>
      </c>
      <c r="BG1978" s="188">
        <f>IF(N1978="zákl. přenesená",J1978,0)</f>
        <v>0</v>
      </c>
      <c r="BH1978" s="188">
        <f>IF(N1978="sníž. přenesená",J1978,0)</f>
        <v>0</v>
      </c>
      <c r="BI1978" s="188">
        <f>IF(N1978="nulová",J1978,0)</f>
        <v>0</v>
      </c>
      <c r="BJ1978" s="19" t="s">
        <v>81</v>
      </c>
      <c r="BK1978" s="188">
        <f>ROUND(I1978*H1978,2)</f>
        <v>0</v>
      </c>
      <c r="BL1978" s="19" t="s">
        <v>267</v>
      </c>
      <c r="BM1978" s="187" t="s">
        <v>2502</v>
      </c>
    </row>
    <row r="1979" spans="1:65" s="2" customFormat="1" ht="11.25">
      <c r="A1979" s="36"/>
      <c r="B1979" s="37"/>
      <c r="C1979" s="38"/>
      <c r="D1979" s="189" t="s">
        <v>176</v>
      </c>
      <c r="E1979" s="38"/>
      <c r="F1979" s="190" t="s">
        <v>2503</v>
      </c>
      <c r="G1979" s="38"/>
      <c r="H1979" s="38"/>
      <c r="I1979" s="191"/>
      <c r="J1979" s="38"/>
      <c r="K1979" s="38"/>
      <c r="L1979" s="41"/>
      <c r="M1979" s="192"/>
      <c r="N1979" s="193"/>
      <c r="O1979" s="66"/>
      <c r="P1979" s="66"/>
      <c r="Q1979" s="66"/>
      <c r="R1979" s="66"/>
      <c r="S1979" s="66"/>
      <c r="T1979" s="67"/>
      <c r="U1979" s="36"/>
      <c r="V1979" s="36"/>
      <c r="W1979" s="36"/>
      <c r="X1979" s="36"/>
      <c r="Y1979" s="36"/>
      <c r="Z1979" s="36"/>
      <c r="AA1979" s="36"/>
      <c r="AB1979" s="36"/>
      <c r="AC1979" s="36"/>
      <c r="AD1979" s="36"/>
      <c r="AE1979" s="36"/>
      <c r="AT1979" s="19" t="s">
        <v>176</v>
      </c>
      <c r="AU1979" s="19" t="s">
        <v>83</v>
      </c>
    </row>
    <row r="1980" spans="1:65" s="2" customFormat="1" ht="16.5" customHeight="1">
      <c r="A1980" s="36"/>
      <c r="B1980" s="37"/>
      <c r="C1980" s="226" t="s">
        <v>2504</v>
      </c>
      <c r="D1980" s="226" t="s">
        <v>304</v>
      </c>
      <c r="E1980" s="227" t="s">
        <v>2505</v>
      </c>
      <c r="F1980" s="228" t="s">
        <v>2506</v>
      </c>
      <c r="G1980" s="229" t="s">
        <v>179</v>
      </c>
      <c r="H1980" s="230">
        <v>232.1</v>
      </c>
      <c r="I1980" s="231"/>
      <c r="J1980" s="232">
        <f>ROUND(I1980*H1980,2)</f>
        <v>0</v>
      </c>
      <c r="K1980" s="228" t="s">
        <v>19</v>
      </c>
      <c r="L1980" s="233"/>
      <c r="M1980" s="234" t="s">
        <v>19</v>
      </c>
      <c r="N1980" s="235" t="s">
        <v>44</v>
      </c>
      <c r="O1980" s="66"/>
      <c r="P1980" s="185">
        <f>O1980*H1980</f>
        <v>0</v>
      </c>
      <c r="Q1980" s="185">
        <v>4.0000000000000002E-4</v>
      </c>
      <c r="R1980" s="185">
        <f>Q1980*H1980</f>
        <v>9.2840000000000006E-2</v>
      </c>
      <c r="S1980" s="185">
        <v>0</v>
      </c>
      <c r="T1980" s="186">
        <f>S1980*H1980</f>
        <v>0</v>
      </c>
      <c r="U1980" s="36"/>
      <c r="V1980" s="36"/>
      <c r="W1980" s="36"/>
      <c r="X1980" s="36"/>
      <c r="Y1980" s="36"/>
      <c r="Z1980" s="36"/>
      <c r="AA1980" s="36"/>
      <c r="AB1980" s="36"/>
      <c r="AC1980" s="36"/>
      <c r="AD1980" s="36"/>
      <c r="AE1980" s="36"/>
      <c r="AR1980" s="187" t="s">
        <v>368</v>
      </c>
      <c r="AT1980" s="187" t="s">
        <v>304</v>
      </c>
      <c r="AU1980" s="187" t="s">
        <v>83</v>
      </c>
      <c r="AY1980" s="19" t="s">
        <v>168</v>
      </c>
      <c r="BE1980" s="188">
        <f>IF(N1980="základní",J1980,0)</f>
        <v>0</v>
      </c>
      <c r="BF1980" s="188">
        <f>IF(N1980="snížená",J1980,0)</f>
        <v>0</v>
      </c>
      <c r="BG1980" s="188">
        <f>IF(N1980="zákl. přenesená",J1980,0)</f>
        <v>0</v>
      </c>
      <c r="BH1980" s="188">
        <f>IF(N1980="sníž. přenesená",J1980,0)</f>
        <v>0</v>
      </c>
      <c r="BI1980" s="188">
        <f>IF(N1980="nulová",J1980,0)</f>
        <v>0</v>
      </c>
      <c r="BJ1980" s="19" t="s">
        <v>81</v>
      </c>
      <c r="BK1980" s="188">
        <f>ROUND(I1980*H1980,2)</f>
        <v>0</v>
      </c>
      <c r="BL1980" s="19" t="s">
        <v>267</v>
      </c>
      <c r="BM1980" s="187" t="s">
        <v>2507</v>
      </c>
    </row>
    <row r="1981" spans="1:65" s="2" customFormat="1" ht="11.25">
      <c r="A1981" s="36"/>
      <c r="B1981" s="37"/>
      <c r="C1981" s="38"/>
      <c r="D1981" s="189" t="s">
        <v>176</v>
      </c>
      <c r="E1981" s="38"/>
      <c r="F1981" s="190" t="s">
        <v>2506</v>
      </c>
      <c r="G1981" s="38"/>
      <c r="H1981" s="38"/>
      <c r="I1981" s="191"/>
      <c r="J1981" s="38"/>
      <c r="K1981" s="38"/>
      <c r="L1981" s="41"/>
      <c r="M1981" s="192"/>
      <c r="N1981" s="193"/>
      <c r="O1981" s="66"/>
      <c r="P1981" s="66"/>
      <c r="Q1981" s="66"/>
      <c r="R1981" s="66"/>
      <c r="S1981" s="66"/>
      <c r="T1981" s="67"/>
      <c r="U1981" s="36"/>
      <c r="V1981" s="36"/>
      <c r="W1981" s="36"/>
      <c r="X1981" s="36"/>
      <c r="Y1981" s="36"/>
      <c r="Z1981" s="36"/>
      <c r="AA1981" s="36"/>
      <c r="AB1981" s="36"/>
      <c r="AC1981" s="36"/>
      <c r="AD1981" s="36"/>
      <c r="AE1981" s="36"/>
      <c r="AT1981" s="19" t="s">
        <v>176</v>
      </c>
      <c r="AU1981" s="19" t="s">
        <v>83</v>
      </c>
    </row>
    <row r="1982" spans="1:65" s="14" customFormat="1" ht="11.25">
      <c r="B1982" s="204"/>
      <c r="C1982" s="205"/>
      <c r="D1982" s="189" t="s">
        <v>198</v>
      </c>
      <c r="E1982" s="206" t="s">
        <v>19</v>
      </c>
      <c r="F1982" s="207" t="s">
        <v>2508</v>
      </c>
      <c r="G1982" s="205"/>
      <c r="H1982" s="208">
        <v>232.1</v>
      </c>
      <c r="I1982" s="209"/>
      <c r="J1982" s="205"/>
      <c r="K1982" s="205"/>
      <c r="L1982" s="210"/>
      <c r="M1982" s="211"/>
      <c r="N1982" s="212"/>
      <c r="O1982" s="212"/>
      <c r="P1982" s="212"/>
      <c r="Q1982" s="212"/>
      <c r="R1982" s="212"/>
      <c r="S1982" s="212"/>
      <c r="T1982" s="213"/>
      <c r="AT1982" s="214" t="s">
        <v>198</v>
      </c>
      <c r="AU1982" s="214" t="s">
        <v>83</v>
      </c>
      <c r="AV1982" s="14" t="s">
        <v>83</v>
      </c>
      <c r="AW1982" s="14" t="s">
        <v>34</v>
      </c>
      <c r="AX1982" s="14" t="s">
        <v>81</v>
      </c>
      <c r="AY1982" s="214" t="s">
        <v>168</v>
      </c>
    </row>
    <row r="1983" spans="1:65" s="2" customFormat="1" ht="16.5" customHeight="1">
      <c r="A1983" s="36"/>
      <c r="B1983" s="37"/>
      <c r="C1983" s="176" t="s">
        <v>2509</v>
      </c>
      <c r="D1983" s="176" t="s">
        <v>170</v>
      </c>
      <c r="E1983" s="177" t="s">
        <v>2510</v>
      </c>
      <c r="F1983" s="178" t="s">
        <v>2511</v>
      </c>
      <c r="G1983" s="179" t="s">
        <v>248</v>
      </c>
      <c r="H1983" s="180">
        <v>1.8180000000000001</v>
      </c>
      <c r="I1983" s="181"/>
      <c r="J1983" s="182">
        <f>ROUND(I1983*H1983,2)</f>
        <v>0</v>
      </c>
      <c r="K1983" s="178" t="s">
        <v>180</v>
      </c>
      <c r="L1983" s="41"/>
      <c r="M1983" s="183" t="s">
        <v>19</v>
      </c>
      <c r="N1983" s="184" t="s">
        <v>44</v>
      </c>
      <c r="O1983" s="66"/>
      <c r="P1983" s="185">
        <f>O1983*H1983</f>
        <v>0</v>
      </c>
      <c r="Q1983" s="185">
        <v>0</v>
      </c>
      <c r="R1983" s="185">
        <f>Q1983*H1983</f>
        <v>0</v>
      </c>
      <c r="S1983" s="185">
        <v>0</v>
      </c>
      <c r="T1983" s="186">
        <f>S1983*H1983</f>
        <v>0</v>
      </c>
      <c r="U1983" s="36"/>
      <c r="V1983" s="36"/>
      <c r="W1983" s="36"/>
      <c r="X1983" s="36"/>
      <c r="Y1983" s="36"/>
      <c r="Z1983" s="36"/>
      <c r="AA1983" s="36"/>
      <c r="AB1983" s="36"/>
      <c r="AC1983" s="36"/>
      <c r="AD1983" s="36"/>
      <c r="AE1983" s="36"/>
      <c r="AR1983" s="187" t="s">
        <v>267</v>
      </c>
      <c r="AT1983" s="187" t="s">
        <v>170</v>
      </c>
      <c r="AU1983" s="187" t="s">
        <v>83</v>
      </c>
      <c r="AY1983" s="19" t="s">
        <v>168</v>
      </c>
      <c r="BE1983" s="188">
        <f>IF(N1983="základní",J1983,0)</f>
        <v>0</v>
      </c>
      <c r="BF1983" s="188">
        <f>IF(N1983="snížená",J1983,0)</f>
        <v>0</v>
      </c>
      <c r="BG1983" s="188">
        <f>IF(N1983="zákl. přenesená",J1983,0)</f>
        <v>0</v>
      </c>
      <c r="BH1983" s="188">
        <f>IF(N1983="sníž. přenesená",J1983,0)</f>
        <v>0</v>
      </c>
      <c r="BI1983" s="188">
        <f>IF(N1983="nulová",J1983,0)</f>
        <v>0</v>
      </c>
      <c r="BJ1983" s="19" t="s">
        <v>81</v>
      </c>
      <c r="BK1983" s="188">
        <f>ROUND(I1983*H1983,2)</f>
        <v>0</v>
      </c>
      <c r="BL1983" s="19" t="s">
        <v>267</v>
      </c>
      <c r="BM1983" s="187" t="s">
        <v>2512</v>
      </c>
    </row>
    <row r="1984" spans="1:65" s="2" customFormat="1" ht="19.5">
      <c r="A1984" s="36"/>
      <c r="B1984" s="37"/>
      <c r="C1984" s="38"/>
      <c r="D1984" s="189" t="s">
        <v>176</v>
      </c>
      <c r="E1984" s="38"/>
      <c r="F1984" s="190" t="s">
        <v>2513</v>
      </c>
      <c r="G1984" s="38"/>
      <c r="H1984" s="38"/>
      <c r="I1984" s="191"/>
      <c r="J1984" s="38"/>
      <c r="K1984" s="38"/>
      <c r="L1984" s="41"/>
      <c r="M1984" s="192"/>
      <c r="N1984" s="193"/>
      <c r="O1984" s="66"/>
      <c r="P1984" s="66"/>
      <c r="Q1984" s="66"/>
      <c r="R1984" s="66"/>
      <c r="S1984" s="66"/>
      <c r="T1984" s="67"/>
      <c r="U1984" s="36"/>
      <c r="V1984" s="36"/>
      <c r="W1984" s="36"/>
      <c r="X1984" s="36"/>
      <c r="Y1984" s="36"/>
      <c r="Z1984" s="36"/>
      <c r="AA1984" s="36"/>
      <c r="AB1984" s="36"/>
      <c r="AC1984" s="36"/>
      <c r="AD1984" s="36"/>
      <c r="AE1984" s="36"/>
      <c r="AT1984" s="19" t="s">
        <v>176</v>
      </c>
      <c r="AU1984" s="19" t="s">
        <v>83</v>
      </c>
    </row>
    <row r="1985" spans="1:65" s="12" customFormat="1" ht="22.9" customHeight="1">
      <c r="B1985" s="160"/>
      <c r="C1985" s="161"/>
      <c r="D1985" s="162" t="s">
        <v>72</v>
      </c>
      <c r="E1985" s="174" t="s">
        <v>2514</v>
      </c>
      <c r="F1985" s="174" t="s">
        <v>2515</v>
      </c>
      <c r="G1985" s="161"/>
      <c r="H1985" s="161"/>
      <c r="I1985" s="164"/>
      <c r="J1985" s="175">
        <f>BK1985</f>
        <v>0</v>
      </c>
      <c r="K1985" s="161"/>
      <c r="L1985" s="166"/>
      <c r="M1985" s="167"/>
      <c r="N1985" s="168"/>
      <c r="O1985" s="168"/>
      <c r="P1985" s="169">
        <f>SUM(P1986:P2063)</f>
        <v>0</v>
      </c>
      <c r="Q1985" s="168"/>
      <c r="R1985" s="169">
        <f>SUM(R1986:R2063)</f>
        <v>32.470289999999999</v>
      </c>
      <c r="S1985" s="168"/>
      <c r="T1985" s="170">
        <f>SUM(T1986:T2063)</f>
        <v>0</v>
      </c>
      <c r="AR1985" s="171" t="s">
        <v>83</v>
      </c>
      <c r="AT1985" s="172" t="s">
        <v>72</v>
      </c>
      <c r="AU1985" s="172" t="s">
        <v>81</v>
      </c>
      <c r="AY1985" s="171" t="s">
        <v>168</v>
      </c>
      <c r="BK1985" s="173">
        <f>SUM(BK1986:BK2063)</f>
        <v>0</v>
      </c>
    </row>
    <row r="1986" spans="1:65" s="2" customFormat="1" ht="24.2" customHeight="1">
      <c r="A1986" s="36"/>
      <c r="B1986" s="37"/>
      <c r="C1986" s="176" t="s">
        <v>2516</v>
      </c>
      <c r="D1986" s="176" t="s">
        <v>170</v>
      </c>
      <c r="E1986" s="177" t="s">
        <v>2517</v>
      </c>
      <c r="F1986" s="178" t="s">
        <v>2518</v>
      </c>
      <c r="G1986" s="179" t="s">
        <v>225</v>
      </c>
      <c r="H1986" s="180">
        <v>179.5</v>
      </c>
      <c r="I1986" s="181"/>
      <c r="J1986" s="182">
        <f>ROUND(I1986*H1986,2)</f>
        <v>0</v>
      </c>
      <c r="K1986" s="178" t="s">
        <v>19</v>
      </c>
      <c r="L1986" s="41"/>
      <c r="M1986" s="183" t="s">
        <v>19</v>
      </c>
      <c r="N1986" s="184" t="s">
        <v>44</v>
      </c>
      <c r="O1986" s="66"/>
      <c r="P1986" s="185">
        <f>O1986*H1986</f>
        <v>0</v>
      </c>
      <c r="Q1986" s="185">
        <v>1.175E-2</v>
      </c>
      <c r="R1986" s="185">
        <f>Q1986*H1986</f>
        <v>2.1091250000000001</v>
      </c>
      <c r="S1986" s="185">
        <v>0</v>
      </c>
      <c r="T1986" s="186">
        <f>S1986*H1986</f>
        <v>0</v>
      </c>
      <c r="U1986" s="36"/>
      <c r="V1986" s="36"/>
      <c r="W1986" s="36"/>
      <c r="X1986" s="36"/>
      <c r="Y1986" s="36"/>
      <c r="Z1986" s="36"/>
      <c r="AA1986" s="36"/>
      <c r="AB1986" s="36"/>
      <c r="AC1986" s="36"/>
      <c r="AD1986" s="36"/>
      <c r="AE1986" s="36"/>
      <c r="AR1986" s="187" t="s">
        <v>267</v>
      </c>
      <c r="AT1986" s="187" t="s">
        <v>170</v>
      </c>
      <c r="AU1986" s="187" t="s">
        <v>83</v>
      </c>
      <c r="AY1986" s="19" t="s">
        <v>168</v>
      </c>
      <c r="BE1986" s="188">
        <f>IF(N1986="základní",J1986,0)</f>
        <v>0</v>
      </c>
      <c r="BF1986" s="188">
        <f>IF(N1986="snížená",J1986,0)</f>
        <v>0</v>
      </c>
      <c r="BG1986" s="188">
        <f>IF(N1986="zákl. přenesená",J1986,0)</f>
        <v>0</v>
      </c>
      <c r="BH1986" s="188">
        <f>IF(N1986="sníž. přenesená",J1986,0)</f>
        <v>0</v>
      </c>
      <c r="BI1986" s="188">
        <f>IF(N1986="nulová",J1986,0)</f>
        <v>0</v>
      </c>
      <c r="BJ1986" s="19" t="s">
        <v>81</v>
      </c>
      <c r="BK1986" s="188">
        <f>ROUND(I1986*H1986,2)</f>
        <v>0</v>
      </c>
      <c r="BL1986" s="19" t="s">
        <v>267</v>
      </c>
      <c r="BM1986" s="187" t="s">
        <v>2519</v>
      </c>
    </row>
    <row r="1987" spans="1:65" s="2" customFormat="1" ht="19.5">
      <c r="A1987" s="36"/>
      <c r="B1987" s="37"/>
      <c r="C1987" s="38"/>
      <c r="D1987" s="189" t="s">
        <v>176</v>
      </c>
      <c r="E1987" s="38"/>
      <c r="F1987" s="190" t="s">
        <v>2518</v>
      </c>
      <c r="G1987" s="38"/>
      <c r="H1987" s="38"/>
      <c r="I1987" s="191"/>
      <c r="J1987" s="38"/>
      <c r="K1987" s="38"/>
      <c r="L1987" s="41"/>
      <c r="M1987" s="192"/>
      <c r="N1987" s="193"/>
      <c r="O1987" s="66"/>
      <c r="P1987" s="66"/>
      <c r="Q1987" s="66"/>
      <c r="R1987" s="66"/>
      <c r="S1987" s="66"/>
      <c r="T1987" s="67"/>
      <c r="U1987" s="36"/>
      <c r="V1987" s="36"/>
      <c r="W1987" s="36"/>
      <c r="X1987" s="36"/>
      <c r="Y1987" s="36"/>
      <c r="Z1987" s="36"/>
      <c r="AA1987" s="36"/>
      <c r="AB1987" s="36"/>
      <c r="AC1987" s="36"/>
      <c r="AD1987" s="36"/>
      <c r="AE1987" s="36"/>
      <c r="AT1987" s="19" t="s">
        <v>176</v>
      </c>
      <c r="AU1987" s="19" t="s">
        <v>83</v>
      </c>
    </row>
    <row r="1988" spans="1:65" s="13" customFormat="1" ht="11.25">
      <c r="B1988" s="194"/>
      <c r="C1988" s="195"/>
      <c r="D1988" s="189" t="s">
        <v>198</v>
      </c>
      <c r="E1988" s="196" t="s">
        <v>19</v>
      </c>
      <c r="F1988" s="197" t="s">
        <v>950</v>
      </c>
      <c r="G1988" s="195"/>
      <c r="H1988" s="196" t="s">
        <v>19</v>
      </c>
      <c r="I1988" s="198"/>
      <c r="J1988" s="195"/>
      <c r="K1988" s="195"/>
      <c r="L1988" s="199"/>
      <c r="M1988" s="200"/>
      <c r="N1988" s="201"/>
      <c r="O1988" s="201"/>
      <c r="P1988" s="201"/>
      <c r="Q1988" s="201"/>
      <c r="R1988" s="201"/>
      <c r="S1988" s="201"/>
      <c r="T1988" s="202"/>
      <c r="AT1988" s="203" t="s">
        <v>198</v>
      </c>
      <c r="AU1988" s="203" t="s">
        <v>83</v>
      </c>
      <c r="AV1988" s="13" t="s">
        <v>81</v>
      </c>
      <c r="AW1988" s="13" t="s">
        <v>34</v>
      </c>
      <c r="AX1988" s="13" t="s">
        <v>73</v>
      </c>
      <c r="AY1988" s="203" t="s">
        <v>168</v>
      </c>
    </row>
    <row r="1989" spans="1:65" s="14" customFormat="1" ht="11.25">
      <c r="B1989" s="204"/>
      <c r="C1989" s="205"/>
      <c r="D1989" s="189" t="s">
        <v>198</v>
      </c>
      <c r="E1989" s="206" t="s">
        <v>19</v>
      </c>
      <c r="F1989" s="207" t="s">
        <v>951</v>
      </c>
      <c r="G1989" s="205"/>
      <c r="H1989" s="208">
        <v>38</v>
      </c>
      <c r="I1989" s="209"/>
      <c r="J1989" s="205"/>
      <c r="K1989" s="205"/>
      <c r="L1989" s="210"/>
      <c r="M1989" s="211"/>
      <c r="N1989" s="212"/>
      <c r="O1989" s="212"/>
      <c r="P1989" s="212"/>
      <c r="Q1989" s="212"/>
      <c r="R1989" s="212"/>
      <c r="S1989" s="212"/>
      <c r="T1989" s="213"/>
      <c r="AT1989" s="214" t="s">
        <v>198</v>
      </c>
      <c r="AU1989" s="214" t="s">
        <v>83</v>
      </c>
      <c r="AV1989" s="14" t="s">
        <v>83</v>
      </c>
      <c r="AW1989" s="14" t="s">
        <v>34</v>
      </c>
      <c r="AX1989" s="14" t="s">
        <v>73</v>
      </c>
      <c r="AY1989" s="214" t="s">
        <v>168</v>
      </c>
    </row>
    <row r="1990" spans="1:65" s="14" customFormat="1" ht="11.25">
      <c r="B1990" s="204"/>
      <c r="C1990" s="205"/>
      <c r="D1990" s="189" t="s">
        <v>198</v>
      </c>
      <c r="E1990" s="206" t="s">
        <v>19</v>
      </c>
      <c r="F1990" s="207" t="s">
        <v>952</v>
      </c>
      <c r="G1990" s="205"/>
      <c r="H1990" s="208">
        <v>141.5</v>
      </c>
      <c r="I1990" s="209"/>
      <c r="J1990" s="205"/>
      <c r="K1990" s="205"/>
      <c r="L1990" s="210"/>
      <c r="M1990" s="211"/>
      <c r="N1990" s="212"/>
      <c r="O1990" s="212"/>
      <c r="P1990" s="212"/>
      <c r="Q1990" s="212"/>
      <c r="R1990" s="212"/>
      <c r="S1990" s="212"/>
      <c r="T1990" s="213"/>
      <c r="AT1990" s="214" t="s">
        <v>198</v>
      </c>
      <c r="AU1990" s="214" t="s">
        <v>83</v>
      </c>
      <c r="AV1990" s="14" t="s">
        <v>83</v>
      </c>
      <c r="AW1990" s="14" t="s">
        <v>34</v>
      </c>
      <c r="AX1990" s="14" t="s">
        <v>73</v>
      </c>
      <c r="AY1990" s="214" t="s">
        <v>168</v>
      </c>
    </row>
    <row r="1991" spans="1:65" s="15" customFormat="1" ht="11.25">
      <c r="B1991" s="215"/>
      <c r="C1991" s="216"/>
      <c r="D1991" s="189" t="s">
        <v>198</v>
      </c>
      <c r="E1991" s="217" t="s">
        <v>19</v>
      </c>
      <c r="F1991" s="218" t="s">
        <v>208</v>
      </c>
      <c r="G1991" s="216"/>
      <c r="H1991" s="219">
        <v>179.5</v>
      </c>
      <c r="I1991" s="220"/>
      <c r="J1991" s="216"/>
      <c r="K1991" s="216"/>
      <c r="L1991" s="221"/>
      <c r="M1991" s="222"/>
      <c r="N1991" s="223"/>
      <c r="O1991" s="223"/>
      <c r="P1991" s="223"/>
      <c r="Q1991" s="223"/>
      <c r="R1991" s="223"/>
      <c r="S1991" s="223"/>
      <c r="T1991" s="224"/>
      <c r="AT1991" s="225" t="s">
        <v>198</v>
      </c>
      <c r="AU1991" s="225" t="s">
        <v>83</v>
      </c>
      <c r="AV1991" s="15" t="s">
        <v>174</v>
      </c>
      <c r="AW1991" s="15" t="s">
        <v>34</v>
      </c>
      <c r="AX1991" s="15" t="s">
        <v>81</v>
      </c>
      <c r="AY1991" s="225" t="s">
        <v>168</v>
      </c>
    </row>
    <row r="1992" spans="1:65" s="2" customFormat="1" ht="24.2" customHeight="1">
      <c r="A1992" s="36"/>
      <c r="B1992" s="37"/>
      <c r="C1992" s="176" t="s">
        <v>2520</v>
      </c>
      <c r="D1992" s="176" t="s">
        <v>170</v>
      </c>
      <c r="E1992" s="177" t="s">
        <v>2521</v>
      </c>
      <c r="F1992" s="178" t="s">
        <v>2522</v>
      </c>
      <c r="G1992" s="179" t="s">
        <v>225</v>
      </c>
      <c r="H1992" s="180">
        <v>1699</v>
      </c>
      <c r="I1992" s="181"/>
      <c r="J1992" s="182">
        <f>ROUND(I1992*H1992,2)</f>
        <v>0</v>
      </c>
      <c r="K1992" s="178" t="s">
        <v>19</v>
      </c>
      <c r="L1992" s="41"/>
      <c r="M1992" s="183" t="s">
        <v>19</v>
      </c>
      <c r="N1992" s="184" t="s">
        <v>44</v>
      </c>
      <c r="O1992" s="66"/>
      <c r="P1992" s="185">
        <f>O1992*H1992</f>
        <v>0</v>
      </c>
      <c r="Q1992" s="185">
        <v>7.5500000000000003E-3</v>
      </c>
      <c r="R1992" s="185">
        <f>Q1992*H1992</f>
        <v>12.827450000000001</v>
      </c>
      <c r="S1992" s="185">
        <v>0</v>
      </c>
      <c r="T1992" s="186">
        <f>S1992*H1992</f>
        <v>0</v>
      </c>
      <c r="U1992" s="36"/>
      <c r="V1992" s="36"/>
      <c r="W1992" s="36"/>
      <c r="X1992" s="36"/>
      <c r="Y1992" s="36"/>
      <c r="Z1992" s="36"/>
      <c r="AA1992" s="36"/>
      <c r="AB1992" s="36"/>
      <c r="AC1992" s="36"/>
      <c r="AD1992" s="36"/>
      <c r="AE1992" s="36"/>
      <c r="AR1992" s="187" t="s">
        <v>267</v>
      </c>
      <c r="AT1992" s="187" t="s">
        <v>170</v>
      </c>
      <c r="AU1992" s="187" t="s">
        <v>83</v>
      </c>
      <c r="AY1992" s="19" t="s">
        <v>168</v>
      </c>
      <c r="BE1992" s="188">
        <f>IF(N1992="základní",J1992,0)</f>
        <v>0</v>
      </c>
      <c r="BF1992" s="188">
        <f>IF(N1992="snížená",J1992,0)</f>
        <v>0</v>
      </c>
      <c r="BG1992" s="188">
        <f>IF(N1992="zákl. přenesená",J1992,0)</f>
        <v>0</v>
      </c>
      <c r="BH1992" s="188">
        <f>IF(N1992="sníž. přenesená",J1992,0)</f>
        <v>0</v>
      </c>
      <c r="BI1992" s="188">
        <f>IF(N1992="nulová",J1992,0)</f>
        <v>0</v>
      </c>
      <c r="BJ1992" s="19" t="s">
        <v>81</v>
      </c>
      <c r="BK1992" s="188">
        <f>ROUND(I1992*H1992,2)</f>
        <v>0</v>
      </c>
      <c r="BL1992" s="19" t="s">
        <v>267</v>
      </c>
      <c r="BM1992" s="187" t="s">
        <v>2523</v>
      </c>
    </row>
    <row r="1993" spans="1:65" s="2" customFormat="1" ht="19.5">
      <c r="A1993" s="36"/>
      <c r="B1993" s="37"/>
      <c r="C1993" s="38"/>
      <c r="D1993" s="189" t="s">
        <v>176</v>
      </c>
      <c r="E1993" s="38"/>
      <c r="F1993" s="190" t="s">
        <v>2522</v>
      </c>
      <c r="G1993" s="38"/>
      <c r="H1993" s="38"/>
      <c r="I1993" s="191"/>
      <c r="J1993" s="38"/>
      <c r="K1993" s="38"/>
      <c r="L1993" s="41"/>
      <c r="M1993" s="192"/>
      <c r="N1993" s="193"/>
      <c r="O1993" s="66"/>
      <c r="P1993" s="66"/>
      <c r="Q1993" s="66"/>
      <c r="R1993" s="66"/>
      <c r="S1993" s="66"/>
      <c r="T1993" s="67"/>
      <c r="U1993" s="36"/>
      <c r="V1993" s="36"/>
      <c r="W1993" s="36"/>
      <c r="X1993" s="36"/>
      <c r="Y1993" s="36"/>
      <c r="Z1993" s="36"/>
      <c r="AA1993" s="36"/>
      <c r="AB1993" s="36"/>
      <c r="AC1993" s="36"/>
      <c r="AD1993" s="36"/>
      <c r="AE1993" s="36"/>
      <c r="AT1993" s="19" t="s">
        <v>176</v>
      </c>
      <c r="AU1993" s="19" t="s">
        <v>83</v>
      </c>
    </row>
    <row r="1994" spans="1:65" s="13" customFormat="1" ht="11.25">
      <c r="B1994" s="194"/>
      <c r="C1994" s="195"/>
      <c r="D1994" s="189" t="s">
        <v>198</v>
      </c>
      <c r="E1994" s="196" t="s">
        <v>19</v>
      </c>
      <c r="F1994" s="197" t="s">
        <v>558</v>
      </c>
      <c r="G1994" s="195"/>
      <c r="H1994" s="196" t="s">
        <v>19</v>
      </c>
      <c r="I1994" s="198"/>
      <c r="J1994" s="195"/>
      <c r="K1994" s="195"/>
      <c r="L1994" s="199"/>
      <c r="M1994" s="200"/>
      <c r="N1994" s="201"/>
      <c r="O1994" s="201"/>
      <c r="P1994" s="201"/>
      <c r="Q1994" s="201"/>
      <c r="R1994" s="201"/>
      <c r="S1994" s="201"/>
      <c r="T1994" s="202"/>
      <c r="AT1994" s="203" t="s">
        <v>198</v>
      </c>
      <c r="AU1994" s="203" t="s">
        <v>83</v>
      </c>
      <c r="AV1994" s="13" t="s">
        <v>81</v>
      </c>
      <c r="AW1994" s="13" t="s">
        <v>34</v>
      </c>
      <c r="AX1994" s="13" t="s">
        <v>73</v>
      </c>
      <c r="AY1994" s="203" t="s">
        <v>168</v>
      </c>
    </row>
    <row r="1995" spans="1:65" s="14" customFormat="1" ht="11.25">
      <c r="B1995" s="204"/>
      <c r="C1995" s="205"/>
      <c r="D1995" s="189" t="s">
        <v>198</v>
      </c>
      <c r="E1995" s="206" t="s">
        <v>19</v>
      </c>
      <c r="F1995" s="207" t="s">
        <v>953</v>
      </c>
      <c r="G1995" s="205"/>
      <c r="H1995" s="208">
        <v>270</v>
      </c>
      <c r="I1995" s="209"/>
      <c r="J1995" s="205"/>
      <c r="K1995" s="205"/>
      <c r="L1995" s="210"/>
      <c r="M1995" s="211"/>
      <c r="N1995" s="212"/>
      <c r="O1995" s="212"/>
      <c r="P1995" s="212"/>
      <c r="Q1995" s="212"/>
      <c r="R1995" s="212"/>
      <c r="S1995" s="212"/>
      <c r="T1995" s="213"/>
      <c r="AT1995" s="214" t="s">
        <v>198</v>
      </c>
      <c r="AU1995" s="214" t="s">
        <v>83</v>
      </c>
      <c r="AV1995" s="14" t="s">
        <v>83</v>
      </c>
      <c r="AW1995" s="14" t="s">
        <v>34</v>
      </c>
      <c r="AX1995" s="14" t="s">
        <v>73</v>
      </c>
      <c r="AY1995" s="214" t="s">
        <v>168</v>
      </c>
    </row>
    <row r="1996" spans="1:65" s="14" customFormat="1" ht="11.25">
      <c r="B1996" s="204"/>
      <c r="C1996" s="205"/>
      <c r="D1996" s="189" t="s">
        <v>198</v>
      </c>
      <c r="E1996" s="206" t="s">
        <v>19</v>
      </c>
      <c r="F1996" s="207" t="s">
        <v>560</v>
      </c>
      <c r="G1996" s="205"/>
      <c r="H1996" s="208">
        <v>470</v>
      </c>
      <c r="I1996" s="209"/>
      <c r="J1996" s="205"/>
      <c r="K1996" s="205"/>
      <c r="L1996" s="210"/>
      <c r="M1996" s="211"/>
      <c r="N1996" s="212"/>
      <c r="O1996" s="212"/>
      <c r="P1996" s="212"/>
      <c r="Q1996" s="212"/>
      <c r="R1996" s="212"/>
      <c r="S1996" s="212"/>
      <c r="T1996" s="213"/>
      <c r="AT1996" s="214" t="s">
        <v>198</v>
      </c>
      <c r="AU1996" s="214" t="s">
        <v>83</v>
      </c>
      <c r="AV1996" s="14" t="s">
        <v>83</v>
      </c>
      <c r="AW1996" s="14" t="s">
        <v>34</v>
      </c>
      <c r="AX1996" s="14" t="s">
        <v>73</v>
      </c>
      <c r="AY1996" s="214" t="s">
        <v>168</v>
      </c>
    </row>
    <row r="1997" spans="1:65" s="14" customFormat="1" ht="11.25">
      <c r="B1997" s="204"/>
      <c r="C1997" s="205"/>
      <c r="D1997" s="189" t="s">
        <v>198</v>
      </c>
      <c r="E1997" s="206" t="s">
        <v>19</v>
      </c>
      <c r="F1997" s="207" t="s">
        <v>954</v>
      </c>
      <c r="G1997" s="205"/>
      <c r="H1997" s="208">
        <v>540</v>
      </c>
      <c r="I1997" s="209"/>
      <c r="J1997" s="205"/>
      <c r="K1997" s="205"/>
      <c r="L1997" s="210"/>
      <c r="M1997" s="211"/>
      <c r="N1997" s="212"/>
      <c r="O1997" s="212"/>
      <c r="P1997" s="212"/>
      <c r="Q1997" s="212"/>
      <c r="R1997" s="212"/>
      <c r="S1997" s="212"/>
      <c r="T1997" s="213"/>
      <c r="AT1997" s="214" t="s">
        <v>198</v>
      </c>
      <c r="AU1997" s="214" t="s">
        <v>83</v>
      </c>
      <c r="AV1997" s="14" t="s">
        <v>83</v>
      </c>
      <c r="AW1997" s="14" t="s">
        <v>34</v>
      </c>
      <c r="AX1997" s="14" t="s">
        <v>73</v>
      </c>
      <c r="AY1997" s="214" t="s">
        <v>168</v>
      </c>
    </row>
    <row r="1998" spans="1:65" s="14" customFormat="1" ht="11.25">
      <c r="B1998" s="204"/>
      <c r="C1998" s="205"/>
      <c r="D1998" s="189" t="s">
        <v>198</v>
      </c>
      <c r="E1998" s="206" t="s">
        <v>19</v>
      </c>
      <c r="F1998" s="207" t="s">
        <v>955</v>
      </c>
      <c r="G1998" s="205"/>
      <c r="H1998" s="208">
        <v>341</v>
      </c>
      <c r="I1998" s="209"/>
      <c r="J1998" s="205"/>
      <c r="K1998" s="205"/>
      <c r="L1998" s="210"/>
      <c r="M1998" s="211"/>
      <c r="N1998" s="212"/>
      <c r="O1998" s="212"/>
      <c r="P1998" s="212"/>
      <c r="Q1998" s="212"/>
      <c r="R1998" s="212"/>
      <c r="S1998" s="212"/>
      <c r="T1998" s="213"/>
      <c r="AT1998" s="214" t="s">
        <v>198</v>
      </c>
      <c r="AU1998" s="214" t="s">
        <v>83</v>
      </c>
      <c r="AV1998" s="14" t="s">
        <v>83</v>
      </c>
      <c r="AW1998" s="14" t="s">
        <v>34</v>
      </c>
      <c r="AX1998" s="14" t="s">
        <v>73</v>
      </c>
      <c r="AY1998" s="214" t="s">
        <v>168</v>
      </c>
    </row>
    <row r="1999" spans="1:65" s="13" customFormat="1" ht="11.25">
      <c r="B1999" s="194"/>
      <c r="C1999" s="195"/>
      <c r="D1999" s="189" t="s">
        <v>198</v>
      </c>
      <c r="E1999" s="196" t="s">
        <v>19</v>
      </c>
      <c r="F1999" s="197" t="s">
        <v>563</v>
      </c>
      <c r="G1999" s="195"/>
      <c r="H1999" s="196" t="s">
        <v>19</v>
      </c>
      <c r="I1999" s="198"/>
      <c r="J1999" s="195"/>
      <c r="K1999" s="195"/>
      <c r="L1999" s="199"/>
      <c r="M1999" s="200"/>
      <c r="N1999" s="201"/>
      <c r="O1999" s="201"/>
      <c r="P1999" s="201"/>
      <c r="Q1999" s="201"/>
      <c r="R1999" s="201"/>
      <c r="S1999" s="201"/>
      <c r="T1999" s="202"/>
      <c r="AT1999" s="203" t="s">
        <v>198</v>
      </c>
      <c r="AU1999" s="203" t="s">
        <v>83</v>
      </c>
      <c r="AV1999" s="13" t="s">
        <v>81</v>
      </c>
      <c r="AW1999" s="13" t="s">
        <v>34</v>
      </c>
      <c r="AX1999" s="13" t="s">
        <v>73</v>
      </c>
      <c r="AY1999" s="203" t="s">
        <v>168</v>
      </c>
    </row>
    <row r="2000" spans="1:65" s="14" customFormat="1" ht="11.25">
      <c r="B2000" s="204"/>
      <c r="C2000" s="205"/>
      <c r="D2000" s="189" t="s">
        <v>198</v>
      </c>
      <c r="E2000" s="206" t="s">
        <v>19</v>
      </c>
      <c r="F2000" s="207" t="s">
        <v>956</v>
      </c>
      <c r="G2000" s="205"/>
      <c r="H2000" s="208">
        <v>78</v>
      </c>
      <c r="I2000" s="209"/>
      <c r="J2000" s="205"/>
      <c r="K2000" s="205"/>
      <c r="L2000" s="210"/>
      <c r="M2000" s="211"/>
      <c r="N2000" s="212"/>
      <c r="O2000" s="212"/>
      <c r="P2000" s="212"/>
      <c r="Q2000" s="212"/>
      <c r="R2000" s="212"/>
      <c r="S2000" s="212"/>
      <c r="T2000" s="213"/>
      <c r="AT2000" s="214" t="s">
        <v>198</v>
      </c>
      <c r="AU2000" s="214" t="s">
        <v>83</v>
      </c>
      <c r="AV2000" s="14" t="s">
        <v>83</v>
      </c>
      <c r="AW2000" s="14" t="s">
        <v>34</v>
      </c>
      <c r="AX2000" s="14" t="s">
        <v>73</v>
      </c>
      <c r="AY2000" s="214" t="s">
        <v>168</v>
      </c>
    </row>
    <row r="2001" spans="1:65" s="15" customFormat="1" ht="11.25">
      <c r="B2001" s="215"/>
      <c r="C2001" s="216"/>
      <c r="D2001" s="189" t="s">
        <v>198</v>
      </c>
      <c r="E2001" s="217" t="s">
        <v>19</v>
      </c>
      <c r="F2001" s="218" t="s">
        <v>208</v>
      </c>
      <c r="G2001" s="216"/>
      <c r="H2001" s="219">
        <v>1699</v>
      </c>
      <c r="I2001" s="220"/>
      <c r="J2001" s="216"/>
      <c r="K2001" s="216"/>
      <c r="L2001" s="221"/>
      <c r="M2001" s="222"/>
      <c r="N2001" s="223"/>
      <c r="O2001" s="223"/>
      <c r="P2001" s="223"/>
      <c r="Q2001" s="223"/>
      <c r="R2001" s="223"/>
      <c r="S2001" s="223"/>
      <c r="T2001" s="224"/>
      <c r="AT2001" s="225" t="s">
        <v>198</v>
      </c>
      <c r="AU2001" s="225" t="s">
        <v>83</v>
      </c>
      <c r="AV2001" s="15" t="s">
        <v>174</v>
      </c>
      <c r="AW2001" s="15" t="s">
        <v>34</v>
      </c>
      <c r="AX2001" s="15" t="s">
        <v>81</v>
      </c>
      <c r="AY2001" s="225" t="s">
        <v>168</v>
      </c>
    </row>
    <row r="2002" spans="1:65" s="2" customFormat="1" ht="16.5" customHeight="1">
      <c r="A2002" s="36"/>
      <c r="B2002" s="37"/>
      <c r="C2002" s="176" t="s">
        <v>2524</v>
      </c>
      <c r="D2002" s="176" t="s">
        <v>170</v>
      </c>
      <c r="E2002" s="177" t="s">
        <v>2525</v>
      </c>
      <c r="F2002" s="178" t="s">
        <v>2526</v>
      </c>
      <c r="G2002" s="179" t="s">
        <v>225</v>
      </c>
      <c r="H2002" s="180">
        <v>1878.5</v>
      </c>
      <c r="I2002" s="181"/>
      <c r="J2002" s="182">
        <f>ROUND(I2002*H2002,2)</f>
        <v>0</v>
      </c>
      <c r="K2002" s="178" t="s">
        <v>19</v>
      </c>
      <c r="L2002" s="41"/>
      <c r="M2002" s="183" t="s">
        <v>19</v>
      </c>
      <c r="N2002" s="184" t="s">
        <v>44</v>
      </c>
      <c r="O2002" s="66"/>
      <c r="P2002" s="185">
        <f>O2002*H2002</f>
        <v>0</v>
      </c>
      <c r="Q2002" s="185">
        <v>2.9999999999999997E-4</v>
      </c>
      <c r="R2002" s="185">
        <f>Q2002*H2002</f>
        <v>0.56355</v>
      </c>
      <c r="S2002" s="185">
        <v>0</v>
      </c>
      <c r="T2002" s="186">
        <f>S2002*H2002</f>
        <v>0</v>
      </c>
      <c r="U2002" s="36"/>
      <c r="V2002" s="36"/>
      <c r="W2002" s="36"/>
      <c r="X2002" s="36"/>
      <c r="Y2002" s="36"/>
      <c r="Z2002" s="36"/>
      <c r="AA2002" s="36"/>
      <c r="AB2002" s="36"/>
      <c r="AC2002" s="36"/>
      <c r="AD2002" s="36"/>
      <c r="AE2002" s="36"/>
      <c r="AR2002" s="187" t="s">
        <v>267</v>
      </c>
      <c r="AT2002" s="187" t="s">
        <v>170</v>
      </c>
      <c r="AU2002" s="187" t="s">
        <v>83</v>
      </c>
      <c r="AY2002" s="19" t="s">
        <v>168</v>
      </c>
      <c r="BE2002" s="188">
        <f>IF(N2002="základní",J2002,0)</f>
        <v>0</v>
      </c>
      <c r="BF2002" s="188">
        <f>IF(N2002="snížená",J2002,0)</f>
        <v>0</v>
      </c>
      <c r="BG2002" s="188">
        <f>IF(N2002="zákl. přenesená",J2002,0)</f>
        <v>0</v>
      </c>
      <c r="BH2002" s="188">
        <f>IF(N2002="sníž. přenesená",J2002,0)</f>
        <v>0</v>
      </c>
      <c r="BI2002" s="188">
        <f>IF(N2002="nulová",J2002,0)</f>
        <v>0</v>
      </c>
      <c r="BJ2002" s="19" t="s">
        <v>81</v>
      </c>
      <c r="BK2002" s="188">
        <f>ROUND(I2002*H2002,2)</f>
        <v>0</v>
      </c>
      <c r="BL2002" s="19" t="s">
        <v>267</v>
      </c>
      <c r="BM2002" s="187" t="s">
        <v>2527</v>
      </c>
    </row>
    <row r="2003" spans="1:65" s="2" customFormat="1" ht="11.25">
      <c r="A2003" s="36"/>
      <c r="B2003" s="37"/>
      <c r="C2003" s="38"/>
      <c r="D2003" s="189" t="s">
        <v>176</v>
      </c>
      <c r="E2003" s="38"/>
      <c r="F2003" s="190" t="s">
        <v>2526</v>
      </c>
      <c r="G2003" s="38"/>
      <c r="H2003" s="38"/>
      <c r="I2003" s="191"/>
      <c r="J2003" s="38"/>
      <c r="K2003" s="38"/>
      <c r="L2003" s="41"/>
      <c r="M2003" s="192"/>
      <c r="N2003" s="193"/>
      <c r="O2003" s="66"/>
      <c r="P2003" s="66"/>
      <c r="Q2003" s="66"/>
      <c r="R2003" s="66"/>
      <c r="S2003" s="66"/>
      <c r="T2003" s="67"/>
      <c r="U2003" s="36"/>
      <c r="V2003" s="36"/>
      <c r="W2003" s="36"/>
      <c r="X2003" s="36"/>
      <c r="Y2003" s="36"/>
      <c r="Z2003" s="36"/>
      <c r="AA2003" s="36"/>
      <c r="AB2003" s="36"/>
      <c r="AC2003" s="36"/>
      <c r="AD2003" s="36"/>
      <c r="AE2003" s="36"/>
      <c r="AT2003" s="19" t="s">
        <v>176</v>
      </c>
      <c r="AU2003" s="19" t="s">
        <v>83</v>
      </c>
    </row>
    <row r="2004" spans="1:65" s="13" customFormat="1" ht="11.25">
      <c r="B2004" s="194"/>
      <c r="C2004" s="195"/>
      <c r="D2004" s="189" t="s">
        <v>198</v>
      </c>
      <c r="E2004" s="196" t="s">
        <v>19</v>
      </c>
      <c r="F2004" s="197" t="s">
        <v>950</v>
      </c>
      <c r="G2004" s="195"/>
      <c r="H2004" s="196" t="s">
        <v>19</v>
      </c>
      <c r="I2004" s="198"/>
      <c r="J2004" s="195"/>
      <c r="K2004" s="195"/>
      <c r="L2004" s="199"/>
      <c r="M2004" s="200"/>
      <c r="N2004" s="201"/>
      <c r="O2004" s="201"/>
      <c r="P2004" s="201"/>
      <c r="Q2004" s="201"/>
      <c r="R2004" s="201"/>
      <c r="S2004" s="201"/>
      <c r="T2004" s="202"/>
      <c r="AT2004" s="203" t="s">
        <v>198</v>
      </c>
      <c r="AU2004" s="203" t="s">
        <v>83</v>
      </c>
      <c r="AV2004" s="13" t="s">
        <v>81</v>
      </c>
      <c r="AW2004" s="13" t="s">
        <v>34</v>
      </c>
      <c r="AX2004" s="13" t="s">
        <v>73</v>
      </c>
      <c r="AY2004" s="203" t="s">
        <v>168</v>
      </c>
    </row>
    <row r="2005" spans="1:65" s="14" customFormat="1" ht="11.25">
      <c r="B2005" s="204"/>
      <c r="C2005" s="205"/>
      <c r="D2005" s="189" t="s">
        <v>198</v>
      </c>
      <c r="E2005" s="206" t="s">
        <v>19</v>
      </c>
      <c r="F2005" s="207" t="s">
        <v>951</v>
      </c>
      <c r="G2005" s="205"/>
      <c r="H2005" s="208">
        <v>38</v>
      </c>
      <c r="I2005" s="209"/>
      <c r="J2005" s="205"/>
      <c r="K2005" s="205"/>
      <c r="L2005" s="210"/>
      <c r="M2005" s="211"/>
      <c r="N2005" s="212"/>
      <c r="O2005" s="212"/>
      <c r="P2005" s="212"/>
      <c r="Q2005" s="212"/>
      <c r="R2005" s="212"/>
      <c r="S2005" s="212"/>
      <c r="T2005" s="213"/>
      <c r="AT2005" s="214" t="s">
        <v>198</v>
      </c>
      <c r="AU2005" s="214" t="s">
        <v>83</v>
      </c>
      <c r="AV2005" s="14" t="s">
        <v>83</v>
      </c>
      <c r="AW2005" s="14" t="s">
        <v>34</v>
      </c>
      <c r="AX2005" s="14" t="s">
        <v>73</v>
      </c>
      <c r="AY2005" s="214" t="s">
        <v>168</v>
      </c>
    </row>
    <row r="2006" spans="1:65" s="14" customFormat="1" ht="11.25">
      <c r="B2006" s="204"/>
      <c r="C2006" s="205"/>
      <c r="D2006" s="189" t="s">
        <v>198</v>
      </c>
      <c r="E2006" s="206" t="s">
        <v>19</v>
      </c>
      <c r="F2006" s="207" t="s">
        <v>952</v>
      </c>
      <c r="G2006" s="205"/>
      <c r="H2006" s="208">
        <v>141.5</v>
      </c>
      <c r="I2006" s="209"/>
      <c r="J2006" s="205"/>
      <c r="K2006" s="205"/>
      <c r="L2006" s="210"/>
      <c r="M2006" s="211"/>
      <c r="N2006" s="212"/>
      <c r="O2006" s="212"/>
      <c r="P2006" s="212"/>
      <c r="Q2006" s="212"/>
      <c r="R2006" s="212"/>
      <c r="S2006" s="212"/>
      <c r="T2006" s="213"/>
      <c r="AT2006" s="214" t="s">
        <v>198</v>
      </c>
      <c r="AU2006" s="214" t="s">
        <v>83</v>
      </c>
      <c r="AV2006" s="14" t="s">
        <v>83</v>
      </c>
      <c r="AW2006" s="14" t="s">
        <v>34</v>
      </c>
      <c r="AX2006" s="14" t="s">
        <v>73</v>
      </c>
      <c r="AY2006" s="214" t="s">
        <v>168</v>
      </c>
    </row>
    <row r="2007" spans="1:65" s="13" customFormat="1" ht="11.25">
      <c r="B2007" s="194"/>
      <c r="C2007" s="195"/>
      <c r="D2007" s="189" t="s">
        <v>198</v>
      </c>
      <c r="E2007" s="196" t="s">
        <v>19</v>
      </c>
      <c r="F2007" s="197" t="s">
        <v>558</v>
      </c>
      <c r="G2007" s="195"/>
      <c r="H2007" s="196" t="s">
        <v>19</v>
      </c>
      <c r="I2007" s="198"/>
      <c r="J2007" s="195"/>
      <c r="K2007" s="195"/>
      <c r="L2007" s="199"/>
      <c r="M2007" s="200"/>
      <c r="N2007" s="201"/>
      <c r="O2007" s="201"/>
      <c r="P2007" s="201"/>
      <c r="Q2007" s="201"/>
      <c r="R2007" s="201"/>
      <c r="S2007" s="201"/>
      <c r="T2007" s="202"/>
      <c r="AT2007" s="203" t="s">
        <v>198</v>
      </c>
      <c r="AU2007" s="203" t="s">
        <v>83</v>
      </c>
      <c r="AV2007" s="13" t="s">
        <v>81</v>
      </c>
      <c r="AW2007" s="13" t="s">
        <v>34</v>
      </c>
      <c r="AX2007" s="13" t="s">
        <v>73</v>
      </c>
      <c r="AY2007" s="203" t="s">
        <v>168</v>
      </c>
    </row>
    <row r="2008" spans="1:65" s="14" customFormat="1" ht="11.25">
      <c r="B2008" s="204"/>
      <c r="C2008" s="205"/>
      <c r="D2008" s="189" t="s">
        <v>198</v>
      </c>
      <c r="E2008" s="206" t="s">
        <v>19</v>
      </c>
      <c r="F2008" s="207" t="s">
        <v>953</v>
      </c>
      <c r="G2008" s="205"/>
      <c r="H2008" s="208">
        <v>270</v>
      </c>
      <c r="I2008" s="209"/>
      <c r="J2008" s="205"/>
      <c r="K2008" s="205"/>
      <c r="L2008" s="210"/>
      <c r="M2008" s="211"/>
      <c r="N2008" s="212"/>
      <c r="O2008" s="212"/>
      <c r="P2008" s="212"/>
      <c r="Q2008" s="212"/>
      <c r="R2008" s="212"/>
      <c r="S2008" s="212"/>
      <c r="T2008" s="213"/>
      <c r="AT2008" s="214" t="s">
        <v>198</v>
      </c>
      <c r="AU2008" s="214" t="s">
        <v>83</v>
      </c>
      <c r="AV2008" s="14" t="s">
        <v>83</v>
      </c>
      <c r="AW2008" s="14" t="s">
        <v>34</v>
      </c>
      <c r="AX2008" s="14" t="s">
        <v>73</v>
      </c>
      <c r="AY2008" s="214" t="s">
        <v>168</v>
      </c>
    </row>
    <row r="2009" spans="1:65" s="14" customFormat="1" ht="11.25">
      <c r="B2009" s="204"/>
      <c r="C2009" s="205"/>
      <c r="D2009" s="189" t="s">
        <v>198</v>
      </c>
      <c r="E2009" s="206" t="s">
        <v>19</v>
      </c>
      <c r="F2009" s="207" t="s">
        <v>560</v>
      </c>
      <c r="G2009" s="205"/>
      <c r="H2009" s="208">
        <v>470</v>
      </c>
      <c r="I2009" s="209"/>
      <c r="J2009" s="205"/>
      <c r="K2009" s="205"/>
      <c r="L2009" s="210"/>
      <c r="M2009" s="211"/>
      <c r="N2009" s="212"/>
      <c r="O2009" s="212"/>
      <c r="P2009" s="212"/>
      <c r="Q2009" s="212"/>
      <c r="R2009" s="212"/>
      <c r="S2009" s="212"/>
      <c r="T2009" s="213"/>
      <c r="AT2009" s="214" t="s">
        <v>198</v>
      </c>
      <c r="AU2009" s="214" t="s">
        <v>83</v>
      </c>
      <c r="AV2009" s="14" t="s">
        <v>83</v>
      </c>
      <c r="AW2009" s="14" t="s">
        <v>34</v>
      </c>
      <c r="AX2009" s="14" t="s">
        <v>73</v>
      </c>
      <c r="AY2009" s="214" t="s">
        <v>168</v>
      </c>
    </row>
    <row r="2010" spans="1:65" s="14" customFormat="1" ht="11.25">
      <c r="B2010" s="204"/>
      <c r="C2010" s="205"/>
      <c r="D2010" s="189" t="s">
        <v>198</v>
      </c>
      <c r="E2010" s="206" t="s">
        <v>19</v>
      </c>
      <c r="F2010" s="207" t="s">
        <v>954</v>
      </c>
      <c r="G2010" s="205"/>
      <c r="H2010" s="208">
        <v>540</v>
      </c>
      <c r="I2010" s="209"/>
      <c r="J2010" s="205"/>
      <c r="K2010" s="205"/>
      <c r="L2010" s="210"/>
      <c r="M2010" s="211"/>
      <c r="N2010" s="212"/>
      <c r="O2010" s="212"/>
      <c r="P2010" s="212"/>
      <c r="Q2010" s="212"/>
      <c r="R2010" s="212"/>
      <c r="S2010" s="212"/>
      <c r="T2010" s="213"/>
      <c r="AT2010" s="214" t="s">
        <v>198</v>
      </c>
      <c r="AU2010" s="214" t="s">
        <v>83</v>
      </c>
      <c r="AV2010" s="14" t="s">
        <v>83</v>
      </c>
      <c r="AW2010" s="14" t="s">
        <v>34</v>
      </c>
      <c r="AX2010" s="14" t="s">
        <v>73</v>
      </c>
      <c r="AY2010" s="214" t="s">
        <v>168</v>
      </c>
    </row>
    <row r="2011" spans="1:65" s="14" customFormat="1" ht="11.25">
      <c r="B2011" s="204"/>
      <c r="C2011" s="205"/>
      <c r="D2011" s="189" t="s">
        <v>198</v>
      </c>
      <c r="E2011" s="206" t="s">
        <v>19</v>
      </c>
      <c r="F2011" s="207" t="s">
        <v>955</v>
      </c>
      <c r="G2011" s="205"/>
      <c r="H2011" s="208">
        <v>341</v>
      </c>
      <c r="I2011" s="209"/>
      <c r="J2011" s="205"/>
      <c r="K2011" s="205"/>
      <c r="L2011" s="210"/>
      <c r="M2011" s="211"/>
      <c r="N2011" s="212"/>
      <c r="O2011" s="212"/>
      <c r="P2011" s="212"/>
      <c r="Q2011" s="212"/>
      <c r="R2011" s="212"/>
      <c r="S2011" s="212"/>
      <c r="T2011" s="213"/>
      <c r="AT2011" s="214" t="s">
        <v>198</v>
      </c>
      <c r="AU2011" s="214" t="s">
        <v>83</v>
      </c>
      <c r="AV2011" s="14" t="s">
        <v>83</v>
      </c>
      <c r="AW2011" s="14" t="s">
        <v>34</v>
      </c>
      <c r="AX2011" s="14" t="s">
        <v>73</v>
      </c>
      <c r="AY2011" s="214" t="s">
        <v>168</v>
      </c>
    </row>
    <row r="2012" spans="1:65" s="13" customFormat="1" ht="11.25">
      <c r="B2012" s="194"/>
      <c r="C2012" s="195"/>
      <c r="D2012" s="189" t="s">
        <v>198</v>
      </c>
      <c r="E2012" s="196" t="s">
        <v>19</v>
      </c>
      <c r="F2012" s="197" t="s">
        <v>563</v>
      </c>
      <c r="G2012" s="195"/>
      <c r="H2012" s="196" t="s">
        <v>19</v>
      </c>
      <c r="I2012" s="198"/>
      <c r="J2012" s="195"/>
      <c r="K2012" s="195"/>
      <c r="L2012" s="199"/>
      <c r="M2012" s="200"/>
      <c r="N2012" s="201"/>
      <c r="O2012" s="201"/>
      <c r="P2012" s="201"/>
      <c r="Q2012" s="201"/>
      <c r="R2012" s="201"/>
      <c r="S2012" s="201"/>
      <c r="T2012" s="202"/>
      <c r="AT2012" s="203" t="s">
        <v>198</v>
      </c>
      <c r="AU2012" s="203" t="s">
        <v>83</v>
      </c>
      <c r="AV2012" s="13" t="s">
        <v>81</v>
      </c>
      <c r="AW2012" s="13" t="s">
        <v>34</v>
      </c>
      <c r="AX2012" s="13" t="s">
        <v>73</v>
      </c>
      <c r="AY2012" s="203" t="s">
        <v>168</v>
      </c>
    </row>
    <row r="2013" spans="1:65" s="14" customFormat="1" ht="11.25">
      <c r="B2013" s="204"/>
      <c r="C2013" s="205"/>
      <c r="D2013" s="189" t="s">
        <v>198</v>
      </c>
      <c r="E2013" s="206" t="s">
        <v>19</v>
      </c>
      <c r="F2013" s="207" t="s">
        <v>956</v>
      </c>
      <c r="G2013" s="205"/>
      <c r="H2013" s="208">
        <v>78</v>
      </c>
      <c r="I2013" s="209"/>
      <c r="J2013" s="205"/>
      <c r="K2013" s="205"/>
      <c r="L2013" s="210"/>
      <c r="M2013" s="211"/>
      <c r="N2013" s="212"/>
      <c r="O2013" s="212"/>
      <c r="P2013" s="212"/>
      <c r="Q2013" s="212"/>
      <c r="R2013" s="212"/>
      <c r="S2013" s="212"/>
      <c r="T2013" s="213"/>
      <c r="AT2013" s="214" t="s">
        <v>198</v>
      </c>
      <c r="AU2013" s="214" t="s">
        <v>83</v>
      </c>
      <c r="AV2013" s="14" t="s">
        <v>83</v>
      </c>
      <c r="AW2013" s="14" t="s">
        <v>34</v>
      </c>
      <c r="AX2013" s="14" t="s">
        <v>73</v>
      </c>
      <c r="AY2013" s="214" t="s">
        <v>168</v>
      </c>
    </row>
    <row r="2014" spans="1:65" s="15" customFormat="1" ht="11.25">
      <c r="B2014" s="215"/>
      <c r="C2014" s="216"/>
      <c r="D2014" s="189" t="s">
        <v>198</v>
      </c>
      <c r="E2014" s="217" t="s">
        <v>19</v>
      </c>
      <c r="F2014" s="218" t="s">
        <v>208</v>
      </c>
      <c r="G2014" s="216"/>
      <c r="H2014" s="219">
        <v>1878.5</v>
      </c>
      <c r="I2014" s="220"/>
      <c r="J2014" s="216"/>
      <c r="K2014" s="216"/>
      <c r="L2014" s="221"/>
      <c r="M2014" s="222"/>
      <c r="N2014" s="223"/>
      <c r="O2014" s="223"/>
      <c r="P2014" s="223"/>
      <c r="Q2014" s="223"/>
      <c r="R2014" s="223"/>
      <c r="S2014" s="223"/>
      <c r="T2014" s="224"/>
      <c r="AT2014" s="225" t="s">
        <v>198</v>
      </c>
      <c r="AU2014" s="225" t="s">
        <v>83</v>
      </c>
      <c r="AV2014" s="15" t="s">
        <v>174</v>
      </c>
      <c r="AW2014" s="15" t="s">
        <v>34</v>
      </c>
      <c r="AX2014" s="15" t="s">
        <v>81</v>
      </c>
      <c r="AY2014" s="225" t="s">
        <v>168</v>
      </c>
    </row>
    <row r="2015" spans="1:65" s="2" customFormat="1" ht="16.5" customHeight="1">
      <c r="A2015" s="36"/>
      <c r="B2015" s="37"/>
      <c r="C2015" s="176" t="s">
        <v>2528</v>
      </c>
      <c r="D2015" s="176" t="s">
        <v>170</v>
      </c>
      <c r="E2015" s="177" t="s">
        <v>2529</v>
      </c>
      <c r="F2015" s="178" t="s">
        <v>2530</v>
      </c>
      <c r="G2015" s="179" t="s">
        <v>225</v>
      </c>
      <c r="H2015" s="180">
        <v>1800.5</v>
      </c>
      <c r="I2015" s="181"/>
      <c r="J2015" s="182">
        <f>ROUND(I2015*H2015,2)</f>
        <v>0</v>
      </c>
      <c r="K2015" s="178" t="s">
        <v>19</v>
      </c>
      <c r="L2015" s="41"/>
      <c r="M2015" s="183" t="s">
        <v>19</v>
      </c>
      <c r="N2015" s="184" t="s">
        <v>44</v>
      </c>
      <c r="O2015" s="66"/>
      <c r="P2015" s="185">
        <f>O2015*H2015</f>
        <v>0</v>
      </c>
      <c r="Q2015" s="185">
        <v>5.4000000000000003E-3</v>
      </c>
      <c r="R2015" s="185">
        <f>Q2015*H2015</f>
        <v>9.7226999999999997</v>
      </c>
      <c r="S2015" s="185">
        <v>0</v>
      </c>
      <c r="T2015" s="186">
        <f>S2015*H2015</f>
        <v>0</v>
      </c>
      <c r="U2015" s="36"/>
      <c r="V2015" s="36"/>
      <c r="W2015" s="36"/>
      <c r="X2015" s="36"/>
      <c r="Y2015" s="36"/>
      <c r="Z2015" s="36"/>
      <c r="AA2015" s="36"/>
      <c r="AB2015" s="36"/>
      <c r="AC2015" s="36"/>
      <c r="AD2015" s="36"/>
      <c r="AE2015" s="36"/>
      <c r="AR2015" s="187" t="s">
        <v>267</v>
      </c>
      <c r="AT2015" s="187" t="s">
        <v>170</v>
      </c>
      <c r="AU2015" s="187" t="s">
        <v>83</v>
      </c>
      <c r="AY2015" s="19" t="s">
        <v>168</v>
      </c>
      <c r="BE2015" s="188">
        <f>IF(N2015="základní",J2015,0)</f>
        <v>0</v>
      </c>
      <c r="BF2015" s="188">
        <f>IF(N2015="snížená",J2015,0)</f>
        <v>0</v>
      </c>
      <c r="BG2015" s="188">
        <f>IF(N2015="zákl. přenesená",J2015,0)</f>
        <v>0</v>
      </c>
      <c r="BH2015" s="188">
        <f>IF(N2015="sníž. přenesená",J2015,0)</f>
        <v>0</v>
      </c>
      <c r="BI2015" s="188">
        <f>IF(N2015="nulová",J2015,0)</f>
        <v>0</v>
      </c>
      <c r="BJ2015" s="19" t="s">
        <v>81</v>
      </c>
      <c r="BK2015" s="188">
        <f>ROUND(I2015*H2015,2)</f>
        <v>0</v>
      </c>
      <c r="BL2015" s="19" t="s">
        <v>267</v>
      </c>
      <c r="BM2015" s="187" t="s">
        <v>2531</v>
      </c>
    </row>
    <row r="2016" spans="1:65" s="2" customFormat="1" ht="11.25">
      <c r="A2016" s="36"/>
      <c r="B2016" s="37"/>
      <c r="C2016" s="38"/>
      <c r="D2016" s="189" t="s">
        <v>176</v>
      </c>
      <c r="E2016" s="38"/>
      <c r="F2016" s="190" t="s">
        <v>2530</v>
      </c>
      <c r="G2016" s="38"/>
      <c r="H2016" s="38"/>
      <c r="I2016" s="191"/>
      <c r="J2016" s="38"/>
      <c r="K2016" s="38"/>
      <c r="L2016" s="41"/>
      <c r="M2016" s="192"/>
      <c r="N2016" s="193"/>
      <c r="O2016" s="66"/>
      <c r="P2016" s="66"/>
      <c r="Q2016" s="66"/>
      <c r="R2016" s="66"/>
      <c r="S2016" s="66"/>
      <c r="T2016" s="67"/>
      <c r="U2016" s="36"/>
      <c r="V2016" s="36"/>
      <c r="W2016" s="36"/>
      <c r="X2016" s="36"/>
      <c r="Y2016" s="36"/>
      <c r="Z2016" s="36"/>
      <c r="AA2016" s="36"/>
      <c r="AB2016" s="36"/>
      <c r="AC2016" s="36"/>
      <c r="AD2016" s="36"/>
      <c r="AE2016" s="36"/>
      <c r="AT2016" s="19" t="s">
        <v>176</v>
      </c>
      <c r="AU2016" s="19" t="s">
        <v>83</v>
      </c>
    </row>
    <row r="2017" spans="1:65" s="13" customFormat="1" ht="11.25">
      <c r="B2017" s="194"/>
      <c r="C2017" s="195"/>
      <c r="D2017" s="189" t="s">
        <v>198</v>
      </c>
      <c r="E2017" s="196" t="s">
        <v>19</v>
      </c>
      <c r="F2017" s="197" t="s">
        <v>950</v>
      </c>
      <c r="G2017" s="195"/>
      <c r="H2017" s="196" t="s">
        <v>19</v>
      </c>
      <c r="I2017" s="198"/>
      <c r="J2017" s="195"/>
      <c r="K2017" s="195"/>
      <c r="L2017" s="199"/>
      <c r="M2017" s="200"/>
      <c r="N2017" s="201"/>
      <c r="O2017" s="201"/>
      <c r="P2017" s="201"/>
      <c r="Q2017" s="201"/>
      <c r="R2017" s="201"/>
      <c r="S2017" s="201"/>
      <c r="T2017" s="202"/>
      <c r="AT2017" s="203" t="s">
        <v>198</v>
      </c>
      <c r="AU2017" s="203" t="s">
        <v>83</v>
      </c>
      <c r="AV2017" s="13" t="s">
        <v>81</v>
      </c>
      <c r="AW2017" s="13" t="s">
        <v>34</v>
      </c>
      <c r="AX2017" s="13" t="s">
        <v>73</v>
      </c>
      <c r="AY2017" s="203" t="s">
        <v>168</v>
      </c>
    </row>
    <row r="2018" spans="1:65" s="14" customFormat="1" ht="11.25">
      <c r="B2018" s="204"/>
      <c r="C2018" s="205"/>
      <c r="D2018" s="189" t="s">
        <v>198</v>
      </c>
      <c r="E2018" s="206" t="s">
        <v>19</v>
      </c>
      <c r="F2018" s="207" t="s">
        <v>951</v>
      </c>
      <c r="G2018" s="205"/>
      <c r="H2018" s="208">
        <v>38</v>
      </c>
      <c r="I2018" s="209"/>
      <c r="J2018" s="205"/>
      <c r="K2018" s="205"/>
      <c r="L2018" s="210"/>
      <c r="M2018" s="211"/>
      <c r="N2018" s="212"/>
      <c r="O2018" s="212"/>
      <c r="P2018" s="212"/>
      <c r="Q2018" s="212"/>
      <c r="R2018" s="212"/>
      <c r="S2018" s="212"/>
      <c r="T2018" s="213"/>
      <c r="AT2018" s="214" t="s">
        <v>198</v>
      </c>
      <c r="AU2018" s="214" t="s">
        <v>83</v>
      </c>
      <c r="AV2018" s="14" t="s">
        <v>83</v>
      </c>
      <c r="AW2018" s="14" t="s">
        <v>34</v>
      </c>
      <c r="AX2018" s="14" t="s">
        <v>73</v>
      </c>
      <c r="AY2018" s="214" t="s">
        <v>168</v>
      </c>
    </row>
    <row r="2019" spans="1:65" s="14" customFormat="1" ht="11.25">
      <c r="B2019" s="204"/>
      <c r="C2019" s="205"/>
      <c r="D2019" s="189" t="s">
        <v>198</v>
      </c>
      <c r="E2019" s="206" t="s">
        <v>19</v>
      </c>
      <c r="F2019" s="207" t="s">
        <v>952</v>
      </c>
      <c r="G2019" s="205"/>
      <c r="H2019" s="208">
        <v>141.5</v>
      </c>
      <c r="I2019" s="209"/>
      <c r="J2019" s="205"/>
      <c r="K2019" s="205"/>
      <c r="L2019" s="210"/>
      <c r="M2019" s="211"/>
      <c r="N2019" s="212"/>
      <c r="O2019" s="212"/>
      <c r="P2019" s="212"/>
      <c r="Q2019" s="212"/>
      <c r="R2019" s="212"/>
      <c r="S2019" s="212"/>
      <c r="T2019" s="213"/>
      <c r="AT2019" s="214" t="s">
        <v>198</v>
      </c>
      <c r="AU2019" s="214" t="s">
        <v>83</v>
      </c>
      <c r="AV2019" s="14" t="s">
        <v>83</v>
      </c>
      <c r="AW2019" s="14" t="s">
        <v>34</v>
      </c>
      <c r="AX2019" s="14" t="s">
        <v>73</v>
      </c>
      <c r="AY2019" s="214" t="s">
        <v>168</v>
      </c>
    </row>
    <row r="2020" spans="1:65" s="13" customFormat="1" ht="11.25">
      <c r="B2020" s="194"/>
      <c r="C2020" s="195"/>
      <c r="D2020" s="189" t="s">
        <v>198</v>
      </c>
      <c r="E2020" s="196" t="s">
        <v>19</v>
      </c>
      <c r="F2020" s="197" t="s">
        <v>558</v>
      </c>
      <c r="G2020" s="195"/>
      <c r="H2020" s="196" t="s">
        <v>19</v>
      </c>
      <c r="I2020" s="198"/>
      <c r="J2020" s="195"/>
      <c r="K2020" s="195"/>
      <c r="L2020" s="199"/>
      <c r="M2020" s="200"/>
      <c r="N2020" s="201"/>
      <c r="O2020" s="201"/>
      <c r="P2020" s="201"/>
      <c r="Q2020" s="201"/>
      <c r="R2020" s="201"/>
      <c r="S2020" s="201"/>
      <c r="T2020" s="202"/>
      <c r="AT2020" s="203" t="s">
        <v>198</v>
      </c>
      <c r="AU2020" s="203" t="s">
        <v>83</v>
      </c>
      <c r="AV2020" s="13" t="s">
        <v>81</v>
      </c>
      <c r="AW2020" s="13" t="s">
        <v>34</v>
      </c>
      <c r="AX2020" s="13" t="s">
        <v>73</v>
      </c>
      <c r="AY2020" s="203" t="s">
        <v>168</v>
      </c>
    </row>
    <row r="2021" spans="1:65" s="14" customFormat="1" ht="11.25">
      <c r="B2021" s="204"/>
      <c r="C2021" s="205"/>
      <c r="D2021" s="189" t="s">
        <v>198</v>
      </c>
      <c r="E2021" s="206" t="s">
        <v>19</v>
      </c>
      <c r="F2021" s="207" t="s">
        <v>953</v>
      </c>
      <c r="G2021" s="205"/>
      <c r="H2021" s="208">
        <v>270</v>
      </c>
      <c r="I2021" s="209"/>
      <c r="J2021" s="205"/>
      <c r="K2021" s="205"/>
      <c r="L2021" s="210"/>
      <c r="M2021" s="211"/>
      <c r="N2021" s="212"/>
      <c r="O2021" s="212"/>
      <c r="P2021" s="212"/>
      <c r="Q2021" s="212"/>
      <c r="R2021" s="212"/>
      <c r="S2021" s="212"/>
      <c r="T2021" s="213"/>
      <c r="AT2021" s="214" t="s">
        <v>198</v>
      </c>
      <c r="AU2021" s="214" t="s">
        <v>83</v>
      </c>
      <c r="AV2021" s="14" t="s">
        <v>83</v>
      </c>
      <c r="AW2021" s="14" t="s">
        <v>34</v>
      </c>
      <c r="AX2021" s="14" t="s">
        <v>73</v>
      </c>
      <c r="AY2021" s="214" t="s">
        <v>168</v>
      </c>
    </row>
    <row r="2022" spans="1:65" s="14" customFormat="1" ht="11.25">
      <c r="B2022" s="204"/>
      <c r="C2022" s="205"/>
      <c r="D2022" s="189" t="s">
        <v>198</v>
      </c>
      <c r="E2022" s="206" t="s">
        <v>19</v>
      </c>
      <c r="F2022" s="207" t="s">
        <v>560</v>
      </c>
      <c r="G2022" s="205"/>
      <c r="H2022" s="208">
        <v>470</v>
      </c>
      <c r="I2022" s="209"/>
      <c r="J2022" s="205"/>
      <c r="K2022" s="205"/>
      <c r="L2022" s="210"/>
      <c r="M2022" s="211"/>
      <c r="N2022" s="212"/>
      <c r="O2022" s="212"/>
      <c r="P2022" s="212"/>
      <c r="Q2022" s="212"/>
      <c r="R2022" s="212"/>
      <c r="S2022" s="212"/>
      <c r="T2022" s="213"/>
      <c r="AT2022" s="214" t="s">
        <v>198</v>
      </c>
      <c r="AU2022" s="214" t="s">
        <v>83</v>
      </c>
      <c r="AV2022" s="14" t="s">
        <v>83</v>
      </c>
      <c r="AW2022" s="14" t="s">
        <v>34</v>
      </c>
      <c r="AX2022" s="14" t="s">
        <v>73</v>
      </c>
      <c r="AY2022" s="214" t="s">
        <v>168</v>
      </c>
    </row>
    <row r="2023" spans="1:65" s="14" customFormat="1" ht="11.25">
      <c r="B2023" s="204"/>
      <c r="C2023" s="205"/>
      <c r="D2023" s="189" t="s">
        <v>198</v>
      </c>
      <c r="E2023" s="206" t="s">
        <v>19</v>
      </c>
      <c r="F2023" s="207" t="s">
        <v>954</v>
      </c>
      <c r="G2023" s="205"/>
      <c r="H2023" s="208">
        <v>540</v>
      </c>
      <c r="I2023" s="209"/>
      <c r="J2023" s="205"/>
      <c r="K2023" s="205"/>
      <c r="L2023" s="210"/>
      <c r="M2023" s="211"/>
      <c r="N2023" s="212"/>
      <c r="O2023" s="212"/>
      <c r="P2023" s="212"/>
      <c r="Q2023" s="212"/>
      <c r="R2023" s="212"/>
      <c r="S2023" s="212"/>
      <c r="T2023" s="213"/>
      <c r="AT2023" s="214" t="s">
        <v>198</v>
      </c>
      <c r="AU2023" s="214" t="s">
        <v>83</v>
      </c>
      <c r="AV2023" s="14" t="s">
        <v>83</v>
      </c>
      <c r="AW2023" s="14" t="s">
        <v>34</v>
      </c>
      <c r="AX2023" s="14" t="s">
        <v>73</v>
      </c>
      <c r="AY2023" s="214" t="s">
        <v>168</v>
      </c>
    </row>
    <row r="2024" spans="1:65" s="14" customFormat="1" ht="11.25">
      <c r="B2024" s="204"/>
      <c r="C2024" s="205"/>
      <c r="D2024" s="189" t="s">
        <v>198</v>
      </c>
      <c r="E2024" s="206" t="s">
        <v>19</v>
      </c>
      <c r="F2024" s="207" t="s">
        <v>955</v>
      </c>
      <c r="G2024" s="205"/>
      <c r="H2024" s="208">
        <v>341</v>
      </c>
      <c r="I2024" s="209"/>
      <c r="J2024" s="205"/>
      <c r="K2024" s="205"/>
      <c r="L2024" s="210"/>
      <c r="M2024" s="211"/>
      <c r="N2024" s="212"/>
      <c r="O2024" s="212"/>
      <c r="P2024" s="212"/>
      <c r="Q2024" s="212"/>
      <c r="R2024" s="212"/>
      <c r="S2024" s="212"/>
      <c r="T2024" s="213"/>
      <c r="AT2024" s="214" t="s">
        <v>198</v>
      </c>
      <c r="AU2024" s="214" t="s">
        <v>83</v>
      </c>
      <c r="AV2024" s="14" t="s">
        <v>83</v>
      </c>
      <c r="AW2024" s="14" t="s">
        <v>34</v>
      </c>
      <c r="AX2024" s="14" t="s">
        <v>73</v>
      </c>
      <c r="AY2024" s="214" t="s">
        <v>168</v>
      </c>
    </row>
    <row r="2025" spans="1:65" s="15" customFormat="1" ht="11.25">
      <c r="B2025" s="215"/>
      <c r="C2025" s="216"/>
      <c r="D2025" s="189" t="s">
        <v>198</v>
      </c>
      <c r="E2025" s="217" t="s">
        <v>19</v>
      </c>
      <c r="F2025" s="218" t="s">
        <v>208</v>
      </c>
      <c r="G2025" s="216"/>
      <c r="H2025" s="219">
        <v>1800.5</v>
      </c>
      <c r="I2025" s="220"/>
      <c r="J2025" s="216"/>
      <c r="K2025" s="216"/>
      <c r="L2025" s="221"/>
      <c r="M2025" s="222"/>
      <c r="N2025" s="223"/>
      <c r="O2025" s="223"/>
      <c r="P2025" s="223"/>
      <c r="Q2025" s="223"/>
      <c r="R2025" s="223"/>
      <c r="S2025" s="223"/>
      <c r="T2025" s="224"/>
      <c r="AT2025" s="225" t="s">
        <v>198</v>
      </c>
      <c r="AU2025" s="225" t="s">
        <v>83</v>
      </c>
      <c r="AV2025" s="15" t="s">
        <v>174</v>
      </c>
      <c r="AW2025" s="15" t="s">
        <v>34</v>
      </c>
      <c r="AX2025" s="15" t="s">
        <v>81</v>
      </c>
      <c r="AY2025" s="225" t="s">
        <v>168</v>
      </c>
    </row>
    <row r="2026" spans="1:65" s="2" customFormat="1" ht="16.5" customHeight="1">
      <c r="A2026" s="36"/>
      <c r="B2026" s="37"/>
      <c r="C2026" s="176" t="s">
        <v>2532</v>
      </c>
      <c r="D2026" s="176" t="s">
        <v>170</v>
      </c>
      <c r="E2026" s="177" t="s">
        <v>2533</v>
      </c>
      <c r="F2026" s="178" t="s">
        <v>2534</v>
      </c>
      <c r="G2026" s="179" t="s">
        <v>225</v>
      </c>
      <c r="H2026" s="180">
        <v>78</v>
      </c>
      <c r="I2026" s="181"/>
      <c r="J2026" s="182">
        <f>ROUND(I2026*H2026,2)</f>
        <v>0</v>
      </c>
      <c r="K2026" s="178" t="s">
        <v>19</v>
      </c>
      <c r="L2026" s="41"/>
      <c r="M2026" s="183" t="s">
        <v>19</v>
      </c>
      <c r="N2026" s="184" t="s">
        <v>44</v>
      </c>
      <c r="O2026" s="66"/>
      <c r="P2026" s="185">
        <f>O2026*H2026</f>
        <v>0</v>
      </c>
      <c r="Q2026" s="185">
        <v>5.4000000000000003E-3</v>
      </c>
      <c r="R2026" s="185">
        <f>Q2026*H2026</f>
        <v>0.42120000000000002</v>
      </c>
      <c r="S2026" s="185">
        <v>0</v>
      </c>
      <c r="T2026" s="186">
        <f>S2026*H2026</f>
        <v>0</v>
      </c>
      <c r="U2026" s="36"/>
      <c r="V2026" s="36"/>
      <c r="W2026" s="36"/>
      <c r="X2026" s="36"/>
      <c r="Y2026" s="36"/>
      <c r="Z2026" s="36"/>
      <c r="AA2026" s="36"/>
      <c r="AB2026" s="36"/>
      <c r="AC2026" s="36"/>
      <c r="AD2026" s="36"/>
      <c r="AE2026" s="36"/>
      <c r="AR2026" s="187" t="s">
        <v>267</v>
      </c>
      <c r="AT2026" s="187" t="s">
        <v>170</v>
      </c>
      <c r="AU2026" s="187" t="s">
        <v>83</v>
      </c>
      <c r="AY2026" s="19" t="s">
        <v>168</v>
      </c>
      <c r="BE2026" s="188">
        <f>IF(N2026="základní",J2026,0)</f>
        <v>0</v>
      </c>
      <c r="BF2026" s="188">
        <f>IF(N2026="snížená",J2026,0)</f>
        <v>0</v>
      </c>
      <c r="BG2026" s="188">
        <f>IF(N2026="zákl. přenesená",J2026,0)</f>
        <v>0</v>
      </c>
      <c r="BH2026" s="188">
        <f>IF(N2026="sníž. přenesená",J2026,0)</f>
        <v>0</v>
      </c>
      <c r="BI2026" s="188">
        <f>IF(N2026="nulová",J2026,0)</f>
        <v>0</v>
      </c>
      <c r="BJ2026" s="19" t="s">
        <v>81</v>
      </c>
      <c r="BK2026" s="188">
        <f>ROUND(I2026*H2026,2)</f>
        <v>0</v>
      </c>
      <c r="BL2026" s="19" t="s">
        <v>267</v>
      </c>
      <c r="BM2026" s="187" t="s">
        <v>2535</v>
      </c>
    </row>
    <row r="2027" spans="1:65" s="2" customFormat="1" ht="11.25">
      <c r="A2027" s="36"/>
      <c r="B2027" s="37"/>
      <c r="C2027" s="38"/>
      <c r="D2027" s="189" t="s">
        <v>176</v>
      </c>
      <c r="E2027" s="38"/>
      <c r="F2027" s="190" t="s">
        <v>2534</v>
      </c>
      <c r="G2027" s="38"/>
      <c r="H2027" s="38"/>
      <c r="I2027" s="191"/>
      <c r="J2027" s="38"/>
      <c r="K2027" s="38"/>
      <c r="L2027" s="41"/>
      <c r="M2027" s="192"/>
      <c r="N2027" s="193"/>
      <c r="O2027" s="66"/>
      <c r="P2027" s="66"/>
      <c r="Q2027" s="66"/>
      <c r="R2027" s="66"/>
      <c r="S2027" s="66"/>
      <c r="T2027" s="67"/>
      <c r="U2027" s="36"/>
      <c r="V2027" s="36"/>
      <c r="W2027" s="36"/>
      <c r="X2027" s="36"/>
      <c r="Y2027" s="36"/>
      <c r="Z2027" s="36"/>
      <c r="AA2027" s="36"/>
      <c r="AB2027" s="36"/>
      <c r="AC2027" s="36"/>
      <c r="AD2027" s="36"/>
      <c r="AE2027" s="36"/>
      <c r="AT2027" s="19" t="s">
        <v>176</v>
      </c>
      <c r="AU2027" s="19" t="s">
        <v>83</v>
      </c>
    </row>
    <row r="2028" spans="1:65" s="13" customFormat="1" ht="11.25">
      <c r="B2028" s="194"/>
      <c r="C2028" s="195"/>
      <c r="D2028" s="189" t="s">
        <v>198</v>
      </c>
      <c r="E2028" s="196" t="s">
        <v>19</v>
      </c>
      <c r="F2028" s="197" t="s">
        <v>563</v>
      </c>
      <c r="G2028" s="195"/>
      <c r="H2028" s="196" t="s">
        <v>19</v>
      </c>
      <c r="I2028" s="198"/>
      <c r="J2028" s="195"/>
      <c r="K2028" s="195"/>
      <c r="L2028" s="199"/>
      <c r="M2028" s="200"/>
      <c r="N2028" s="201"/>
      <c r="O2028" s="201"/>
      <c r="P2028" s="201"/>
      <c r="Q2028" s="201"/>
      <c r="R2028" s="201"/>
      <c r="S2028" s="201"/>
      <c r="T2028" s="202"/>
      <c r="AT2028" s="203" t="s">
        <v>198</v>
      </c>
      <c r="AU2028" s="203" t="s">
        <v>83</v>
      </c>
      <c r="AV2028" s="13" t="s">
        <v>81</v>
      </c>
      <c r="AW2028" s="13" t="s">
        <v>34</v>
      </c>
      <c r="AX2028" s="13" t="s">
        <v>73</v>
      </c>
      <c r="AY2028" s="203" t="s">
        <v>168</v>
      </c>
    </row>
    <row r="2029" spans="1:65" s="14" customFormat="1" ht="11.25">
      <c r="B2029" s="204"/>
      <c r="C2029" s="205"/>
      <c r="D2029" s="189" t="s">
        <v>198</v>
      </c>
      <c r="E2029" s="206" t="s">
        <v>19</v>
      </c>
      <c r="F2029" s="207" t="s">
        <v>956</v>
      </c>
      <c r="G2029" s="205"/>
      <c r="H2029" s="208">
        <v>78</v>
      </c>
      <c r="I2029" s="209"/>
      <c r="J2029" s="205"/>
      <c r="K2029" s="205"/>
      <c r="L2029" s="210"/>
      <c r="M2029" s="211"/>
      <c r="N2029" s="212"/>
      <c r="O2029" s="212"/>
      <c r="P2029" s="212"/>
      <c r="Q2029" s="212"/>
      <c r="R2029" s="212"/>
      <c r="S2029" s="212"/>
      <c r="T2029" s="213"/>
      <c r="AT2029" s="214" t="s">
        <v>198</v>
      </c>
      <c r="AU2029" s="214" t="s">
        <v>83</v>
      </c>
      <c r="AV2029" s="14" t="s">
        <v>83</v>
      </c>
      <c r="AW2029" s="14" t="s">
        <v>34</v>
      </c>
      <c r="AX2029" s="14" t="s">
        <v>81</v>
      </c>
      <c r="AY2029" s="214" t="s">
        <v>168</v>
      </c>
    </row>
    <row r="2030" spans="1:65" s="2" customFormat="1" ht="16.5" customHeight="1">
      <c r="A2030" s="36"/>
      <c r="B2030" s="37"/>
      <c r="C2030" s="176" t="s">
        <v>2536</v>
      </c>
      <c r="D2030" s="176" t="s">
        <v>170</v>
      </c>
      <c r="E2030" s="177" t="s">
        <v>2537</v>
      </c>
      <c r="F2030" s="178" t="s">
        <v>2538</v>
      </c>
      <c r="G2030" s="179" t="s">
        <v>225</v>
      </c>
      <c r="H2030" s="180">
        <v>78</v>
      </c>
      <c r="I2030" s="181"/>
      <c r="J2030" s="182">
        <f>ROUND(I2030*H2030,2)</f>
        <v>0</v>
      </c>
      <c r="K2030" s="178" t="s">
        <v>19</v>
      </c>
      <c r="L2030" s="41"/>
      <c r="M2030" s="183" t="s">
        <v>19</v>
      </c>
      <c r="N2030" s="184" t="s">
        <v>44</v>
      </c>
      <c r="O2030" s="66"/>
      <c r="P2030" s="185">
        <f>O2030*H2030</f>
        <v>0</v>
      </c>
      <c r="Q2030" s="185">
        <v>1E-3</v>
      </c>
      <c r="R2030" s="185">
        <f>Q2030*H2030</f>
        <v>7.8E-2</v>
      </c>
      <c r="S2030" s="185">
        <v>0</v>
      </c>
      <c r="T2030" s="186">
        <f>S2030*H2030</f>
        <v>0</v>
      </c>
      <c r="U2030" s="36"/>
      <c r="V2030" s="36"/>
      <c r="W2030" s="36"/>
      <c r="X2030" s="36"/>
      <c r="Y2030" s="36"/>
      <c r="Z2030" s="36"/>
      <c r="AA2030" s="36"/>
      <c r="AB2030" s="36"/>
      <c r="AC2030" s="36"/>
      <c r="AD2030" s="36"/>
      <c r="AE2030" s="36"/>
      <c r="AR2030" s="187" t="s">
        <v>267</v>
      </c>
      <c r="AT2030" s="187" t="s">
        <v>170</v>
      </c>
      <c r="AU2030" s="187" t="s">
        <v>83</v>
      </c>
      <c r="AY2030" s="19" t="s">
        <v>168</v>
      </c>
      <c r="BE2030" s="188">
        <f>IF(N2030="základní",J2030,0)</f>
        <v>0</v>
      </c>
      <c r="BF2030" s="188">
        <f>IF(N2030="snížená",J2030,0)</f>
        <v>0</v>
      </c>
      <c r="BG2030" s="188">
        <f>IF(N2030="zákl. přenesená",J2030,0)</f>
        <v>0</v>
      </c>
      <c r="BH2030" s="188">
        <f>IF(N2030="sníž. přenesená",J2030,0)</f>
        <v>0</v>
      </c>
      <c r="BI2030" s="188">
        <f>IF(N2030="nulová",J2030,0)</f>
        <v>0</v>
      </c>
      <c r="BJ2030" s="19" t="s">
        <v>81</v>
      </c>
      <c r="BK2030" s="188">
        <f>ROUND(I2030*H2030,2)</f>
        <v>0</v>
      </c>
      <c r="BL2030" s="19" t="s">
        <v>267</v>
      </c>
      <c r="BM2030" s="187" t="s">
        <v>2539</v>
      </c>
    </row>
    <row r="2031" spans="1:65" s="2" customFormat="1" ht="11.25">
      <c r="A2031" s="36"/>
      <c r="B2031" s="37"/>
      <c r="C2031" s="38"/>
      <c r="D2031" s="189" t="s">
        <v>176</v>
      </c>
      <c r="E2031" s="38"/>
      <c r="F2031" s="190" t="s">
        <v>2538</v>
      </c>
      <c r="G2031" s="38"/>
      <c r="H2031" s="38"/>
      <c r="I2031" s="191"/>
      <c r="J2031" s="38"/>
      <c r="K2031" s="38"/>
      <c r="L2031" s="41"/>
      <c r="M2031" s="192"/>
      <c r="N2031" s="193"/>
      <c r="O2031" s="66"/>
      <c r="P2031" s="66"/>
      <c r="Q2031" s="66"/>
      <c r="R2031" s="66"/>
      <c r="S2031" s="66"/>
      <c r="T2031" s="67"/>
      <c r="U2031" s="36"/>
      <c r="V2031" s="36"/>
      <c r="W2031" s="36"/>
      <c r="X2031" s="36"/>
      <c r="Y2031" s="36"/>
      <c r="Z2031" s="36"/>
      <c r="AA2031" s="36"/>
      <c r="AB2031" s="36"/>
      <c r="AC2031" s="36"/>
      <c r="AD2031" s="36"/>
      <c r="AE2031" s="36"/>
      <c r="AT2031" s="19" t="s">
        <v>176</v>
      </c>
      <c r="AU2031" s="19" t="s">
        <v>83</v>
      </c>
    </row>
    <row r="2032" spans="1:65" s="13" customFormat="1" ht="11.25">
      <c r="B2032" s="194"/>
      <c r="C2032" s="195"/>
      <c r="D2032" s="189" t="s">
        <v>198</v>
      </c>
      <c r="E2032" s="196" t="s">
        <v>19</v>
      </c>
      <c r="F2032" s="197" t="s">
        <v>2540</v>
      </c>
      <c r="G2032" s="195"/>
      <c r="H2032" s="196" t="s">
        <v>19</v>
      </c>
      <c r="I2032" s="198"/>
      <c r="J2032" s="195"/>
      <c r="K2032" s="195"/>
      <c r="L2032" s="199"/>
      <c r="M2032" s="200"/>
      <c r="N2032" s="201"/>
      <c r="O2032" s="201"/>
      <c r="P2032" s="201"/>
      <c r="Q2032" s="201"/>
      <c r="R2032" s="201"/>
      <c r="S2032" s="201"/>
      <c r="T2032" s="202"/>
      <c r="AT2032" s="203" t="s">
        <v>198</v>
      </c>
      <c r="AU2032" s="203" t="s">
        <v>83</v>
      </c>
      <c r="AV2032" s="13" t="s">
        <v>81</v>
      </c>
      <c r="AW2032" s="13" t="s">
        <v>34</v>
      </c>
      <c r="AX2032" s="13" t="s">
        <v>73</v>
      </c>
      <c r="AY2032" s="203" t="s">
        <v>168</v>
      </c>
    </row>
    <row r="2033" spans="1:65" s="13" customFormat="1" ht="11.25">
      <c r="B2033" s="194"/>
      <c r="C2033" s="195"/>
      <c r="D2033" s="189" t="s">
        <v>198</v>
      </c>
      <c r="E2033" s="196" t="s">
        <v>19</v>
      </c>
      <c r="F2033" s="197" t="s">
        <v>2541</v>
      </c>
      <c r="G2033" s="195"/>
      <c r="H2033" s="196" t="s">
        <v>19</v>
      </c>
      <c r="I2033" s="198"/>
      <c r="J2033" s="195"/>
      <c r="K2033" s="195"/>
      <c r="L2033" s="199"/>
      <c r="M2033" s="200"/>
      <c r="N2033" s="201"/>
      <c r="O2033" s="201"/>
      <c r="P2033" s="201"/>
      <c r="Q2033" s="201"/>
      <c r="R2033" s="201"/>
      <c r="S2033" s="201"/>
      <c r="T2033" s="202"/>
      <c r="AT2033" s="203" t="s">
        <v>198</v>
      </c>
      <c r="AU2033" s="203" t="s">
        <v>83</v>
      </c>
      <c r="AV2033" s="13" t="s">
        <v>81</v>
      </c>
      <c r="AW2033" s="13" t="s">
        <v>34</v>
      </c>
      <c r="AX2033" s="13" t="s">
        <v>73</v>
      </c>
      <c r="AY2033" s="203" t="s">
        <v>168</v>
      </c>
    </row>
    <row r="2034" spans="1:65" s="13" customFormat="1" ht="11.25">
      <c r="B2034" s="194"/>
      <c r="C2034" s="195"/>
      <c r="D2034" s="189" t="s">
        <v>198</v>
      </c>
      <c r="E2034" s="196" t="s">
        <v>19</v>
      </c>
      <c r="F2034" s="197" t="s">
        <v>2542</v>
      </c>
      <c r="G2034" s="195"/>
      <c r="H2034" s="196" t="s">
        <v>19</v>
      </c>
      <c r="I2034" s="198"/>
      <c r="J2034" s="195"/>
      <c r="K2034" s="195"/>
      <c r="L2034" s="199"/>
      <c r="M2034" s="200"/>
      <c r="N2034" s="201"/>
      <c r="O2034" s="201"/>
      <c r="P2034" s="201"/>
      <c r="Q2034" s="201"/>
      <c r="R2034" s="201"/>
      <c r="S2034" s="201"/>
      <c r="T2034" s="202"/>
      <c r="AT2034" s="203" t="s">
        <v>198</v>
      </c>
      <c r="AU2034" s="203" t="s">
        <v>83</v>
      </c>
      <c r="AV2034" s="13" t="s">
        <v>81</v>
      </c>
      <c r="AW2034" s="13" t="s">
        <v>34</v>
      </c>
      <c r="AX2034" s="13" t="s">
        <v>73</v>
      </c>
      <c r="AY2034" s="203" t="s">
        <v>168</v>
      </c>
    </row>
    <row r="2035" spans="1:65" s="13" customFormat="1" ht="11.25">
      <c r="B2035" s="194"/>
      <c r="C2035" s="195"/>
      <c r="D2035" s="189" t="s">
        <v>198</v>
      </c>
      <c r="E2035" s="196" t="s">
        <v>19</v>
      </c>
      <c r="F2035" s="197" t="s">
        <v>563</v>
      </c>
      <c r="G2035" s="195"/>
      <c r="H2035" s="196" t="s">
        <v>19</v>
      </c>
      <c r="I2035" s="198"/>
      <c r="J2035" s="195"/>
      <c r="K2035" s="195"/>
      <c r="L2035" s="199"/>
      <c r="M2035" s="200"/>
      <c r="N2035" s="201"/>
      <c r="O2035" s="201"/>
      <c r="P2035" s="201"/>
      <c r="Q2035" s="201"/>
      <c r="R2035" s="201"/>
      <c r="S2035" s="201"/>
      <c r="T2035" s="202"/>
      <c r="AT2035" s="203" t="s">
        <v>198</v>
      </c>
      <c r="AU2035" s="203" t="s">
        <v>83</v>
      </c>
      <c r="AV2035" s="13" t="s">
        <v>81</v>
      </c>
      <c r="AW2035" s="13" t="s">
        <v>34</v>
      </c>
      <c r="AX2035" s="13" t="s">
        <v>73</v>
      </c>
      <c r="AY2035" s="203" t="s">
        <v>168</v>
      </c>
    </row>
    <row r="2036" spans="1:65" s="14" customFormat="1" ht="11.25">
      <c r="B2036" s="204"/>
      <c r="C2036" s="205"/>
      <c r="D2036" s="189" t="s">
        <v>198</v>
      </c>
      <c r="E2036" s="206" t="s">
        <v>19</v>
      </c>
      <c r="F2036" s="207" t="s">
        <v>956</v>
      </c>
      <c r="G2036" s="205"/>
      <c r="H2036" s="208">
        <v>78</v>
      </c>
      <c r="I2036" s="209"/>
      <c r="J2036" s="205"/>
      <c r="K2036" s="205"/>
      <c r="L2036" s="210"/>
      <c r="M2036" s="211"/>
      <c r="N2036" s="212"/>
      <c r="O2036" s="212"/>
      <c r="P2036" s="212"/>
      <c r="Q2036" s="212"/>
      <c r="R2036" s="212"/>
      <c r="S2036" s="212"/>
      <c r="T2036" s="213"/>
      <c r="AT2036" s="214" t="s">
        <v>198</v>
      </c>
      <c r="AU2036" s="214" t="s">
        <v>83</v>
      </c>
      <c r="AV2036" s="14" t="s">
        <v>83</v>
      </c>
      <c r="AW2036" s="14" t="s">
        <v>34</v>
      </c>
      <c r="AX2036" s="14" t="s">
        <v>81</v>
      </c>
      <c r="AY2036" s="214" t="s">
        <v>168</v>
      </c>
    </row>
    <row r="2037" spans="1:65" s="2" customFormat="1" ht="24.2" customHeight="1">
      <c r="A2037" s="36"/>
      <c r="B2037" s="37"/>
      <c r="C2037" s="176" t="s">
        <v>2543</v>
      </c>
      <c r="D2037" s="176" t="s">
        <v>170</v>
      </c>
      <c r="E2037" s="177" t="s">
        <v>2544</v>
      </c>
      <c r="F2037" s="178" t="s">
        <v>2545</v>
      </c>
      <c r="G2037" s="179" t="s">
        <v>179</v>
      </c>
      <c r="H2037" s="180">
        <v>1814</v>
      </c>
      <c r="I2037" s="181"/>
      <c r="J2037" s="182">
        <f>ROUND(I2037*H2037,2)</f>
        <v>0</v>
      </c>
      <c r="K2037" s="178" t="s">
        <v>19</v>
      </c>
      <c r="L2037" s="41"/>
      <c r="M2037" s="183" t="s">
        <v>19</v>
      </c>
      <c r="N2037" s="184" t="s">
        <v>44</v>
      </c>
      <c r="O2037" s="66"/>
      <c r="P2037" s="185">
        <f>O2037*H2037</f>
        <v>0</v>
      </c>
      <c r="Q2037" s="185">
        <v>3.46E-3</v>
      </c>
      <c r="R2037" s="185">
        <f>Q2037*H2037</f>
        <v>6.27644</v>
      </c>
      <c r="S2037" s="185">
        <v>0</v>
      </c>
      <c r="T2037" s="186">
        <f>S2037*H2037</f>
        <v>0</v>
      </c>
      <c r="U2037" s="36"/>
      <c r="V2037" s="36"/>
      <c r="W2037" s="36"/>
      <c r="X2037" s="36"/>
      <c r="Y2037" s="36"/>
      <c r="Z2037" s="36"/>
      <c r="AA2037" s="36"/>
      <c r="AB2037" s="36"/>
      <c r="AC2037" s="36"/>
      <c r="AD2037" s="36"/>
      <c r="AE2037" s="36"/>
      <c r="AR2037" s="187" t="s">
        <v>267</v>
      </c>
      <c r="AT2037" s="187" t="s">
        <v>170</v>
      </c>
      <c r="AU2037" s="187" t="s">
        <v>83</v>
      </c>
      <c r="AY2037" s="19" t="s">
        <v>168</v>
      </c>
      <c r="BE2037" s="188">
        <f>IF(N2037="základní",J2037,0)</f>
        <v>0</v>
      </c>
      <c r="BF2037" s="188">
        <f>IF(N2037="snížená",J2037,0)</f>
        <v>0</v>
      </c>
      <c r="BG2037" s="188">
        <f>IF(N2037="zákl. přenesená",J2037,0)</f>
        <v>0</v>
      </c>
      <c r="BH2037" s="188">
        <f>IF(N2037="sníž. přenesená",J2037,0)</f>
        <v>0</v>
      </c>
      <c r="BI2037" s="188">
        <f>IF(N2037="nulová",J2037,0)</f>
        <v>0</v>
      </c>
      <c r="BJ2037" s="19" t="s">
        <v>81</v>
      </c>
      <c r="BK2037" s="188">
        <f>ROUND(I2037*H2037,2)</f>
        <v>0</v>
      </c>
      <c r="BL2037" s="19" t="s">
        <v>267</v>
      </c>
      <c r="BM2037" s="187" t="s">
        <v>2546</v>
      </c>
    </row>
    <row r="2038" spans="1:65" s="2" customFormat="1" ht="11.25">
      <c r="A2038" s="36"/>
      <c r="B2038" s="37"/>
      <c r="C2038" s="38"/>
      <c r="D2038" s="189" t="s">
        <v>176</v>
      </c>
      <c r="E2038" s="38"/>
      <c r="F2038" s="190" t="s">
        <v>2545</v>
      </c>
      <c r="G2038" s="38"/>
      <c r="H2038" s="38"/>
      <c r="I2038" s="191"/>
      <c r="J2038" s="38"/>
      <c r="K2038" s="38"/>
      <c r="L2038" s="41"/>
      <c r="M2038" s="192"/>
      <c r="N2038" s="193"/>
      <c r="O2038" s="66"/>
      <c r="P2038" s="66"/>
      <c r="Q2038" s="66"/>
      <c r="R2038" s="66"/>
      <c r="S2038" s="66"/>
      <c r="T2038" s="67"/>
      <c r="U2038" s="36"/>
      <c r="V2038" s="36"/>
      <c r="W2038" s="36"/>
      <c r="X2038" s="36"/>
      <c r="Y2038" s="36"/>
      <c r="Z2038" s="36"/>
      <c r="AA2038" s="36"/>
      <c r="AB2038" s="36"/>
      <c r="AC2038" s="36"/>
      <c r="AD2038" s="36"/>
      <c r="AE2038" s="36"/>
      <c r="AT2038" s="19" t="s">
        <v>176</v>
      </c>
      <c r="AU2038" s="19" t="s">
        <v>83</v>
      </c>
    </row>
    <row r="2039" spans="1:65" s="13" customFormat="1" ht="11.25">
      <c r="B2039" s="194"/>
      <c r="C2039" s="195"/>
      <c r="D2039" s="189" t="s">
        <v>198</v>
      </c>
      <c r="E2039" s="196" t="s">
        <v>19</v>
      </c>
      <c r="F2039" s="197" t="s">
        <v>950</v>
      </c>
      <c r="G2039" s="195"/>
      <c r="H2039" s="196" t="s">
        <v>19</v>
      </c>
      <c r="I2039" s="198"/>
      <c r="J2039" s="195"/>
      <c r="K2039" s="195"/>
      <c r="L2039" s="199"/>
      <c r="M2039" s="200"/>
      <c r="N2039" s="201"/>
      <c r="O2039" s="201"/>
      <c r="P2039" s="201"/>
      <c r="Q2039" s="201"/>
      <c r="R2039" s="201"/>
      <c r="S2039" s="201"/>
      <c r="T2039" s="202"/>
      <c r="AT2039" s="203" t="s">
        <v>198</v>
      </c>
      <c r="AU2039" s="203" t="s">
        <v>83</v>
      </c>
      <c r="AV2039" s="13" t="s">
        <v>81</v>
      </c>
      <c r="AW2039" s="13" t="s">
        <v>34</v>
      </c>
      <c r="AX2039" s="13" t="s">
        <v>73</v>
      </c>
      <c r="AY2039" s="203" t="s">
        <v>168</v>
      </c>
    </row>
    <row r="2040" spans="1:65" s="14" customFormat="1" ht="11.25">
      <c r="B2040" s="204"/>
      <c r="C2040" s="205"/>
      <c r="D2040" s="189" t="s">
        <v>198</v>
      </c>
      <c r="E2040" s="206" t="s">
        <v>19</v>
      </c>
      <c r="F2040" s="207" t="s">
        <v>2547</v>
      </c>
      <c r="G2040" s="205"/>
      <c r="H2040" s="208">
        <v>158</v>
      </c>
      <c r="I2040" s="209"/>
      <c r="J2040" s="205"/>
      <c r="K2040" s="205"/>
      <c r="L2040" s="210"/>
      <c r="M2040" s="211"/>
      <c r="N2040" s="212"/>
      <c r="O2040" s="212"/>
      <c r="P2040" s="212"/>
      <c r="Q2040" s="212"/>
      <c r="R2040" s="212"/>
      <c r="S2040" s="212"/>
      <c r="T2040" s="213"/>
      <c r="AT2040" s="214" t="s">
        <v>198</v>
      </c>
      <c r="AU2040" s="214" t="s">
        <v>83</v>
      </c>
      <c r="AV2040" s="14" t="s">
        <v>83</v>
      </c>
      <c r="AW2040" s="14" t="s">
        <v>34</v>
      </c>
      <c r="AX2040" s="14" t="s">
        <v>73</v>
      </c>
      <c r="AY2040" s="214" t="s">
        <v>168</v>
      </c>
    </row>
    <row r="2041" spans="1:65" s="13" customFormat="1" ht="11.25">
      <c r="B2041" s="194"/>
      <c r="C2041" s="195"/>
      <c r="D2041" s="189" t="s">
        <v>198</v>
      </c>
      <c r="E2041" s="196" t="s">
        <v>19</v>
      </c>
      <c r="F2041" s="197" t="s">
        <v>558</v>
      </c>
      <c r="G2041" s="195"/>
      <c r="H2041" s="196" t="s">
        <v>19</v>
      </c>
      <c r="I2041" s="198"/>
      <c r="J2041" s="195"/>
      <c r="K2041" s="195"/>
      <c r="L2041" s="199"/>
      <c r="M2041" s="200"/>
      <c r="N2041" s="201"/>
      <c r="O2041" s="201"/>
      <c r="P2041" s="201"/>
      <c r="Q2041" s="201"/>
      <c r="R2041" s="201"/>
      <c r="S2041" s="201"/>
      <c r="T2041" s="202"/>
      <c r="AT2041" s="203" t="s">
        <v>198</v>
      </c>
      <c r="AU2041" s="203" t="s">
        <v>83</v>
      </c>
      <c r="AV2041" s="13" t="s">
        <v>81</v>
      </c>
      <c r="AW2041" s="13" t="s">
        <v>34</v>
      </c>
      <c r="AX2041" s="13" t="s">
        <v>73</v>
      </c>
      <c r="AY2041" s="203" t="s">
        <v>168</v>
      </c>
    </row>
    <row r="2042" spans="1:65" s="14" customFormat="1" ht="11.25">
      <c r="B2042" s="204"/>
      <c r="C2042" s="205"/>
      <c r="D2042" s="189" t="s">
        <v>198</v>
      </c>
      <c r="E2042" s="206" t="s">
        <v>19</v>
      </c>
      <c r="F2042" s="207" t="s">
        <v>559</v>
      </c>
      <c r="G2042" s="205"/>
      <c r="H2042" s="208">
        <v>298</v>
      </c>
      <c r="I2042" s="209"/>
      <c r="J2042" s="205"/>
      <c r="K2042" s="205"/>
      <c r="L2042" s="210"/>
      <c r="M2042" s="211"/>
      <c r="N2042" s="212"/>
      <c r="O2042" s="212"/>
      <c r="P2042" s="212"/>
      <c r="Q2042" s="212"/>
      <c r="R2042" s="212"/>
      <c r="S2042" s="212"/>
      <c r="T2042" s="213"/>
      <c r="AT2042" s="214" t="s">
        <v>198</v>
      </c>
      <c r="AU2042" s="214" t="s">
        <v>83</v>
      </c>
      <c r="AV2042" s="14" t="s">
        <v>83</v>
      </c>
      <c r="AW2042" s="14" t="s">
        <v>34</v>
      </c>
      <c r="AX2042" s="14" t="s">
        <v>73</v>
      </c>
      <c r="AY2042" s="214" t="s">
        <v>168</v>
      </c>
    </row>
    <row r="2043" spans="1:65" s="14" customFormat="1" ht="11.25">
      <c r="B2043" s="204"/>
      <c r="C2043" s="205"/>
      <c r="D2043" s="189" t="s">
        <v>198</v>
      </c>
      <c r="E2043" s="206" t="s">
        <v>19</v>
      </c>
      <c r="F2043" s="207" t="s">
        <v>560</v>
      </c>
      <c r="G2043" s="205"/>
      <c r="H2043" s="208">
        <v>470</v>
      </c>
      <c r="I2043" s="209"/>
      <c r="J2043" s="205"/>
      <c r="K2043" s="205"/>
      <c r="L2043" s="210"/>
      <c r="M2043" s="211"/>
      <c r="N2043" s="212"/>
      <c r="O2043" s="212"/>
      <c r="P2043" s="212"/>
      <c r="Q2043" s="212"/>
      <c r="R2043" s="212"/>
      <c r="S2043" s="212"/>
      <c r="T2043" s="213"/>
      <c r="AT2043" s="214" t="s">
        <v>198</v>
      </c>
      <c r="AU2043" s="214" t="s">
        <v>83</v>
      </c>
      <c r="AV2043" s="14" t="s">
        <v>83</v>
      </c>
      <c r="AW2043" s="14" t="s">
        <v>34</v>
      </c>
      <c r="AX2043" s="14" t="s">
        <v>73</v>
      </c>
      <c r="AY2043" s="214" t="s">
        <v>168</v>
      </c>
    </row>
    <row r="2044" spans="1:65" s="14" customFormat="1" ht="11.25">
      <c r="B2044" s="204"/>
      <c r="C2044" s="205"/>
      <c r="D2044" s="189" t="s">
        <v>198</v>
      </c>
      <c r="E2044" s="206" t="s">
        <v>19</v>
      </c>
      <c r="F2044" s="207" t="s">
        <v>561</v>
      </c>
      <c r="G2044" s="205"/>
      <c r="H2044" s="208">
        <v>490</v>
      </c>
      <c r="I2044" s="209"/>
      <c r="J2044" s="205"/>
      <c r="K2044" s="205"/>
      <c r="L2044" s="210"/>
      <c r="M2044" s="211"/>
      <c r="N2044" s="212"/>
      <c r="O2044" s="212"/>
      <c r="P2044" s="212"/>
      <c r="Q2044" s="212"/>
      <c r="R2044" s="212"/>
      <c r="S2044" s="212"/>
      <c r="T2044" s="213"/>
      <c r="AT2044" s="214" t="s">
        <v>198</v>
      </c>
      <c r="AU2044" s="214" t="s">
        <v>83</v>
      </c>
      <c r="AV2044" s="14" t="s">
        <v>83</v>
      </c>
      <c r="AW2044" s="14" t="s">
        <v>34</v>
      </c>
      <c r="AX2044" s="14" t="s">
        <v>73</v>
      </c>
      <c r="AY2044" s="214" t="s">
        <v>168</v>
      </c>
    </row>
    <row r="2045" spans="1:65" s="14" customFormat="1" ht="11.25">
      <c r="B2045" s="204"/>
      <c r="C2045" s="205"/>
      <c r="D2045" s="189" t="s">
        <v>198</v>
      </c>
      <c r="E2045" s="206" t="s">
        <v>19</v>
      </c>
      <c r="F2045" s="207" t="s">
        <v>562</v>
      </c>
      <c r="G2045" s="205"/>
      <c r="H2045" s="208">
        <v>320</v>
      </c>
      <c r="I2045" s="209"/>
      <c r="J2045" s="205"/>
      <c r="K2045" s="205"/>
      <c r="L2045" s="210"/>
      <c r="M2045" s="211"/>
      <c r="N2045" s="212"/>
      <c r="O2045" s="212"/>
      <c r="P2045" s="212"/>
      <c r="Q2045" s="212"/>
      <c r="R2045" s="212"/>
      <c r="S2045" s="212"/>
      <c r="T2045" s="213"/>
      <c r="AT2045" s="214" t="s">
        <v>198</v>
      </c>
      <c r="AU2045" s="214" t="s">
        <v>83</v>
      </c>
      <c r="AV2045" s="14" t="s">
        <v>83</v>
      </c>
      <c r="AW2045" s="14" t="s">
        <v>34</v>
      </c>
      <c r="AX2045" s="14" t="s">
        <v>73</v>
      </c>
      <c r="AY2045" s="214" t="s">
        <v>168</v>
      </c>
    </row>
    <row r="2046" spans="1:65" s="13" customFormat="1" ht="11.25">
      <c r="B2046" s="194"/>
      <c r="C2046" s="195"/>
      <c r="D2046" s="189" t="s">
        <v>198</v>
      </c>
      <c r="E2046" s="196" t="s">
        <v>19</v>
      </c>
      <c r="F2046" s="197" t="s">
        <v>563</v>
      </c>
      <c r="G2046" s="195"/>
      <c r="H2046" s="196" t="s">
        <v>19</v>
      </c>
      <c r="I2046" s="198"/>
      <c r="J2046" s="195"/>
      <c r="K2046" s="195"/>
      <c r="L2046" s="199"/>
      <c r="M2046" s="200"/>
      <c r="N2046" s="201"/>
      <c r="O2046" s="201"/>
      <c r="P2046" s="201"/>
      <c r="Q2046" s="201"/>
      <c r="R2046" s="201"/>
      <c r="S2046" s="201"/>
      <c r="T2046" s="202"/>
      <c r="AT2046" s="203" t="s">
        <v>198</v>
      </c>
      <c r="AU2046" s="203" t="s">
        <v>83</v>
      </c>
      <c r="AV2046" s="13" t="s">
        <v>81</v>
      </c>
      <c r="AW2046" s="13" t="s">
        <v>34</v>
      </c>
      <c r="AX2046" s="13" t="s">
        <v>73</v>
      </c>
      <c r="AY2046" s="203" t="s">
        <v>168</v>
      </c>
    </row>
    <row r="2047" spans="1:65" s="14" customFormat="1" ht="11.25">
      <c r="B2047" s="204"/>
      <c r="C2047" s="205"/>
      <c r="D2047" s="189" t="s">
        <v>198</v>
      </c>
      <c r="E2047" s="206" t="s">
        <v>19</v>
      </c>
      <c r="F2047" s="207" t="s">
        <v>956</v>
      </c>
      <c r="G2047" s="205"/>
      <c r="H2047" s="208">
        <v>78</v>
      </c>
      <c r="I2047" s="209"/>
      <c r="J2047" s="205"/>
      <c r="K2047" s="205"/>
      <c r="L2047" s="210"/>
      <c r="M2047" s="211"/>
      <c r="N2047" s="212"/>
      <c r="O2047" s="212"/>
      <c r="P2047" s="212"/>
      <c r="Q2047" s="212"/>
      <c r="R2047" s="212"/>
      <c r="S2047" s="212"/>
      <c r="T2047" s="213"/>
      <c r="AT2047" s="214" t="s">
        <v>198</v>
      </c>
      <c r="AU2047" s="214" t="s">
        <v>83</v>
      </c>
      <c r="AV2047" s="14" t="s">
        <v>83</v>
      </c>
      <c r="AW2047" s="14" t="s">
        <v>34</v>
      </c>
      <c r="AX2047" s="14" t="s">
        <v>73</v>
      </c>
      <c r="AY2047" s="214" t="s">
        <v>168</v>
      </c>
    </row>
    <row r="2048" spans="1:65" s="15" customFormat="1" ht="11.25">
      <c r="B2048" s="215"/>
      <c r="C2048" s="216"/>
      <c r="D2048" s="189" t="s">
        <v>198</v>
      </c>
      <c r="E2048" s="217" t="s">
        <v>19</v>
      </c>
      <c r="F2048" s="218" t="s">
        <v>208</v>
      </c>
      <c r="G2048" s="216"/>
      <c r="H2048" s="219">
        <v>1814</v>
      </c>
      <c r="I2048" s="220"/>
      <c r="J2048" s="216"/>
      <c r="K2048" s="216"/>
      <c r="L2048" s="221"/>
      <c r="M2048" s="222"/>
      <c r="N2048" s="223"/>
      <c r="O2048" s="223"/>
      <c r="P2048" s="223"/>
      <c r="Q2048" s="223"/>
      <c r="R2048" s="223"/>
      <c r="S2048" s="223"/>
      <c r="T2048" s="224"/>
      <c r="AT2048" s="225" t="s">
        <v>198</v>
      </c>
      <c r="AU2048" s="225" t="s">
        <v>83</v>
      </c>
      <c r="AV2048" s="15" t="s">
        <v>174</v>
      </c>
      <c r="AW2048" s="15" t="s">
        <v>34</v>
      </c>
      <c r="AX2048" s="15" t="s">
        <v>81</v>
      </c>
      <c r="AY2048" s="225" t="s">
        <v>168</v>
      </c>
    </row>
    <row r="2049" spans="1:65" s="2" customFormat="1" ht="16.5" customHeight="1">
      <c r="A2049" s="36"/>
      <c r="B2049" s="37"/>
      <c r="C2049" s="176" t="s">
        <v>2548</v>
      </c>
      <c r="D2049" s="176" t="s">
        <v>170</v>
      </c>
      <c r="E2049" s="177" t="s">
        <v>2549</v>
      </c>
      <c r="F2049" s="178" t="s">
        <v>2550</v>
      </c>
      <c r="G2049" s="179" t="s">
        <v>225</v>
      </c>
      <c r="H2049" s="180">
        <v>1887.3</v>
      </c>
      <c r="I2049" s="181"/>
      <c r="J2049" s="182">
        <f>ROUND(I2049*H2049,2)</f>
        <v>0</v>
      </c>
      <c r="K2049" s="178" t="s">
        <v>19</v>
      </c>
      <c r="L2049" s="41"/>
      <c r="M2049" s="183" t="s">
        <v>19</v>
      </c>
      <c r="N2049" s="184" t="s">
        <v>44</v>
      </c>
      <c r="O2049" s="66"/>
      <c r="P2049" s="185">
        <f>O2049*H2049</f>
        <v>0</v>
      </c>
      <c r="Q2049" s="185">
        <v>2.5000000000000001E-4</v>
      </c>
      <c r="R2049" s="185">
        <f>Q2049*H2049</f>
        <v>0.47182499999999999</v>
      </c>
      <c r="S2049" s="185">
        <v>0</v>
      </c>
      <c r="T2049" s="186">
        <f>S2049*H2049</f>
        <v>0</v>
      </c>
      <c r="U2049" s="36"/>
      <c r="V2049" s="36"/>
      <c r="W2049" s="36"/>
      <c r="X2049" s="36"/>
      <c r="Y2049" s="36"/>
      <c r="Z2049" s="36"/>
      <c r="AA2049" s="36"/>
      <c r="AB2049" s="36"/>
      <c r="AC2049" s="36"/>
      <c r="AD2049" s="36"/>
      <c r="AE2049" s="36"/>
      <c r="AR2049" s="187" t="s">
        <v>267</v>
      </c>
      <c r="AT2049" s="187" t="s">
        <v>170</v>
      </c>
      <c r="AU2049" s="187" t="s">
        <v>83</v>
      </c>
      <c r="AY2049" s="19" t="s">
        <v>168</v>
      </c>
      <c r="BE2049" s="188">
        <f>IF(N2049="základní",J2049,0)</f>
        <v>0</v>
      </c>
      <c r="BF2049" s="188">
        <f>IF(N2049="snížená",J2049,0)</f>
        <v>0</v>
      </c>
      <c r="BG2049" s="188">
        <f>IF(N2049="zákl. přenesená",J2049,0)</f>
        <v>0</v>
      </c>
      <c r="BH2049" s="188">
        <f>IF(N2049="sníž. přenesená",J2049,0)</f>
        <v>0</v>
      </c>
      <c r="BI2049" s="188">
        <f>IF(N2049="nulová",J2049,0)</f>
        <v>0</v>
      </c>
      <c r="BJ2049" s="19" t="s">
        <v>81</v>
      </c>
      <c r="BK2049" s="188">
        <f>ROUND(I2049*H2049,2)</f>
        <v>0</v>
      </c>
      <c r="BL2049" s="19" t="s">
        <v>267</v>
      </c>
      <c r="BM2049" s="187" t="s">
        <v>2551</v>
      </c>
    </row>
    <row r="2050" spans="1:65" s="2" customFormat="1" ht="11.25">
      <c r="A2050" s="36"/>
      <c r="B2050" s="37"/>
      <c r="C2050" s="38"/>
      <c r="D2050" s="189" t="s">
        <v>176</v>
      </c>
      <c r="E2050" s="38"/>
      <c r="F2050" s="190" t="s">
        <v>2550</v>
      </c>
      <c r="G2050" s="38"/>
      <c r="H2050" s="38"/>
      <c r="I2050" s="191"/>
      <c r="J2050" s="38"/>
      <c r="K2050" s="38"/>
      <c r="L2050" s="41"/>
      <c r="M2050" s="192"/>
      <c r="N2050" s="193"/>
      <c r="O2050" s="66"/>
      <c r="P2050" s="66"/>
      <c r="Q2050" s="66"/>
      <c r="R2050" s="66"/>
      <c r="S2050" s="66"/>
      <c r="T2050" s="67"/>
      <c r="U2050" s="36"/>
      <c r="V2050" s="36"/>
      <c r="W2050" s="36"/>
      <c r="X2050" s="36"/>
      <c r="Y2050" s="36"/>
      <c r="Z2050" s="36"/>
      <c r="AA2050" s="36"/>
      <c r="AB2050" s="36"/>
      <c r="AC2050" s="36"/>
      <c r="AD2050" s="36"/>
      <c r="AE2050" s="36"/>
      <c r="AT2050" s="19" t="s">
        <v>176</v>
      </c>
      <c r="AU2050" s="19" t="s">
        <v>83</v>
      </c>
    </row>
    <row r="2051" spans="1:65" s="13" customFormat="1" ht="11.25">
      <c r="B2051" s="194"/>
      <c r="C2051" s="195"/>
      <c r="D2051" s="189" t="s">
        <v>198</v>
      </c>
      <c r="E2051" s="196" t="s">
        <v>19</v>
      </c>
      <c r="F2051" s="197" t="s">
        <v>950</v>
      </c>
      <c r="G2051" s="195"/>
      <c r="H2051" s="196" t="s">
        <v>19</v>
      </c>
      <c r="I2051" s="198"/>
      <c r="J2051" s="195"/>
      <c r="K2051" s="195"/>
      <c r="L2051" s="199"/>
      <c r="M2051" s="200"/>
      <c r="N2051" s="201"/>
      <c r="O2051" s="201"/>
      <c r="P2051" s="201"/>
      <c r="Q2051" s="201"/>
      <c r="R2051" s="201"/>
      <c r="S2051" s="201"/>
      <c r="T2051" s="202"/>
      <c r="AT2051" s="203" t="s">
        <v>198</v>
      </c>
      <c r="AU2051" s="203" t="s">
        <v>83</v>
      </c>
      <c r="AV2051" s="13" t="s">
        <v>81</v>
      </c>
      <c r="AW2051" s="13" t="s">
        <v>34</v>
      </c>
      <c r="AX2051" s="13" t="s">
        <v>73</v>
      </c>
      <c r="AY2051" s="203" t="s">
        <v>168</v>
      </c>
    </row>
    <row r="2052" spans="1:65" s="14" customFormat="1" ht="11.25">
      <c r="B2052" s="204"/>
      <c r="C2052" s="205"/>
      <c r="D2052" s="189" t="s">
        <v>198</v>
      </c>
      <c r="E2052" s="206" t="s">
        <v>19</v>
      </c>
      <c r="F2052" s="207" t="s">
        <v>951</v>
      </c>
      <c r="G2052" s="205"/>
      <c r="H2052" s="208">
        <v>38</v>
      </c>
      <c r="I2052" s="209"/>
      <c r="J2052" s="205"/>
      <c r="K2052" s="205"/>
      <c r="L2052" s="210"/>
      <c r="M2052" s="211"/>
      <c r="N2052" s="212"/>
      <c r="O2052" s="212"/>
      <c r="P2052" s="212"/>
      <c r="Q2052" s="212"/>
      <c r="R2052" s="212"/>
      <c r="S2052" s="212"/>
      <c r="T2052" s="213"/>
      <c r="AT2052" s="214" t="s">
        <v>198</v>
      </c>
      <c r="AU2052" s="214" t="s">
        <v>83</v>
      </c>
      <c r="AV2052" s="14" t="s">
        <v>83</v>
      </c>
      <c r="AW2052" s="14" t="s">
        <v>34</v>
      </c>
      <c r="AX2052" s="14" t="s">
        <v>73</v>
      </c>
      <c r="AY2052" s="214" t="s">
        <v>168</v>
      </c>
    </row>
    <row r="2053" spans="1:65" s="14" customFormat="1" ht="11.25">
      <c r="B2053" s="204"/>
      <c r="C2053" s="205"/>
      <c r="D2053" s="189" t="s">
        <v>198</v>
      </c>
      <c r="E2053" s="206" t="s">
        <v>19</v>
      </c>
      <c r="F2053" s="207" t="s">
        <v>952</v>
      </c>
      <c r="G2053" s="205"/>
      <c r="H2053" s="208">
        <v>141.5</v>
      </c>
      <c r="I2053" s="209"/>
      <c r="J2053" s="205"/>
      <c r="K2053" s="205"/>
      <c r="L2053" s="210"/>
      <c r="M2053" s="211"/>
      <c r="N2053" s="212"/>
      <c r="O2053" s="212"/>
      <c r="P2053" s="212"/>
      <c r="Q2053" s="212"/>
      <c r="R2053" s="212"/>
      <c r="S2053" s="212"/>
      <c r="T2053" s="213"/>
      <c r="AT2053" s="214" t="s">
        <v>198</v>
      </c>
      <c r="AU2053" s="214" t="s">
        <v>83</v>
      </c>
      <c r="AV2053" s="14" t="s">
        <v>83</v>
      </c>
      <c r="AW2053" s="14" t="s">
        <v>34</v>
      </c>
      <c r="AX2053" s="14" t="s">
        <v>73</v>
      </c>
      <c r="AY2053" s="214" t="s">
        <v>168</v>
      </c>
    </row>
    <row r="2054" spans="1:65" s="14" customFormat="1" ht="11.25">
      <c r="B2054" s="204"/>
      <c r="C2054" s="205"/>
      <c r="D2054" s="189" t="s">
        <v>198</v>
      </c>
      <c r="E2054" s="206" t="s">
        <v>19</v>
      </c>
      <c r="F2054" s="207" t="s">
        <v>2552</v>
      </c>
      <c r="G2054" s="205"/>
      <c r="H2054" s="208">
        <v>7.9</v>
      </c>
      <c r="I2054" s="209"/>
      <c r="J2054" s="205"/>
      <c r="K2054" s="205"/>
      <c r="L2054" s="210"/>
      <c r="M2054" s="211"/>
      <c r="N2054" s="212"/>
      <c r="O2054" s="212"/>
      <c r="P2054" s="212"/>
      <c r="Q2054" s="212"/>
      <c r="R2054" s="212"/>
      <c r="S2054" s="212"/>
      <c r="T2054" s="213"/>
      <c r="AT2054" s="214" t="s">
        <v>198</v>
      </c>
      <c r="AU2054" s="214" t="s">
        <v>83</v>
      </c>
      <c r="AV2054" s="14" t="s">
        <v>83</v>
      </c>
      <c r="AW2054" s="14" t="s">
        <v>34</v>
      </c>
      <c r="AX2054" s="14" t="s">
        <v>73</v>
      </c>
      <c r="AY2054" s="214" t="s">
        <v>168</v>
      </c>
    </row>
    <row r="2055" spans="1:65" s="13" customFormat="1" ht="11.25">
      <c r="B2055" s="194"/>
      <c r="C2055" s="195"/>
      <c r="D2055" s="189" t="s">
        <v>198</v>
      </c>
      <c r="E2055" s="196" t="s">
        <v>19</v>
      </c>
      <c r="F2055" s="197" t="s">
        <v>558</v>
      </c>
      <c r="G2055" s="195"/>
      <c r="H2055" s="196" t="s">
        <v>19</v>
      </c>
      <c r="I2055" s="198"/>
      <c r="J2055" s="195"/>
      <c r="K2055" s="195"/>
      <c r="L2055" s="199"/>
      <c r="M2055" s="200"/>
      <c r="N2055" s="201"/>
      <c r="O2055" s="201"/>
      <c r="P2055" s="201"/>
      <c r="Q2055" s="201"/>
      <c r="R2055" s="201"/>
      <c r="S2055" s="201"/>
      <c r="T2055" s="202"/>
      <c r="AT2055" s="203" t="s">
        <v>198</v>
      </c>
      <c r="AU2055" s="203" t="s">
        <v>83</v>
      </c>
      <c r="AV2055" s="13" t="s">
        <v>81</v>
      </c>
      <c r="AW2055" s="13" t="s">
        <v>34</v>
      </c>
      <c r="AX2055" s="13" t="s">
        <v>73</v>
      </c>
      <c r="AY2055" s="203" t="s">
        <v>168</v>
      </c>
    </row>
    <row r="2056" spans="1:65" s="14" customFormat="1" ht="11.25">
      <c r="B2056" s="204"/>
      <c r="C2056" s="205"/>
      <c r="D2056" s="189" t="s">
        <v>198</v>
      </c>
      <c r="E2056" s="206" t="s">
        <v>19</v>
      </c>
      <c r="F2056" s="207" t="s">
        <v>953</v>
      </c>
      <c r="G2056" s="205"/>
      <c r="H2056" s="208">
        <v>270</v>
      </c>
      <c r="I2056" s="209"/>
      <c r="J2056" s="205"/>
      <c r="K2056" s="205"/>
      <c r="L2056" s="210"/>
      <c r="M2056" s="211"/>
      <c r="N2056" s="212"/>
      <c r="O2056" s="212"/>
      <c r="P2056" s="212"/>
      <c r="Q2056" s="212"/>
      <c r="R2056" s="212"/>
      <c r="S2056" s="212"/>
      <c r="T2056" s="213"/>
      <c r="AT2056" s="214" t="s">
        <v>198</v>
      </c>
      <c r="AU2056" s="214" t="s">
        <v>83</v>
      </c>
      <c r="AV2056" s="14" t="s">
        <v>83</v>
      </c>
      <c r="AW2056" s="14" t="s">
        <v>34</v>
      </c>
      <c r="AX2056" s="14" t="s">
        <v>73</v>
      </c>
      <c r="AY2056" s="214" t="s">
        <v>168</v>
      </c>
    </row>
    <row r="2057" spans="1:65" s="14" customFormat="1" ht="11.25">
      <c r="B2057" s="204"/>
      <c r="C2057" s="205"/>
      <c r="D2057" s="189" t="s">
        <v>198</v>
      </c>
      <c r="E2057" s="206" t="s">
        <v>19</v>
      </c>
      <c r="F2057" s="207" t="s">
        <v>560</v>
      </c>
      <c r="G2057" s="205"/>
      <c r="H2057" s="208">
        <v>470</v>
      </c>
      <c r="I2057" s="209"/>
      <c r="J2057" s="205"/>
      <c r="K2057" s="205"/>
      <c r="L2057" s="210"/>
      <c r="M2057" s="211"/>
      <c r="N2057" s="212"/>
      <c r="O2057" s="212"/>
      <c r="P2057" s="212"/>
      <c r="Q2057" s="212"/>
      <c r="R2057" s="212"/>
      <c r="S2057" s="212"/>
      <c r="T2057" s="213"/>
      <c r="AT2057" s="214" t="s">
        <v>198</v>
      </c>
      <c r="AU2057" s="214" t="s">
        <v>83</v>
      </c>
      <c r="AV2057" s="14" t="s">
        <v>83</v>
      </c>
      <c r="AW2057" s="14" t="s">
        <v>34</v>
      </c>
      <c r="AX2057" s="14" t="s">
        <v>73</v>
      </c>
      <c r="AY2057" s="214" t="s">
        <v>168</v>
      </c>
    </row>
    <row r="2058" spans="1:65" s="14" customFormat="1" ht="11.25">
      <c r="B2058" s="204"/>
      <c r="C2058" s="205"/>
      <c r="D2058" s="189" t="s">
        <v>198</v>
      </c>
      <c r="E2058" s="206" t="s">
        <v>19</v>
      </c>
      <c r="F2058" s="207" t="s">
        <v>954</v>
      </c>
      <c r="G2058" s="205"/>
      <c r="H2058" s="208">
        <v>540</v>
      </c>
      <c r="I2058" s="209"/>
      <c r="J2058" s="205"/>
      <c r="K2058" s="205"/>
      <c r="L2058" s="210"/>
      <c r="M2058" s="211"/>
      <c r="N2058" s="212"/>
      <c r="O2058" s="212"/>
      <c r="P2058" s="212"/>
      <c r="Q2058" s="212"/>
      <c r="R2058" s="212"/>
      <c r="S2058" s="212"/>
      <c r="T2058" s="213"/>
      <c r="AT2058" s="214" t="s">
        <v>198</v>
      </c>
      <c r="AU2058" s="214" t="s">
        <v>83</v>
      </c>
      <c r="AV2058" s="14" t="s">
        <v>83</v>
      </c>
      <c r="AW2058" s="14" t="s">
        <v>34</v>
      </c>
      <c r="AX2058" s="14" t="s">
        <v>73</v>
      </c>
      <c r="AY2058" s="214" t="s">
        <v>168</v>
      </c>
    </row>
    <row r="2059" spans="1:65" s="14" customFormat="1" ht="11.25">
      <c r="B2059" s="204"/>
      <c r="C2059" s="205"/>
      <c r="D2059" s="189" t="s">
        <v>198</v>
      </c>
      <c r="E2059" s="206" t="s">
        <v>19</v>
      </c>
      <c r="F2059" s="207" t="s">
        <v>955</v>
      </c>
      <c r="G2059" s="205"/>
      <c r="H2059" s="208">
        <v>341</v>
      </c>
      <c r="I2059" s="209"/>
      <c r="J2059" s="205"/>
      <c r="K2059" s="205"/>
      <c r="L2059" s="210"/>
      <c r="M2059" s="211"/>
      <c r="N2059" s="212"/>
      <c r="O2059" s="212"/>
      <c r="P2059" s="212"/>
      <c r="Q2059" s="212"/>
      <c r="R2059" s="212"/>
      <c r="S2059" s="212"/>
      <c r="T2059" s="213"/>
      <c r="AT2059" s="214" t="s">
        <v>198</v>
      </c>
      <c r="AU2059" s="214" t="s">
        <v>83</v>
      </c>
      <c r="AV2059" s="14" t="s">
        <v>83</v>
      </c>
      <c r="AW2059" s="14" t="s">
        <v>34</v>
      </c>
      <c r="AX2059" s="14" t="s">
        <v>73</v>
      </c>
      <c r="AY2059" s="214" t="s">
        <v>168</v>
      </c>
    </row>
    <row r="2060" spans="1:65" s="14" customFormat="1" ht="11.25">
      <c r="B2060" s="204"/>
      <c r="C2060" s="205"/>
      <c r="D2060" s="189" t="s">
        <v>198</v>
      </c>
      <c r="E2060" s="206" t="s">
        <v>19</v>
      </c>
      <c r="F2060" s="207" t="s">
        <v>2553</v>
      </c>
      <c r="G2060" s="205"/>
      <c r="H2060" s="208">
        <v>78.900000000000006</v>
      </c>
      <c r="I2060" s="209"/>
      <c r="J2060" s="205"/>
      <c r="K2060" s="205"/>
      <c r="L2060" s="210"/>
      <c r="M2060" s="211"/>
      <c r="N2060" s="212"/>
      <c r="O2060" s="212"/>
      <c r="P2060" s="212"/>
      <c r="Q2060" s="212"/>
      <c r="R2060" s="212"/>
      <c r="S2060" s="212"/>
      <c r="T2060" s="213"/>
      <c r="AT2060" s="214" t="s">
        <v>198</v>
      </c>
      <c r="AU2060" s="214" t="s">
        <v>83</v>
      </c>
      <c r="AV2060" s="14" t="s">
        <v>83</v>
      </c>
      <c r="AW2060" s="14" t="s">
        <v>34</v>
      </c>
      <c r="AX2060" s="14" t="s">
        <v>73</v>
      </c>
      <c r="AY2060" s="214" t="s">
        <v>168</v>
      </c>
    </row>
    <row r="2061" spans="1:65" s="15" customFormat="1" ht="11.25">
      <c r="B2061" s="215"/>
      <c r="C2061" s="216"/>
      <c r="D2061" s="189" t="s">
        <v>198</v>
      </c>
      <c r="E2061" s="217" t="s">
        <v>19</v>
      </c>
      <c r="F2061" s="218" t="s">
        <v>208</v>
      </c>
      <c r="G2061" s="216"/>
      <c r="H2061" s="219">
        <v>1887.3</v>
      </c>
      <c r="I2061" s="220"/>
      <c r="J2061" s="216"/>
      <c r="K2061" s="216"/>
      <c r="L2061" s="221"/>
      <c r="M2061" s="222"/>
      <c r="N2061" s="223"/>
      <c r="O2061" s="223"/>
      <c r="P2061" s="223"/>
      <c r="Q2061" s="223"/>
      <c r="R2061" s="223"/>
      <c r="S2061" s="223"/>
      <c r="T2061" s="224"/>
      <c r="AT2061" s="225" t="s">
        <v>198</v>
      </c>
      <c r="AU2061" s="225" t="s">
        <v>83</v>
      </c>
      <c r="AV2061" s="15" t="s">
        <v>174</v>
      </c>
      <c r="AW2061" s="15" t="s">
        <v>34</v>
      </c>
      <c r="AX2061" s="15" t="s">
        <v>81</v>
      </c>
      <c r="AY2061" s="225" t="s">
        <v>168</v>
      </c>
    </row>
    <row r="2062" spans="1:65" s="2" customFormat="1" ht="16.5" customHeight="1">
      <c r="A2062" s="36"/>
      <c r="B2062" s="37"/>
      <c r="C2062" s="176" t="s">
        <v>2554</v>
      </c>
      <c r="D2062" s="176" t="s">
        <v>170</v>
      </c>
      <c r="E2062" s="177" t="s">
        <v>2555</v>
      </c>
      <c r="F2062" s="178" t="s">
        <v>2556</v>
      </c>
      <c r="G2062" s="179" t="s">
        <v>248</v>
      </c>
      <c r="H2062" s="180">
        <v>32.47</v>
      </c>
      <c r="I2062" s="181"/>
      <c r="J2062" s="182">
        <f>ROUND(I2062*H2062,2)</f>
        <v>0</v>
      </c>
      <c r="K2062" s="178" t="s">
        <v>180</v>
      </c>
      <c r="L2062" s="41"/>
      <c r="M2062" s="183" t="s">
        <v>19</v>
      </c>
      <c r="N2062" s="184" t="s">
        <v>44</v>
      </c>
      <c r="O2062" s="66"/>
      <c r="P2062" s="185">
        <f>O2062*H2062</f>
        <v>0</v>
      </c>
      <c r="Q2062" s="185">
        <v>0</v>
      </c>
      <c r="R2062" s="185">
        <f>Q2062*H2062</f>
        <v>0</v>
      </c>
      <c r="S2062" s="185">
        <v>0</v>
      </c>
      <c r="T2062" s="186">
        <f>S2062*H2062</f>
        <v>0</v>
      </c>
      <c r="U2062" s="36"/>
      <c r="V2062" s="36"/>
      <c r="W2062" s="36"/>
      <c r="X2062" s="36"/>
      <c r="Y2062" s="36"/>
      <c r="Z2062" s="36"/>
      <c r="AA2062" s="36"/>
      <c r="AB2062" s="36"/>
      <c r="AC2062" s="36"/>
      <c r="AD2062" s="36"/>
      <c r="AE2062" s="36"/>
      <c r="AR2062" s="187" t="s">
        <v>267</v>
      </c>
      <c r="AT2062" s="187" t="s">
        <v>170</v>
      </c>
      <c r="AU2062" s="187" t="s">
        <v>83</v>
      </c>
      <c r="AY2062" s="19" t="s">
        <v>168</v>
      </c>
      <c r="BE2062" s="188">
        <f>IF(N2062="základní",J2062,0)</f>
        <v>0</v>
      </c>
      <c r="BF2062" s="188">
        <f>IF(N2062="snížená",J2062,0)</f>
        <v>0</v>
      </c>
      <c r="BG2062" s="188">
        <f>IF(N2062="zákl. přenesená",J2062,0)</f>
        <v>0</v>
      </c>
      <c r="BH2062" s="188">
        <f>IF(N2062="sníž. přenesená",J2062,0)</f>
        <v>0</v>
      </c>
      <c r="BI2062" s="188">
        <f>IF(N2062="nulová",J2062,0)</f>
        <v>0</v>
      </c>
      <c r="BJ2062" s="19" t="s">
        <v>81</v>
      </c>
      <c r="BK2062" s="188">
        <f>ROUND(I2062*H2062,2)</f>
        <v>0</v>
      </c>
      <c r="BL2062" s="19" t="s">
        <v>267</v>
      </c>
      <c r="BM2062" s="187" t="s">
        <v>2557</v>
      </c>
    </row>
    <row r="2063" spans="1:65" s="2" customFormat="1" ht="19.5">
      <c r="A2063" s="36"/>
      <c r="B2063" s="37"/>
      <c r="C2063" s="38"/>
      <c r="D2063" s="189" t="s">
        <v>176</v>
      </c>
      <c r="E2063" s="38"/>
      <c r="F2063" s="190" t="s">
        <v>2558</v>
      </c>
      <c r="G2063" s="38"/>
      <c r="H2063" s="38"/>
      <c r="I2063" s="191"/>
      <c r="J2063" s="38"/>
      <c r="K2063" s="38"/>
      <c r="L2063" s="41"/>
      <c r="M2063" s="192"/>
      <c r="N2063" s="193"/>
      <c r="O2063" s="66"/>
      <c r="P2063" s="66"/>
      <c r="Q2063" s="66"/>
      <c r="R2063" s="66"/>
      <c r="S2063" s="66"/>
      <c r="T2063" s="67"/>
      <c r="U2063" s="36"/>
      <c r="V2063" s="36"/>
      <c r="W2063" s="36"/>
      <c r="X2063" s="36"/>
      <c r="Y2063" s="36"/>
      <c r="Z2063" s="36"/>
      <c r="AA2063" s="36"/>
      <c r="AB2063" s="36"/>
      <c r="AC2063" s="36"/>
      <c r="AD2063" s="36"/>
      <c r="AE2063" s="36"/>
      <c r="AT2063" s="19" t="s">
        <v>176</v>
      </c>
      <c r="AU2063" s="19" t="s">
        <v>83</v>
      </c>
    </row>
    <row r="2064" spans="1:65" s="12" customFormat="1" ht="22.9" customHeight="1">
      <c r="B2064" s="160"/>
      <c r="C2064" s="161"/>
      <c r="D2064" s="162" t="s">
        <v>72</v>
      </c>
      <c r="E2064" s="174" t="s">
        <v>2559</v>
      </c>
      <c r="F2064" s="174" t="s">
        <v>2560</v>
      </c>
      <c r="G2064" s="161"/>
      <c r="H2064" s="161"/>
      <c r="I2064" s="164"/>
      <c r="J2064" s="175">
        <f>BK2064</f>
        <v>0</v>
      </c>
      <c r="K2064" s="161"/>
      <c r="L2064" s="166"/>
      <c r="M2064" s="167"/>
      <c r="N2064" s="168"/>
      <c r="O2064" s="168"/>
      <c r="P2064" s="169">
        <f>SUM(P2065:P2073)</f>
        <v>0</v>
      </c>
      <c r="Q2064" s="168"/>
      <c r="R2064" s="169">
        <f>SUM(R2065:R2073)</f>
        <v>0.35327459999999999</v>
      </c>
      <c r="S2064" s="168"/>
      <c r="T2064" s="170">
        <f>SUM(T2065:T2073)</f>
        <v>0</v>
      </c>
      <c r="AR2064" s="171" t="s">
        <v>83</v>
      </c>
      <c r="AT2064" s="172" t="s">
        <v>72</v>
      </c>
      <c r="AU2064" s="172" t="s">
        <v>81</v>
      </c>
      <c r="AY2064" s="171" t="s">
        <v>168</v>
      </c>
      <c r="BK2064" s="173">
        <f>SUM(BK2065:BK2073)</f>
        <v>0</v>
      </c>
    </row>
    <row r="2065" spans="1:65" s="2" customFormat="1" ht="24.2" customHeight="1">
      <c r="A2065" s="36"/>
      <c r="B2065" s="37"/>
      <c r="C2065" s="176" t="s">
        <v>2561</v>
      </c>
      <c r="D2065" s="176" t="s">
        <v>170</v>
      </c>
      <c r="E2065" s="177" t="s">
        <v>2562</v>
      </c>
      <c r="F2065" s="178" t="s">
        <v>2563</v>
      </c>
      <c r="G2065" s="179" t="s">
        <v>225</v>
      </c>
      <c r="H2065" s="180">
        <v>25.27</v>
      </c>
      <c r="I2065" s="181"/>
      <c r="J2065" s="182">
        <f>ROUND(I2065*H2065,2)</f>
        <v>0</v>
      </c>
      <c r="K2065" s="178" t="s">
        <v>19</v>
      </c>
      <c r="L2065" s="41"/>
      <c r="M2065" s="183" t="s">
        <v>19</v>
      </c>
      <c r="N2065" s="184" t="s">
        <v>44</v>
      </c>
      <c r="O2065" s="66"/>
      <c r="P2065" s="185">
        <f>O2065*H2065</f>
        <v>0</v>
      </c>
      <c r="Q2065" s="185">
        <v>3.2000000000000002E-3</v>
      </c>
      <c r="R2065" s="185">
        <f>Q2065*H2065</f>
        <v>8.0864000000000005E-2</v>
      </c>
      <c r="S2065" s="185">
        <v>0</v>
      </c>
      <c r="T2065" s="186">
        <f>S2065*H2065</f>
        <v>0</v>
      </c>
      <c r="U2065" s="36"/>
      <c r="V2065" s="36"/>
      <c r="W2065" s="36"/>
      <c r="X2065" s="36"/>
      <c r="Y2065" s="36"/>
      <c r="Z2065" s="36"/>
      <c r="AA2065" s="36"/>
      <c r="AB2065" s="36"/>
      <c r="AC2065" s="36"/>
      <c r="AD2065" s="36"/>
      <c r="AE2065" s="36"/>
      <c r="AR2065" s="187" t="s">
        <v>267</v>
      </c>
      <c r="AT2065" s="187" t="s">
        <v>170</v>
      </c>
      <c r="AU2065" s="187" t="s">
        <v>83</v>
      </c>
      <c r="AY2065" s="19" t="s">
        <v>168</v>
      </c>
      <c r="BE2065" s="188">
        <f>IF(N2065="základní",J2065,0)</f>
        <v>0</v>
      </c>
      <c r="BF2065" s="188">
        <f>IF(N2065="snížená",J2065,0)</f>
        <v>0</v>
      </c>
      <c r="BG2065" s="188">
        <f>IF(N2065="zákl. přenesená",J2065,0)</f>
        <v>0</v>
      </c>
      <c r="BH2065" s="188">
        <f>IF(N2065="sníž. přenesená",J2065,0)</f>
        <v>0</v>
      </c>
      <c r="BI2065" s="188">
        <f>IF(N2065="nulová",J2065,0)</f>
        <v>0</v>
      </c>
      <c r="BJ2065" s="19" t="s">
        <v>81</v>
      </c>
      <c r="BK2065" s="188">
        <f>ROUND(I2065*H2065,2)</f>
        <v>0</v>
      </c>
      <c r="BL2065" s="19" t="s">
        <v>267</v>
      </c>
      <c r="BM2065" s="187" t="s">
        <v>2564</v>
      </c>
    </row>
    <row r="2066" spans="1:65" s="2" customFormat="1" ht="19.5">
      <c r="A2066" s="36"/>
      <c r="B2066" s="37"/>
      <c r="C2066" s="38"/>
      <c r="D2066" s="189" t="s">
        <v>176</v>
      </c>
      <c r="E2066" s="38"/>
      <c r="F2066" s="190" t="s">
        <v>2563</v>
      </c>
      <c r="G2066" s="38"/>
      <c r="H2066" s="38"/>
      <c r="I2066" s="191"/>
      <c r="J2066" s="38"/>
      <c r="K2066" s="38"/>
      <c r="L2066" s="41"/>
      <c r="M2066" s="192"/>
      <c r="N2066" s="193"/>
      <c r="O2066" s="66"/>
      <c r="P2066" s="66"/>
      <c r="Q2066" s="66"/>
      <c r="R2066" s="66"/>
      <c r="S2066" s="66"/>
      <c r="T2066" s="67"/>
      <c r="U2066" s="36"/>
      <c r="V2066" s="36"/>
      <c r="W2066" s="36"/>
      <c r="X2066" s="36"/>
      <c r="Y2066" s="36"/>
      <c r="Z2066" s="36"/>
      <c r="AA2066" s="36"/>
      <c r="AB2066" s="36"/>
      <c r="AC2066" s="36"/>
      <c r="AD2066" s="36"/>
      <c r="AE2066" s="36"/>
      <c r="AT2066" s="19" t="s">
        <v>176</v>
      </c>
      <c r="AU2066" s="19" t="s">
        <v>83</v>
      </c>
    </row>
    <row r="2067" spans="1:65" s="13" customFormat="1" ht="11.25">
      <c r="B2067" s="194"/>
      <c r="C2067" s="195"/>
      <c r="D2067" s="189" t="s">
        <v>198</v>
      </c>
      <c r="E2067" s="196" t="s">
        <v>19</v>
      </c>
      <c r="F2067" s="197" t="s">
        <v>366</v>
      </c>
      <c r="G2067" s="195"/>
      <c r="H2067" s="196" t="s">
        <v>19</v>
      </c>
      <c r="I2067" s="198"/>
      <c r="J2067" s="195"/>
      <c r="K2067" s="195"/>
      <c r="L2067" s="199"/>
      <c r="M2067" s="200"/>
      <c r="N2067" s="201"/>
      <c r="O2067" s="201"/>
      <c r="P2067" s="201"/>
      <c r="Q2067" s="201"/>
      <c r="R2067" s="201"/>
      <c r="S2067" s="201"/>
      <c r="T2067" s="202"/>
      <c r="AT2067" s="203" t="s">
        <v>198</v>
      </c>
      <c r="AU2067" s="203" t="s">
        <v>83</v>
      </c>
      <c r="AV2067" s="13" t="s">
        <v>81</v>
      </c>
      <c r="AW2067" s="13" t="s">
        <v>34</v>
      </c>
      <c r="AX2067" s="13" t="s">
        <v>73</v>
      </c>
      <c r="AY2067" s="203" t="s">
        <v>168</v>
      </c>
    </row>
    <row r="2068" spans="1:65" s="14" customFormat="1" ht="11.25">
      <c r="B2068" s="204"/>
      <c r="C2068" s="205"/>
      <c r="D2068" s="189" t="s">
        <v>198</v>
      </c>
      <c r="E2068" s="206" t="s">
        <v>19</v>
      </c>
      <c r="F2068" s="207" t="s">
        <v>2565</v>
      </c>
      <c r="G2068" s="205"/>
      <c r="H2068" s="208">
        <v>25.27</v>
      </c>
      <c r="I2068" s="209"/>
      <c r="J2068" s="205"/>
      <c r="K2068" s="205"/>
      <c r="L2068" s="210"/>
      <c r="M2068" s="211"/>
      <c r="N2068" s="212"/>
      <c r="O2068" s="212"/>
      <c r="P2068" s="212"/>
      <c r="Q2068" s="212"/>
      <c r="R2068" s="212"/>
      <c r="S2068" s="212"/>
      <c r="T2068" s="213"/>
      <c r="AT2068" s="214" t="s">
        <v>198</v>
      </c>
      <c r="AU2068" s="214" t="s">
        <v>83</v>
      </c>
      <c r="AV2068" s="14" t="s">
        <v>83</v>
      </c>
      <c r="AW2068" s="14" t="s">
        <v>34</v>
      </c>
      <c r="AX2068" s="14" t="s">
        <v>81</v>
      </c>
      <c r="AY2068" s="214" t="s">
        <v>168</v>
      </c>
    </row>
    <row r="2069" spans="1:65" s="2" customFormat="1" ht="16.5" customHeight="1">
      <c r="A2069" s="36"/>
      <c r="B2069" s="37"/>
      <c r="C2069" s="226" t="s">
        <v>2566</v>
      </c>
      <c r="D2069" s="226" t="s">
        <v>304</v>
      </c>
      <c r="E2069" s="227" t="s">
        <v>2567</v>
      </c>
      <c r="F2069" s="228" t="s">
        <v>2568</v>
      </c>
      <c r="G2069" s="229" t="s">
        <v>225</v>
      </c>
      <c r="H2069" s="230">
        <v>27.797000000000001</v>
      </c>
      <c r="I2069" s="231"/>
      <c r="J2069" s="232">
        <f>ROUND(I2069*H2069,2)</f>
        <v>0</v>
      </c>
      <c r="K2069" s="228" t="s">
        <v>19</v>
      </c>
      <c r="L2069" s="233"/>
      <c r="M2069" s="234" t="s">
        <v>19</v>
      </c>
      <c r="N2069" s="235" t="s">
        <v>44</v>
      </c>
      <c r="O2069" s="66"/>
      <c r="P2069" s="185">
        <f>O2069*H2069</f>
        <v>0</v>
      </c>
      <c r="Q2069" s="185">
        <v>9.7999999999999997E-3</v>
      </c>
      <c r="R2069" s="185">
        <f>Q2069*H2069</f>
        <v>0.2724106</v>
      </c>
      <c r="S2069" s="185">
        <v>0</v>
      </c>
      <c r="T2069" s="186">
        <f>S2069*H2069</f>
        <v>0</v>
      </c>
      <c r="U2069" s="36"/>
      <c r="V2069" s="36"/>
      <c r="W2069" s="36"/>
      <c r="X2069" s="36"/>
      <c r="Y2069" s="36"/>
      <c r="Z2069" s="36"/>
      <c r="AA2069" s="36"/>
      <c r="AB2069" s="36"/>
      <c r="AC2069" s="36"/>
      <c r="AD2069" s="36"/>
      <c r="AE2069" s="36"/>
      <c r="AR2069" s="187" t="s">
        <v>368</v>
      </c>
      <c r="AT2069" s="187" t="s">
        <v>304</v>
      </c>
      <c r="AU2069" s="187" t="s">
        <v>83</v>
      </c>
      <c r="AY2069" s="19" t="s">
        <v>168</v>
      </c>
      <c r="BE2069" s="188">
        <f>IF(N2069="základní",J2069,0)</f>
        <v>0</v>
      </c>
      <c r="BF2069" s="188">
        <f>IF(N2069="snížená",J2069,0)</f>
        <v>0</v>
      </c>
      <c r="BG2069" s="188">
        <f>IF(N2069="zákl. přenesená",J2069,0)</f>
        <v>0</v>
      </c>
      <c r="BH2069" s="188">
        <f>IF(N2069="sníž. přenesená",J2069,0)</f>
        <v>0</v>
      </c>
      <c r="BI2069" s="188">
        <f>IF(N2069="nulová",J2069,0)</f>
        <v>0</v>
      </c>
      <c r="BJ2069" s="19" t="s">
        <v>81</v>
      </c>
      <c r="BK2069" s="188">
        <f>ROUND(I2069*H2069,2)</f>
        <v>0</v>
      </c>
      <c r="BL2069" s="19" t="s">
        <v>267</v>
      </c>
      <c r="BM2069" s="187" t="s">
        <v>2569</v>
      </c>
    </row>
    <row r="2070" spans="1:65" s="2" customFormat="1" ht="11.25">
      <c r="A2070" s="36"/>
      <c r="B2070" s="37"/>
      <c r="C2070" s="38"/>
      <c r="D2070" s="189" t="s">
        <v>176</v>
      </c>
      <c r="E2070" s="38"/>
      <c r="F2070" s="190" t="s">
        <v>2568</v>
      </c>
      <c r="G2070" s="38"/>
      <c r="H2070" s="38"/>
      <c r="I2070" s="191"/>
      <c r="J2070" s="38"/>
      <c r="K2070" s="38"/>
      <c r="L2070" s="41"/>
      <c r="M2070" s="192"/>
      <c r="N2070" s="193"/>
      <c r="O2070" s="66"/>
      <c r="P2070" s="66"/>
      <c r="Q2070" s="66"/>
      <c r="R2070" s="66"/>
      <c r="S2070" s="66"/>
      <c r="T2070" s="67"/>
      <c r="U2070" s="36"/>
      <c r="V2070" s="36"/>
      <c r="W2070" s="36"/>
      <c r="X2070" s="36"/>
      <c r="Y2070" s="36"/>
      <c r="Z2070" s="36"/>
      <c r="AA2070" s="36"/>
      <c r="AB2070" s="36"/>
      <c r="AC2070" s="36"/>
      <c r="AD2070" s="36"/>
      <c r="AE2070" s="36"/>
      <c r="AT2070" s="19" t="s">
        <v>176</v>
      </c>
      <c r="AU2070" s="19" t="s">
        <v>83</v>
      </c>
    </row>
    <row r="2071" spans="1:65" s="14" customFormat="1" ht="11.25">
      <c r="B2071" s="204"/>
      <c r="C2071" s="205"/>
      <c r="D2071" s="189" t="s">
        <v>198</v>
      </c>
      <c r="E2071" s="206" t="s">
        <v>19</v>
      </c>
      <c r="F2071" s="207" t="s">
        <v>2570</v>
      </c>
      <c r="G2071" s="205"/>
      <c r="H2071" s="208">
        <v>27.797000000000001</v>
      </c>
      <c r="I2071" s="209"/>
      <c r="J2071" s="205"/>
      <c r="K2071" s="205"/>
      <c r="L2071" s="210"/>
      <c r="M2071" s="211"/>
      <c r="N2071" s="212"/>
      <c r="O2071" s="212"/>
      <c r="P2071" s="212"/>
      <c r="Q2071" s="212"/>
      <c r="R2071" s="212"/>
      <c r="S2071" s="212"/>
      <c r="T2071" s="213"/>
      <c r="AT2071" s="214" t="s">
        <v>198</v>
      </c>
      <c r="AU2071" s="214" t="s">
        <v>83</v>
      </c>
      <c r="AV2071" s="14" t="s">
        <v>83</v>
      </c>
      <c r="AW2071" s="14" t="s">
        <v>34</v>
      </c>
      <c r="AX2071" s="14" t="s">
        <v>81</v>
      </c>
      <c r="AY2071" s="214" t="s">
        <v>168</v>
      </c>
    </row>
    <row r="2072" spans="1:65" s="2" customFormat="1" ht="16.5" customHeight="1">
      <c r="A2072" s="36"/>
      <c r="B2072" s="37"/>
      <c r="C2072" s="176" t="s">
        <v>2571</v>
      </c>
      <c r="D2072" s="176" t="s">
        <v>170</v>
      </c>
      <c r="E2072" s="177" t="s">
        <v>2572</v>
      </c>
      <c r="F2072" s="178" t="s">
        <v>2573</v>
      </c>
      <c r="G2072" s="179" t="s">
        <v>248</v>
      </c>
      <c r="H2072" s="180">
        <v>0.35299999999999998</v>
      </c>
      <c r="I2072" s="181"/>
      <c r="J2072" s="182">
        <f>ROUND(I2072*H2072,2)</f>
        <v>0</v>
      </c>
      <c r="K2072" s="178" t="s">
        <v>180</v>
      </c>
      <c r="L2072" s="41"/>
      <c r="M2072" s="183" t="s">
        <v>19</v>
      </c>
      <c r="N2072" s="184" t="s">
        <v>44</v>
      </c>
      <c r="O2072" s="66"/>
      <c r="P2072" s="185">
        <f>O2072*H2072</f>
        <v>0</v>
      </c>
      <c r="Q2072" s="185">
        <v>0</v>
      </c>
      <c r="R2072" s="185">
        <f>Q2072*H2072</f>
        <v>0</v>
      </c>
      <c r="S2072" s="185">
        <v>0</v>
      </c>
      <c r="T2072" s="186">
        <f>S2072*H2072</f>
        <v>0</v>
      </c>
      <c r="U2072" s="36"/>
      <c r="V2072" s="36"/>
      <c r="W2072" s="36"/>
      <c r="X2072" s="36"/>
      <c r="Y2072" s="36"/>
      <c r="Z2072" s="36"/>
      <c r="AA2072" s="36"/>
      <c r="AB2072" s="36"/>
      <c r="AC2072" s="36"/>
      <c r="AD2072" s="36"/>
      <c r="AE2072" s="36"/>
      <c r="AR2072" s="187" t="s">
        <v>267</v>
      </c>
      <c r="AT2072" s="187" t="s">
        <v>170</v>
      </c>
      <c r="AU2072" s="187" t="s">
        <v>83</v>
      </c>
      <c r="AY2072" s="19" t="s">
        <v>168</v>
      </c>
      <c r="BE2072" s="188">
        <f>IF(N2072="základní",J2072,0)</f>
        <v>0</v>
      </c>
      <c r="BF2072" s="188">
        <f>IF(N2072="snížená",J2072,0)</f>
        <v>0</v>
      </c>
      <c r="BG2072" s="188">
        <f>IF(N2072="zákl. přenesená",J2072,0)</f>
        <v>0</v>
      </c>
      <c r="BH2072" s="188">
        <f>IF(N2072="sníž. přenesená",J2072,0)</f>
        <v>0</v>
      </c>
      <c r="BI2072" s="188">
        <f>IF(N2072="nulová",J2072,0)</f>
        <v>0</v>
      </c>
      <c r="BJ2072" s="19" t="s">
        <v>81</v>
      </c>
      <c r="BK2072" s="188">
        <f>ROUND(I2072*H2072,2)</f>
        <v>0</v>
      </c>
      <c r="BL2072" s="19" t="s">
        <v>267</v>
      </c>
      <c r="BM2072" s="187" t="s">
        <v>2574</v>
      </c>
    </row>
    <row r="2073" spans="1:65" s="2" customFormat="1" ht="19.5">
      <c r="A2073" s="36"/>
      <c r="B2073" s="37"/>
      <c r="C2073" s="38"/>
      <c r="D2073" s="189" t="s">
        <v>176</v>
      </c>
      <c r="E2073" s="38"/>
      <c r="F2073" s="190" t="s">
        <v>2575</v>
      </c>
      <c r="G2073" s="38"/>
      <c r="H2073" s="38"/>
      <c r="I2073" s="191"/>
      <c r="J2073" s="38"/>
      <c r="K2073" s="38"/>
      <c r="L2073" s="41"/>
      <c r="M2073" s="192"/>
      <c r="N2073" s="193"/>
      <c r="O2073" s="66"/>
      <c r="P2073" s="66"/>
      <c r="Q2073" s="66"/>
      <c r="R2073" s="66"/>
      <c r="S2073" s="66"/>
      <c r="T2073" s="67"/>
      <c r="U2073" s="36"/>
      <c r="V2073" s="36"/>
      <c r="W2073" s="36"/>
      <c r="X2073" s="36"/>
      <c r="Y2073" s="36"/>
      <c r="Z2073" s="36"/>
      <c r="AA2073" s="36"/>
      <c r="AB2073" s="36"/>
      <c r="AC2073" s="36"/>
      <c r="AD2073" s="36"/>
      <c r="AE2073" s="36"/>
      <c r="AT2073" s="19" t="s">
        <v>176</v>
      </c>
      <c r="AU2073" s="19" t="s">
        <v>83</v>
      </c>
    </row>
    <row r="2074" spans="1:65" s="12" customFormat="1" ht="22.9" customHeight="1">
      <c r="B2074" s="160"/>
      <c r="C2074" s="161"/>
      <c r="D2074" s="162" t="s">
        <v>72</v>
      </c>
      <c r="E2074" s="174" t="s">
        <v>2576</v>
      </c>
      <c r="F2074" s="174" t="s">
        <v>2577</v>
      </c>
      <c r="G2074" s="161"/>
      <c r="H2074" s="161"/>
      <c r="I2074" s="164"/>
      <c r="J2074" s="175">
        <f>BK2074</f>
        <v>0</v>
      </c>
      <c r="K2074" s="161"/>
      <c r="L2074" s="166"/>
      <c r="M2074" s="167"/>
      <c r="N2074" s="168"/>
      <c r="O2074" s="168"/>
      <c r="P2074" s="169">
        <f>SUM(P2075:P2102)</f>
        <v>0</v>
      </c>
      <c r="Q2074" s="168"/>
      <c r="R2074" s="169">
        <f>SUM(R2075:R2102)</f>
        <v>7.6982999999999996E-2</v>
      </c>
      <c r="S2074" s="168"/>
      <c r="T2074" s="170">
        <f>SUM(T2075:T2102)</f>
        <v>0</v>
      </c>
      <c r="AR2074" s="171" t="s">
        <v>83</v>
      </c>
      <c r="AT2074" s="172" t="s">
        <v>72</v>
      </c>
      <c r="AU2074" s="172" t="s">
        <v>81</v>
      </c>
      <c r="AY2074" s="171" t="s">
        <v>168</v>
      </c>
      <c r="BK2074" s="173">
        <f>SUM(BK2075:BK2102)</f>
        <v>0</v>
      </c>
    </row>
    <row r="2075" spans="1:65" s="2" customFormat="1" ht="16.5" customHeight="1">
      <c r="A2075" s="36"/>
      <c r="B2075" s="37"/>
      <c r="C2075" s="176" t="s">
        <v>2578</v>
      </c>
      <c r="D2075" s="176" t="s">
        <v>170</v>
      </c>
      <c r="E2075" s="177" t="s">
        <v>2579</v>
      </c>
      <c r="F2075" s="178" t="s">
        <v>2580</v>
      </c>
      <c r="G2075" s="179" t="s">
        <v>225</v>
      </c>
      <c r="H2075" s="180">
        <v>14</v>
      </c>
      <c r="I2075" s="181"/>
      <c r="J2075" s="182">
        <f>ROUND(I2075*H2075,2)</f>
        <v>0</v>
      </c>
      <c r="K2075" s="178" t="s">
        <v>180</v>
      </c>
      <c r="L2075" s="41"/>
      <c r="M2075" s="183" t="s">
        <v>19</v>
      </c>
      <c r="N2075" s="184" t="s">
        <v>44</v>
      </c>
      <c r="O2075" s="66"/>
      <c r="P2075" s="185">
        <f>O2075*H2075</f>
        <v>0</v>
      </c>
      <c r="Q2075" s="185">
        <v>0</v>
      </c>
      <c r="R2075" s="185">
        <f>Q2075*H2075</f>
        <v>0</v>
      </c>
      <c r="S2075" s="185">
        <v>0</v>
      </c>
      <c r="T2075" s="186">
        <f>S2075*H2075</f>
        <v>0</v>
      </c>
      <c r="U2075" s="36"/>
      <c r="V2075" s="36"/>
      <c r="W2075" s="36"/>
      <c r="X2075" s="36"/>
      <c r="Y2075" s="36"/>
      <c r="Z2075" s="36"/>
      <c r="AA2075" s="36"/>
      <c r="AB2075" s="36"/>
      <c r="AC2075" s="36"/>
      <c r="AD2075" s="36"/>
      <c r="AE2075" s="36"/>
      <c r="AR2075" s="187" t="s">
        <v>267</v>
      </c>
      <c r="AT2075" s="187" t="s">
        <v>170</v>
      </c>
      <c r="AU2075" s="187" t="s">
        <v>83</v>
      </c>
      <c r="AY2075" s="19" t="s">
        <v>168</v>
      </c>
      <c r="BE2075" s="188">
        <f>IF(N2075="základní",J2075,0)</f>
        <v>0</v>
      </c>
      <c r="BF2075" s="188">
        <f>IF(N2075="snížená",J2075,0)</f>
        <v>0</v>
      </c>
      <c r="BG2075" s="188">
        <f>IF(N2075="zákl. přenesená",J2075,0)</f>
        <v>0</v>
      </c>
      <c r="BH2075" s="188">
        <f>IF(N2075="sníž. přenesená",J2075,0)</f>
        <v>0</v>
      </c>
      <c r="BI2075" s="188">
        <f>IF(N2075="nulová",J2075,0)</f>
        <v>0</v>
      </c>
      <c r="BJ2075" s="19" t="s">
        <v>81</v>
      </c>
      <c r="BK2075" s="188">
        <f>ROUND(I2075*H2075,2)</f>
        <v>0</v>
      </c>
      <c r="BL2075" s="19" t="s">
        <v>267</v>
      </c>
      <c r="BM2075" s="187" t="s">
        <v>2581</v>
      </c>
    </row>
    <row r="2076" spans="1:65" s="2" customFormat="1" ht="11.25">
      <c r="A2076" s="36"/>
      <c r="B2076" s="37"/>
      <c r="C2076" s="38"/>
      <c r="D2076" s="189" t="s">
        <v>176</v>
      </c>
      <c r="E2076" s="38"/>
      <c r="F2076" s="190" t="s">
        <v>2582</v>
      </c>
      <c r="G2076" s="38"/>
      <c r="H2076" s="38"/>
      <c r="I2076" s="191"/>
      <c r="J2076" s="38"/>
      <c r="K2076" s="38"/>
      <c r="L2076" s="41"/>
      <c r="M2076" s="192"/>
      <c r="N2076" s="193"/>
      <c r="O2076" s="66"/>
      <c r="P2076" s="66"/>
      <c r="Q2076" s="66"/>
      <c r="R2076" s="66"/>
      <c r="S2076" s="66"/>
      <c r="T2076" s="67"/>
      <c r="U2076" s="36"/>
      <c r="V2076" s="36"/>
      <c r="W2076" s="36"/>
      <c r="X2076" s="36"/>
      <c r="Y2076" s="36"/>
      <c r="Z2076" s="36"/>
      <c r="AA2076" s="36"/>
      <c r="AB2076" s="36"/>
      <c r="AC2076" s="36"/>
      <c r="AD2076" s="36"/>
      <c r="AE2076" s="36"/>
      <c r="AT2076" s="19" t="s">
        <v>176</v>
      </c>
      <c r="AU2076" s="19" t="s">
        <v>83</v>
      </c>
    </row>
    <row r="2077" spans="1:65" s="14" customFormat="1" ht="11.25">
      <c r="B2077" s="204"/>
      <c r="C2077" s="205"/>
      <c r="D2077" s="189" t="s">
        <v>198</v>
      </c>
      <c r="E2077" s="206" t="s">
        <v>19</v>
      </c>
      <c r="F2077" s="207" t="s">
        <v>2583</v>
      </c>
      <c r="G2077" s="205"/>
      <c r="H2077" s="208">
        <v>14</v>
      </c>
      <c r="I2077" s="209"/>
      <c r="J2077" s="205"/>
      <c r="K2077" s="205"/>
      <c r="L2077" s="210"/>
      <c r="M2077" s="211"/>
      <c r="N2077" s="212"/>
      <c r="O2077" s="212"/>
      <c r="P2077" s="212"/>
      <c r="Q2077" s="212"/>
      <c r="R2077" s="212"/>
      <c r="S2077" s="212"/>
      <c r="T2077" s="213"/>
      <c r="AT2077" s="214" t="s">
        <v>198</v>
      </c>
      <c r="AU2077" s="214" t="s">
        <v>83</v>
      </c>
      <c r="AV2077" s="14" t="s">
        <v>83</v>
      </c>
      <c r="AW2077" s="14" t="s">
        <v>34</v>
      </c>
      <c r="AX2077" s="14" t="s">
        <v>81</v>
      </c>
      <c r="AY2077" s="214" t="s">
        <v>168</v>
      </c>
    </row>
    <row r="2078" spans="1:65" s="2" customFormat="1" ht="16.5" customHeight="1">
      <c r="A2078" s="36"/>
      <c r="B2078" s="37"/>
      <c r="C2078" s="176" t="s">
        <v>2584</v>
      </c>
      <c r="D2078" s="176" t="s">
        <v>170</v>
      </c>
      <c r="E2078" s="177" t="s">
        <v>2585</v>
      </c>
      <c r="F2078" s="178" t="s">
        <v>2586</v>
      </c>
      <c r="G2078" s="179" t="s">
        <v>225</v>
      </c>
      <c r="H2078" s="180">
        <v>14</v>
      </c>
      <c r="I2078" s="181"/>
      <c r="J2078" s="182">
        <f>ROUND(I2078*H2078,2)</f>
        <v>0</v>
      </c>
      <c r="K2078" s="178" t="s">
        <v>180</v>
      </c>
      <c r="L2078" s="41"/>
      <c r="M2078" s="183" t="s">
        <v>19</v>
      </c>
      <c r="N2078" s="184" t="s">
        <v>44</v>
      </c>
      <c r="O2078" s="66"/>
      <c r="P2078" s="185">
        <f>O2078*H2078</f>
        <v>0</v>
      </c>
      <c r="Q2078" s="185">
        <v>6.9999999999999994E-5</v>
      </c>
      <c r="R2078" s="185">
        <f>Q2078*H2078</f>
        <v>9.7999999999999997E-4</v>
      </c>
      <c r="S2078" s="185">
        <v>0</v>
      </c>
      <c r="T2078" s="186">
        <f>S2078*H2078</f>
        <v>0</v>
      </c>
      <c r="U2078" s="36"/>
      <c r="V2078" s="36"/>
      <c r="W2078" s="36"/>
      <c r="X2078" s="36"/>
      <c r="Y2078" s="36"/>
      <c r="Z2078" s="36"/>
      <c r="AA2078" s="36"/>
      <c r="AB2078" s="36"/>
      <c r="AC2078" s="36"/>
      <c r="AD2078" s="36"/>
      <c r="AE2078" s="36"/>
      <c r="AR2078" s="187" t="s">
        <v>267</v>
      </c>
      <c r="AT2078" s="187" t="s">
        <v>170</v>
      </c>
      <c r="AU2078" s="187" t="s">
        <v>83</v>
      </c>
      <c r="AY2078" s="19" t="s">
        <v>168</v>
      </c>
      <c r="BE2078" s="188">
        <f>IF(N2078="základní",J2078,0)</f>
        <v>0</v>
      </c>
      <c r="BF2078" s="188">
        <f>IF(N2078="snížená",J2078,0)</f>
        <v>0</v>
      </c>
      <c r="BG2078" s="188">
        <f>IF(N2078="zákl. přenesená",J2078,0)</f>
        <v>0</v>
      </c>
      <c r="BH2078" s="188">
        <f>IF(N2078="sníž. přenesená",J2078,0)</f>
        <v>0</v>
      </c>
      <c r="BI2078" s="188">
        <f>IF(N2078="nulová",J2078,0)</f>
        <v>0</v>
      </c>
      <c r="BJ2078" s="19" t="s">
        <v>81</v>
      </c>
      <c r="BK2078" s="188">
        <f>ROUND(I2078*H2078,2)</f>
        <v>0</v>
      </c>
      <c r="BL2078" s="19" t="s">
        <v>267</v>
      </c>
      <c r="BM2078" s="187" t="s">
        <v>2587</v>
      </c>
    </row>
    <row r="2079" spans="1:65" s="2" customFormat="1" ht="11.25">
      <c r="A2079" s="36"/>
      <c r="B2079" s="37"/>
      <c r="C2079" s="38"/>
      <c r="D2079" s="189" t="s">
        <v>176</v>
      </c>
      <c r="E2079" s="38"/>
      <c r="F2079" s="190" t="s">
        <v>2588</v>
      </c>
      <c r="G2079" s="38"/>
      <c r="H2079" s="38"/>
      <c r="I2079" s="191"/>
      <c r="J2079" s="38"/>
      <c r="K2079" s="38"/>
      <c r="L2079" s="41"/>
      <c r="M2079" s="192"/>
      <c r="N2079" s="193"/>
      <c r="O2079" s="66"/>
      <c r="P2079" s="66"/>
      <c r="Q2079" s="66"/>
      <c r="R2079" s="66"/>
      <c r="S2079" s="66"/>
      <c r="T2079" s="67"/>
      <c r="U2079" s="36"/>
      <c r="V2079" s="36"/>
      <c r="W2079" s="36"/>
      <c r="X2079" s="36"/>
      <c r="Y2079" s="36"/>
      <c r="Z2079" s="36"/>
      <c r="AA2079" s="36"/>
      <c r="AB2079" s="36"/>
      <c r="AC2079" s="36"/>
      <c r="AD2079" s="36"/>
      <c r="AE2079" s="36"/>
      <c r="AT2079" s="19" t="s">
        <v>176</v>
      </c>
      <c r="AU2079" s="19" t="s">
        <v>83</v>
      </c>
    </row>
    <row r="2080" spans="1:65" s="2" customFormat="1" ht="16.5" customHeight="1">
      <c r="A2080" s="36"/>
      <c r="B2080" s="37"/>
      <c r="C2080" s="176" t="s">
        <v>2589</v>
      </c>
      <c r="D2080" s="176" t="s">
        <v>170</v>
      </c>
      <c r="E2080" s="177" t="s">
        <v>2590</v>
      </c>
      <c r="F2080" s="178" t="s">
        <v>2591</v>
      </c>
      <c r="G2080" s="179" t="s">
        <v>225</v>
      </c>
      <c r="H2080" s="180">
        <v>79.7</v>
      </c>
      <c r="I2080" s="181"/>
      <c r="J2080" s="182">
        <f>ROUND(I2080*H2080,2)</f>
        <v>0</v>
      </c>
      <c r="K2080" s="178" t="s">
        <v>180</v>
      </c>
      <c r="L2080" s="41"/>
      <c r="M2080" s="183" t="s">
        <v>19</v>
      </c>
      <c r="N2080" s="184" t="s">
        <v>44</v>
      </c>
      <c r="O2080" s="66"/>
      <c r="P2080" s="185">
        <f>O2080*H2080</f>
        <v>0</v>
      </c>
      <c r="Q2080" s="185">
        <v>1.3999999999999999E-4</v>
      </c>
      <c r="R2080" s="185">
        <f>Q2080*H2080</f>
        <v>1.1158E-2</v>
      </c>
      <c r="S2080" s="185">
        <v>0</v>
      </c>
      <c r="T2080" s="186">
        <f>S2080*H2080</f>
        <v>0</v>
      </c>
      <c r="U2080" s="36"/>
      <c r="V2080" s="36"/>
      <c r="W2080" s="36"/>
      <c r="X2080" s="36"/>
      <c r="Y2080" s="36"/>
      <c r="Z2080" s="36"/>
      <c r="AA2080" s="36"/>
      <c r="AB2080" s="36"/>
      <c r="AC2080" s="36"/>
      <c r="AD2080" s="36"/>
      <c r="AE2080" s="36"/>
      <c r="AR2080" s="187" t="s">
        <v>267</v>
      </c>
      <c r="AT2080" s="187" t="s">
        <v>170</v>
      </c>
      <c r="AU2080" s="187" t="s">
        <v>83</v>
      </c>
      <c r="AY2080" s="19" t="s">
        <v>168</v>
      </c>
      <c r="BE2080" s="188">
        <f>IF(N2080="základní",J2080,0)</f>
        <v>0</v>
      </c>
      <c r="BF2080" s="188">
        <f>IF(N2080="snížená",J2080,0)</f>
        <v>0</v>
      </c>
      <c r="BG2080" s="188">
        <f>IF(N2080="zákl. přenesená",J2080,0)</f>
        <v>0</v>
      </c>
      <c r="BH2080" s="188">
        <f>IF(N2080="sníž. přenesená",J2080,0)</f>
        <v>0</v>
      </c>
      <c r="BI2080" s="188">
        <f>IF(N2080="nulová",J2080,0)</f>
        <v>0</v>
      </c>
      <c r="BJ2080" s="19" t="s">
        <v>81</v>
      </c>
      <c r="BK2080" s="188">
        <f>ROUND(I2080*H2080,2)</f>
        <v>0</v>
      </c>
      <c r="BL2080" s="19" t="s">
        <v>267</v>
      </c>
      <c r="BM2080" s="187" t="s">
        <v>2592</v>
      </c>
    </row>
    <row r="2081" spans="1:65" s="2" customFormat="1" ht="11.25">
      <c r="A2081" s="36"/>
      <c r="B2081" s="37"/>
      <c r="C2081" s="38"/>
      <c r="D2081" s="189" t="s">
        <v>176</v>
      </c>
      <c r="E2081" s="38"/>
      <c r="F2081" s="190" t="s">
        <v>2593</v>
      </c>
      <c r="G2081" s="38"/>
      <c r="H2081" s="38"/>
      <c r="I2081" s="191"/>
      <c r="J2081" s="38"/>
      <c r="K2081" s="38"/>
      <c r="L2081" s="41"/>
      <c r="M2081" s="192"/>
      <c r="N2081" s="193"/>
      <c r="O2081" s="66"/>
      <c r="P2081" s="66"/>
      <c r="Q2081" s="66"/>
      <c r="R2081" s="66"/>
      <c r="S2081" s="66"/>
      <c r="T2081" s="67"/>
      <c r="U2081" s="36"/>
      <c r="V2081" s="36"/>
      <c r="W2081" s="36"/>
      <c r="X2081" s="36"/>
      <c r="Y2081" s="36"/>
      <c r="Z2081" s="36"/>
      <c r="AA2081" s="36"/>
      <c r="AB2081" s="36"/>
      <c r="AC2081" s="36"/>
      <c r="AD2081" s="36"/>
      <c r="AE2081" s="36"/>
      <c r="AT2081" s="19" t="s">
        <v>176</v>
      </c>
      <c r="AU2081" s="19" t="s">
        <v>83</v>
      </c>
    </row>
    <row r="2082" spans="1:65" s="14" customFormat="1" ht="11.25">
      <c r="B2082" s="204"/>
      <c r="C2082" s="205"/>
      <c r="D2082" s="189" t="s">
        <v>198</v>
      </c>
      <c r="E2082" s="206" t="s">
        <v>19</v>
      </c>
      <c r="F2082" s="207" t="s">
        <v>2583</v>
      </c>
      <c r="G2082" s="205"/>
      <c r="H2082" s="208">
        <v>14</v>
      </c>
      <c r="I2082" s="209"/>
      <c r="J2082" s="205"/>
      <c r="K2082" s="205"/>
      <c r="L2082" s="210"/>
      <c r="M2082" s="211"/>
      <c r="N2082" s="212"/>
      <c r="O2082" s="212"/>
      <c r="P2082" s="212"/>
      <c r="Q2082" s="212"/>
      <c r="R2082" s="212"/>
      <c r="S2082" s="212"/>
      <c r="T2082" s="213"/>
      <c r="AT2082" s="214" t="s">
        <v>198</v>
      </c>
      <c r="AU2082" s="214" t="s">
        <v>83</v>
      </c>
      <c r="AV2082" s="14" t="s">
        <v>83</v>
      </c>
      <c r="AW2082" s="14" t="s">
        <v>34</v>
      </c>
      <c r="AX2082" s="14" t="s">
        <v>73</v>
      </c>
      <c r="AY2082" s="214" t="s">
        <v>168</v>
      </c>
    </row>
    <row r="2083" spans="1:65" s="13" customFormat="1" ht="11.25">
      <c r="B2083" s="194"/>
      <c r="C2083" s="195"/>
      <c r="D2083" s="189" t="s">
        <v>198</v>
      </c>
      <c r="E2083" s="196" t="s">
        <v>19</v>
      </c>
      <c r="F2083" s="197" t="s">
        <v>2594</v>
      </c>
      <c r="G2083" s="195"/>
      <c r="H2083" s="196" t="s">
        <v>19</v>
      </c>
      <c r="I2083" s="198"/>
      <c r="J2083" s="195"/>
      <c r="K2083" s="195"/>
      <c r="L2083" s="199"/>
      <c r="M2083" s="200"/>
      <c r="N2083" s="201"/>
      <c r="O2083" s="201"/>
      <c r="P2083" s="201"/>
      <c r="Q2083" s="201"/>
      <c r="R2083" s="201"/>
      <c r="S2083" s="201"/>
      <c r="T2083" s="202"/>
      <c r="AT2083" s="203" t="s">
        <v>198</v>
      </c>
      <c r="AU2083" s="203" t="s">
        <v>83</v>
      </c>
      <c r="AV2083" s="13" t="s">
        <v>81</v>
      </c>
      <c r="AW2083" s="13" t="s">
        <v>34</v>
      </c>
      <c r="AX2083" s="13" t="s">
        <v>73</v>
      </c>
      <c r="AY2083" s="203" t="s">
        <v>168</v>
      </c>
    </row>
    <row r="2084" spans="1:65" s="14" customFormat="1" ht="11.25">
      <c r="B2084" s="204"/>
      <c r="C2084" s="205"/>
      <c r="D2084" s="189" t="s">
        <v>198</v>
      </c>
      <c r="E2084" s="206" t="s">
        <v>19</v>
      </c>
      <c r="F2084" s="207" t="s">
        <v>2595</v>
      </c>
      <c r="G2084" s="205"/>
      <c r="H2084" s="208">
        <v>6.6</v>
      </c>
      <c r="I2084" s="209"/>
      <c r="J2084" s="205"/>
      <c r="K2084" s="205"/>
      <c r="L2084" s="210"/>
      <c r="M2084" s="211"/>
      <c r="N2084" s="212"/>
      <c r="O2084" s="212"/>
      <c r="P2084" s="212"/>
      <c r="Q2084" s="212"/>
      <c r="R2084" s="212"/>
      <c r="S2084" s="212"/>
      <c r="T2084" s="213"/>
      <c r="AT2084" s="214" t="s">
        <v>198</v>
      </c>
      <c r="AU2084" s="214" t="s">
        <v>83</v>
      </c>
      <c r="AV2084" s="14" t="s">
        <v>83</v>
      </c>
      <c r="AW2084" s="14" t="s">
        <v>34</v>
      </c>
      <c r="AX2084" s="14" t="s">
        <v>73</v>
      </c>
      <c r="AY2084" s="214" t="s">
        <v>168</v>
      </c>
    </row>
    <row r="2085" spans="1:65" s="14" customFormat="1" ht="11.25">
      <c r="B2085" s="204"/>
      <c r="C2085" s="205"/>
      <c r="D2085" s="189" t="s">
        <v>198</v>
      </c>
      <c r="E2085" s="206" t="s">
        <v>19</v>
      </c>
      <c r="F2085" s="207" t="s">
        <v>2596</v>
      </c>
      <c r="G2085" s="205"/>
      <c r="H2085" s="208">
        <v>22.92</v>
      </c>
      <c r="I2085" s="209"/>
      <c r="J2085" s="205"/>
      <c r="K2085" s="205"/>
      <c r="L2085" s="210"/>
      <c r="M2085" s="211"/>
      <c r="N2085" s="212"/>
      <c r="O2085" s="212"/>
      <c r="P2085" s="212"/>
      <c r="Q2085" s="212"/>
      <c r="R2085" s="212"/>
      <c r="S2085" s="212"/>
      <c r="T2085" s="213"/>
      <c r="AT2085" s="214" t="s">
        <v>198</v>
      </c>
      <c r="AU2085" s="214" t="s">
        <v>83</v>
      </c>
      <c r="AV2085" s="14" t="s">
        <v>83</v>
      </c>
      <c r="AW2085" s="14" t="s">
        <v>34</v>
      </c>
      <c r="AX2085" s="14" t="s">
        <v>73</v>
      </c>
      <c r="AY2085" s="214" t="s">
        <v>168</v>
      </c>
    </row>
    <row r="2086" spans="1:65" s="14" customFormat="1" ht="11.25">
      <c r="B2086" s="204"/>
      <c r="C2086" s="205"/>
      <c r="D2086" s="189" t="s">
        <v>198</v>
      </c>
      <c r="E2086" s="206" t="s">
        <v>19</v>
      </c>
      <c r="F2086" s="207" t="s">
        <v>2597</v>
      </c>
      <c r="G2086" s="205"/>
      <c r="H2086" s="208">
        <v>0.82</v>
      </c>
      <c r="I2086" s="209"/>
      <c r="J2086" s="205"/>
      <c r="K2086" s="205"/>
      <c r="L2086" s="210"/>
      <c r="M2086" s="211"/>
      <c r="N2086" s="212"/>
      <c r="O2086" s="212"/>
      <c r="P2086" s="212"/>
      <c r="Q2086" s="212"/>
      <c r="R2086" s="212"/>
      <c r="S2086" s="212"/>
      <c r="T2086" s="213"/>
      <c r="AT2086" s="214" t="s">
        <v>198</v>
      </c>
      <c r="AU2086" s="214" t="s">
        <v>83</v>
      </c>
      <c r="AV2086" s="14" t="s">
        <v>83</v>
      </c>
      <c r="AW2086" s="14" t="s">
        <v>34</v>
      </c>
      <c r="AX2086" s="14" t="s">
        <v>73</v>
      </c>
      <c r="AY2086" s="214" t="s">
        <v>168</v>
      </c>
    </row>
    <row r="2087" spans="1:65" s="14" customFormat="1" ht="11.25">
      <c r="B2087" s="204"/>
      <c r="C2087" s="205"/>
      <c r="D2087" s="189" t="s">
        <v>198</v>
      </c>
      <c r="E2087" s="206" t="s">
        <v>19</v>
      </c>
      <c r="F2087" s="207" t="s">
        <v>2306</v>
      </c>
      <c r="G2087" s="205"/>
      <c r="H2087" s="208">
        <v>35.36</v>
      </c>
      <c r="I2087" s="209"/>
      <c r="J2087" s="205"/>
      <c r="K2087" s="205"/>
      <c r="L2087" s="210"/>
      <c r="M2087" s="211"/>
      <c r="N2087" s="212"/>
      <c r="O2087" s="212"/>
      <c r="P2087" s="212"/>
      <c r="Q2087" s="212"/>
      <c r="R2087" s="212"/>
      <c r="S2087" s="212"/>
      <c r="T2087" s="213"/>
      <c r="AT2087" s="214" t="s">
        <v>198</v>
      </c>
      <c r="AU2087" s="214" t="s">
        <v>83</v>
      </c>
      <c r="AV2087" s="14" t="s">
        <v>83</v>
      </c>
      <c r="AW2087" s="14" t="s">
        <v>34</v>
      </c>
      <c r="AX2087" s="14" t="s">
        <v>73</v>
      </c>
      <c r="AY2087" s="214" t="s">
        <v>168</v>
      </c>
    </row>
    <row r="2088" spans="1:65" s="15" customFormat="1" ht="11.25">
      <c r="B2088" s="215"/>
      <c r="C2088" s="216"/>
      <c r="D2088" s="189" t="s">
        <v>198</v>
      </c>
      <c r="E2088" s="217" t="s">
        <v>19</v>
      </c>
      <c r="F2088" s="218" t="s">
        <v>208</v>
      </c>
      <c r="G2088" s="216"/>
      <c r="H2088" s="219">
        <v>79.7</v>
      </c>
      <c r="I2088" s="220"/>
      <c r="J2088" s="216"/>
      <c r="K2088" s="216"/>
      <c r="L2088" s="221"/>
      <c r="M2088" s="222"/>
      <c r="N2088" s="223"/>
      <c r="O2088" s="223"/>
      <c r="P2088" s="223"/>
      <c r="Q2088" s="223"/>
      <c r="R2088" s="223"/>
      <c r="S2088" s="223"/>
      <c r="T2088" s="224"/>
      <c r="AT2088" s="225" t="s">
        <v>198</v>
      </c>
      <c r="AU2088" s="225" t="s">
        <v>83</v>
      </c>
      <c r="AV2088" s="15" t="s">
        <v>174</v>
      </c>
      <c r="AW2088" s="15" t="s">
        <v>34</v>
      </c>
      <c r="AX2088" s="15" t="s">
        <v>81</v>
      </c>
      <c r="AY2088" s="225" t="s">
        <v>168</v>
      </c>
    </row>
    <row r="2089" spans="1:65" s="2" customFormat="1" ht="16.5" customHeight="1">
      <c r="A2089" s="36"/>
      <c r="B2089" s="37"/>
      <c r="C2089" s="176" t="s">
        <v>2598</v>
      </c>
      <c r="D2089" s="176" t="s">
        <v>170</v>
      </c>
      <c r="E2089" s="177" t="s">
        <v>2599</v>
      </c>
      <c r="F2089" s="178" t="s">
        <v>2600</v>
      </c>
      <c r="G2089" s="179" t="s">
        <v>225</v>
      </c>
      <c r="H2089" s="180">
        <v>79.7</v>
      </c>
      <c r="I2089" s="181"/>
      <c r="J2089" s="182">
        <f>ROUND(I2089*H2089,2)</f>
        <v>0</v>
      </c>
      <c r="K2089" s="178" t="s">
        <v>180</v>
      </c>
      <c r="L2089" s="41"/>
      <c r="M2089" s="183" t="s">
        <v>19</v>
      </c>
      <c r="N2089" s="184" t="s">
        <v>44</v>
      </c>
      <c r="O2089" s="66"/>
      <c r="P2089" s="185">
        <f>O2089*H2089</f>
        <v>0</v>
      </c>
      <c r="Q2089" s="185">
        <v>1.2E-4</v>
      </c>
      <c r="R2089" s="185">
        <f>Q2089*H2089</f>
        <v>9.5640000000000013E-3</v>
      </c>
      <c r="S2089" s="185">
        <v>0</v>
      </c>
      <c r="T2089" s="186">
        <f>S2089*H2089</f>
        <v>0</v>
      </c>
      <c r="U2089" s="36"/>
      <c r="V2089" s="36"/>
      <c r="W2089" s="36"/>
      <c r="X2089" s="36"/>
      <c r="Y2089" s="36"/>
      <c r="Z2089" s="36"/>
      <c r="AA2089" s="36"/>
      <c r="AB2089" s="36"/>
      <c r="AC2089" s="36"/>
      <c r="AD2089" s="36"/>
      <c r="AE2089" s="36"/>
      <c r="AR2089" s="187" t="s">
        <v>267</v>
      </c>
      <c r="AT2089" s="187" t="s">
        <v>170</v>
      </c>
      <c r="AU2089" s="187" t="s">
        <v>83</v>
      </c>
      <c r="AY2089" s="19" t="s">
        <v>168</v>
      </c>
      <c r="BE2089" s="188">
        <f>IF(N2089="základní",J2089,0)</f>
        <v>0</v>
      </c>
      <c r="BF2089" s="188">
        <f>IF(N2089="snížená",J2089,0)</f>
        <v>0</v>
      </c>
      <c r="BG2089" s="188">
        <f>IF(N2089="zákl. přenesená",J2089,0)</f>
        <v>0</v>
      </c>
      <c r="BH2089" s="188">
        <f>IF(N2089="sníž. přenesená",J2089,0)</f>
        <v>0</v>
      </c>
      <c r="BI2089" s="188">
        <f>IF(N2089="nulová",J2089,0)</f>
        <v>0</v>
      </c>
      <c r="BJ2089" s="19" t="s">
        <v>81</v>
      </c>
      <c r="BK2089" s="188">
        <f>ROUND(I2089*H2089,2)</f>
        <v>0</v>
      </c>
      <c r="BL2089" s="19" t="s">
        <v>267</v>
      </c>
      <c r="BM2089" s="187" t="s">
        <v>2601</v>
      </c>
    </row>
    <row r="2090" spans="1:65" s="2" customFormat="1" ht="11.25">
      <c r="A2090" s="36"/>
      <c r="B2090" s="37"/>
      <c r="C2090" s="38"/>
      <c r="D2090" s="189" t="s">
        <v>176</v>
      </c>
      <c r="E2090" s="38"/>
      <c r="F2090" s="190" t="s">
        <v>2602</v>
      </c>
      <c r="G2090" s="38"/>
      <c r="H2090" s="38"/>
      <c r="I2090" s="191"/>
      <c r="J2090" s="38"/>
      <c r="K2090" s="38"/>
      <c r="L2090" s="41"/>
      <c r="M2090" s="192"/>
      <c r="N2090" s="193"/>
      <c r="O2090" s="66"/>
      <c r="P2090" s="66"/>
      <c r="Q2090" s="66"/>
      <c r="R2090" s="66"/>
      <c r="S2090" s="66"/>
      <c r="T2090" s="67"/>
      <c r="U2090" s="36"/>
      <c r="V2090" s="36"/>
      <c r="W2090" s="36"/>
      <c r="X2090" s="36"/>
      <c r="Y2090" s="36"/>
      <c r="Z2090" s="36"/>
      <c r="AA2090" s="36"/>
      <c r="AB2090" s="36"/>
      <c r="AC2090" s="36"/>
      <c r="AD2090" s="36"/>
      <c r="AE2090" s="36"/>
      <c r="AT2090" s="19" t="s">
        <v>176</v>
      </c>
      <c r="AU2090" s="19" t="s">
        <v>83</v>
      </c>
    </row>
    <row r="2091" spans="1:65" s="2" customFormat="1" ht="16.5" customHeight="1">
      <c r="A2091" s="36"/>
      <c r="B2091" s="37"/>
      <c r="C2091" s="176" t="s">
        <v>2603</v>
      </c>
      <c r="D2091" s="176" t="s">
        <v>170</v>
      </c>
      <c r="E2091" s="177" t="s">
        <v>2604</v>
      </c>
      <c r="F2091" s="178" t="s">
        <v>2605</v>
      </c>
      <c r="G2091" s="179" t="s">
        <v>225</v>
      </c>
      <c r="H2091" s="180">
        <v>79.7</v>
      </c>
      <c r="I2091" s="181"/>
      <c r="J2091" s="182">
        <f>ROUND(I2091*H2091,2)</f>
        <v>0</v>
      </c>
      <c r="K2091" s="178" t="s">
        <v>180</v>
      </c>
      <c r="L2091" s="41"/>
      <c r="M2091" s="183" t="s">
        <v>19</v>
      </c>
      <c r="N2091" s="184" t="s">
        <v>44</v>
      </c>
      <c r="O2091" s="66"/>
      <c r="P2091" s="185">
        <f>O2091*H2091</f>
        <v>0</v>
      </c>
      <c r="Q2091" s="185">
        <v>1.2E-4</v>
      </c>
      <c r="R2091" s="185">
        <f>Q2091*H2091</f>
        <v>9.5640000000000013E-3</v>
      </c>
      <c r="S2091" s="185">
        <v>0</v>
      </c>
      <c r="T2091" s="186">
        <f>S2091*H2091</f>
        <v>0</v>
      </c>
      <c r="U2091" s="36"/>
      <c r="V2091" s="36"/>
      <c r="W2091" s="36"/>
      <c r="X2091" s="36"/>
      <c r="Y2091" s="36"/>
      <c r="Z2091" s="36"/>
      <c r="AA2091" s="36"/>
      <c r="AB2091" s="36"/>
      <c r="AC2091" s="36"/>
      <c r="AD2091" s="36"/>
      <c r="AE2091" s="36"/>
      <c r="AR2091" s="187" t="s">
        <v>267</v>
      </c>
      <c r="AT2091" s="187" t="s">
        <v>170</v>
      </c>
      <c r="AU2091" s="187" t="s">
        <v>83</v>
      </c>
      <c r="AY2091" s="19" t="s">
        <v>168</v>
      </c>
      <c r="BE2091" s="188">
        <f>IF(N2091="základní",J2091,0)</f>
        <v>0</v>
      </c>
      <c r="BF2091" s="188">
        <f>IF(N2091="snížená",J2091,0)</f>
        <v>0</v>
      </c>
      <c r="BG2091" s="188">
        <f>IF(N2091="zákl. přenesená",J2091,0)</f>
        <v>0</v>
      </c>
      <c r="BH2091" s="188">
        <f>IF(N2091="sníž. přenesená",J2091,0)</f>
        <v>0</v>
      </c>
      <c r="BI2091" s="188">
        <f>IF(N2091="nulová",J2091,0)</f>
        <v>0</v>
      </c>
      <c r="BJ2091" s="19" t="s">
        <v>81</v>
      </c>
      <c r="BK2091" s="188">
        <f>ROUND(I2091*H2091,2)</f>
        <v>0</v>
      </c>
      <c r="BL2091" s="19" t="s">
        <v>267</v>
      </c>
      <c r="BM2091" s="187" t="s">
        <v>2606</v>
      </c>
    </row>
    <row r="2092" spans="1:65" s="2" customFormat="1" ht="11.25">
      <c r="A2092" s="36"/>
      <c r="B2092" s="37"/>
      <c r="C2092" s="38"/>
      <c r="D2092" s="189" t="s">
        <v>176</v>
      </c>
      <c r="E2092" s="38"/>
      <c r="F2092" s="190" t="s">
        <v>2607</v>
      </c>
      <c r="G2092" s="38"/>
      <c r="H2092" s="38"/>
      <c r="I2092" s="191"/>
      <c r="J2092" s="38"/>
      <c r="K2092" s="38"/>
      <c r="L2092" s="41"/>
      <c r="M2092" s="192"/>
      <c r="N2092" s="193"/>
      <c r="O2092" s="66"/>
      <c r="P2092" s="66"/>
      <c r="Q2092" s="66"/>
      <c r="R2092" s="66"/>
      <c r="S2092" s="66"/>
      <c r="T2092" s="67"/>
      <c r="U2092" s="36"/>
      <c r="V2092" s="36"/>
      <c r="W2092" s="36"/>
      <c r="X2092" s="36"/>
      <c r="Y2092" s="36"/>
      <c r="Z2092" s="36"/>
      <c r="AA2092" s="36"/>
      <c r="AB2092" s="36"/>
      <c r="AC2092" s="36"/>
      <c r="AD2092" s="36"/>
      <c r="AE2092" s="36"/>
      <c r="AT2092" s="19" t="s">
        <v>176</v>
      </c>
      <c r="AU2092" s="19" t="s">
        <v>83</v>
      </c>
    </row>
    <row r="2093" spans="1:65" s="2" customFormat="1" ht="16.5" customHeight="1">
      <c r="A2093" s="36"/>
      <c r="B2093" s="37"/>
      <c r="C2093" s="176" t="s">
        <v>2608</v>
      </c>
      <c r="D2093" s="176" t="s">
        <v>170</v>
      </c>
      <c r="E2093" s="177" t="s">
        <v>2609</v>
      </c>
      <c r="F2093" s="178" t="s">
        <v>2610</v>
      </c>
      <c r="G2093" s="179" t="s">
        <v>225</v>
      </c>
      <c r="H2093" s="180">
        <v>220.08500000000001</v>
      </c>
      <c r="I2093" s="181"/>
      <c r="J2093" s="182">
        <f>ROUND(I2093*H2093,2)</f>
        <v>0</v>
      </c>
      <c r="K2093" s="178" t="s">
        <v>180</v>
      </c>
      <c r="L2093" s="41"/>
      <c r="M2093" s="183" t="s">
        <v>19</v>
      </c>
      <c r="N2093" s="184" t="s">
        <v>44</v>
      </c>
      <c r="O2093" s="66"/>
      <c r="P2093" s="185">
        <f>O2093*H2093</f>
        <v>0</v>
      </c>
      <c r="Q2093" s="185">
        <v>2.0000000000000001E-4</v>
      </c>
      <c r="R2093" s="185">
        <f>Q2093*H2093</f>
        <v>4.4017000000000001E-2</v>
      </c>
      <c r="S2093" s="185">
        <v>0</v>
      </c>
      <c r="T2093" s="186">
        <f>S2093*H2093</f>
        <v>0</v>
      </c>
      <c r="U2093" s="36"/>
      <c r="V2093" s="36"/>
      <c r="W2093" s="36"/>
      <c r="X2093" s="36"/>
      <c r="Y2093" s="36"/>
      <c r="Z2093" s="36"/>
      <c r="AA2093" s="36"/>
      <c r="AB2093" s="36"/>
      <c r="AC2093" s="36"/>
      <c r="AD2093" s="36"/>
      <c r="AE2093" s="36"/>
      <c r="AR2093" s="187" t="s">
        <v>267</v>
      </c>
      <c r="AT2093" s="187" t="s">
        <v>170</v>
      </c>
      <c r="AU2093" s="187" t="s">
        <v>83</v>
      </c>
      <c r="AY2093" s="19" t="s">
        <v>168</v>
      </c>
      <c r="BE2093" s="188">
        <f>IF(N2093="základní",J2093,0)</f>
        <v>0</v>
      </c>
      <c r="BF2093" s="188">
        <f>IF(N2093="snížená",J2093,0)</f>
        <v>0</v>
      </c>
      <c r="BG2093" s="188">
        <f>IF(N2093="zákl. přenesená",J2093,0)</f>
        <v>0</v>
      </c>
      <c r="BH2093" s="188">
        <f>IF(N2093="sníž. přenesená",J2093,0)</f>
        <v>0</v>
      </c>
      <c r="BI2093" s="188">
        <f>IF(N2093="nulová",J2093,0)</f>
        <v>0</v>
      </c>
      <c r="BJ2093" s="19" t="s">
        <v>81</v>
      </c>
      <c r="BK2093" s="188">
        <f>ROUND(I2093*H2093,2)</f>
        <v>0</v>
      </c>
      <c r="BL2093" s="19" t="s">
        <v>267</v>
      </c>
      <c r="BM2093" s="187" t="s">
        <v>2611</v>
      </c>
    </row>
    <row r="2094" spans="1:65" s="2" customFormat="1" ht="19.5">
      <c r="A2094" s="36"/>
      <c r="B2094" s="37"/>
      <c r="C2094" s="38"/>
      <c r="D2094" s="189" t="s">
        <v>176</v>
      </c>
      <c r="E2094" s="38"/>
      <c r="F2094" s="190" t="s">
        <v>2612</v>
      </c>
      <c r="G2094" s="38"/>
      <c r="H2094" s="38"/>
      <c r="I2094" s="191"/>
      <c r="J2094" s="38"/>
      <c r="K2094" s="38"/>
      <c r="L2094" s="41"/>
      <c r="M2094" s="192"/>
      <c r="N2094" s="193"/>
      <c r="O2094" s="66"/>
      <c r="P2094" s="66"/>
      <c r="Q2094" s="66"/>
      <c r="R2094" s="66"/>
      <c r="S2094" s="66"/>
      <c r="T2094" s="67"/>
      <c r="U2094" s="36"/>
      <c r="V2094" s="36"/>
      <c r="W2094" s="36"/>
      <c r="X2094" s="36"/>
      <c r="Y2094" s="36"/>
      <c r="Z2094" s="36"/>
      <c r="AA2094" s="36"/>
      <c r="AB2094" s="36"/>
      <c r="AC2094" s="36"/>
      <c r="AD2094" s="36"/>
      <c r="AE2094" s="36"/>
      <c r="AT2094" s="19" t="s">
        <v>176</v>
      </c>
      <c r="AU2094" s="19" t="s">
        <v>83</v>
      </c>
    </row>
    <row r="2095" spans="1:65" s="14" customFormat="1" ht="11.25">
      <c r="B2095" s="204"/>
      <c r="C2095" s="205"/>
      <c r="D2095" s="189" t="s">
        <v>198</v>
      </c>
      <c r="E2095" s="206" t="s">
        <v>19</v>
      </c>
      <c r="F2095" s="207" t="s">
        <v>626</v>
      </c>
      <c r="G2095" s="205"/>
      <c r="H2095" s="208">
        <v>72.09</v>
      </c>
      <c r="I2095" s="209"/>
      <c r="J2095" s="205"/>
      <c r="K2095" s="205"/>
      <c r="L2095" s="210"/>
      <c r="M2095" s="211"/>
      <c r="N2095" s="212"/>
      <c r="O2095" s="212"/>
      <c r="P2095" s="212"/>
      <c r="Q2095" s="212"/>
      <c r="R2095" s="212"/>
      <c r="S2095" s="212"/>
      <c r="T2095" s="213"/>
      <c r="AT2095" s="214" t="s">
        <v>198</v>
      </c>
      <c r="AU2095" s="214" t="s">
        <v>83</v>
      </c>
      <c r="AV2095" s="14" t="s">
        <v>83</v>
      </c>
      <c r="AW2095" s="14" t="s">
        <v>34</v>
      </c>
      <c r="AX2095" s="14" t="s">
        <v>73</v>
      </c>
      <c r="AY2095" s="214" t="s">
        <v>168</v>
      </c>
    </row>
    <row r="2096" spans="1:65" s="14" customFormat="1" ht="11.25">
      <c r="B2096" s="204"/>
      <c r="C2096" s="205"/>
      <c r="D2096" s="189" t="s">
        <v>198</v>
      </c>
      <c r="E2096" s="206" t="s">
        <v>19</v>
      </c>
      <c r="F2096" s="207" t="s">
        <v>627</v>
      </c>
      <c r="G2096" s="205"/>
      <c r="H2096" s="208">
        <v>47.045000000000002</v>
      </c>
      <c r="I2096" s="209"/>
      <c r="J2096" s="205"/>
      <c r="K2096" s="205"/>
      <c r="L2096" s="210"/>
      <c r="M2096" s="211"/>
      <c r="N2096" s="212"/>
      <c r="O2096" s="212"/>
      <c r="P2096" s="212"/>
      <c r="Q2096" s="212"/>
      <c r="R2096" s="212"/>
      <c r="S2096" s="212"/>
      <c r="T2096" s="213"/>
      <c r="AT2096" s="214" t="s">
        <v>198</v>
      </c>
      <c r="AU2096" s="214" t="s">
        <v>83</v>
      </c>
      <c r="AV2096" s="14" t="s">
        <v>83</v>
      </c>
      <c r="AW2096" s="14" t="s">
        <v>34</v>
      </c>
      <c r="AX2096" s="14" t="s">
        <v>73</v>
      </c>
      <c r="AY2096" s="214" t="s">
        <v>168</v>
      </c>
    </row>
    <row r="2097" spans="1:65" s="14" customFormat="1" ht="11.25">
      <c r="B2097" s="204"/>
      <c r="C2097" s="205"/>
      <c r="D2097" s="189" t="s">
        <v>198</v>
      </c>
      <c r="E2097" s="206" t="s">
        <v>19</v>
      </c>
      <c r="F2097" s="207" t="s">
        <v>1274</v>
      </c>
      <c r="G2097" s="205"/>
      <c r="H2097" s="208">
        <v>100.95</v>
      </c>
      <c r="I2097" s="209"/>
      <c r="J2097" s="205"/>
      <c r="K2097" s="205"/>
      <c r="L2097" s="210"/>
      <c r="M2097" s="211"/>
      <c r="N2097" s="212"/>
      <c r="O2097" s="212"/>
      <c r="P2097" s="212"/>
      <c r="Q2097" s="212"/>
      <c r="R2097" s="212"/>
      <c r="S2097" s="212"/>
      <c r="T2097" s="213"/>
      <c r="AT2097" s="214" t="s">
        <v>198</v>
      </c>
      <c r="AU2097" s="214" t="s">
        <v>83</v>
      </c>
      <c r="AV2097" s="14" t="s">
        <v>83</v>
      </c>
      <c r="AW2097" s="14" t="s">
        <v>34</v>
      </c>
      <c r="AX2097" s="14" t="s">
        <v>73</v>
      </c>
      <c r="AY2097" s="214" t="s">
        <v>168</v>
      </c>
    </row>
    <row r="2098" spans="1:65" s="15" customFormat="1" ht="11.25">
      <c r="B2098" s="215"/>
      <c r="C2098" s="216"/>
      <c r="D2098" s="189" t="s">
        <v>198</v>
      </c>
      <c r="E2098" s="217" t="s">
        <v>19</v>
      </c>
      <c r="F2098" s="218" t="s">
        <v>208</v>
      </c>
      <c r="G2098" s="216"/>
      <c r="H2098" s="219">
        <v>220.08500000000001</v>
      </c>
      <c r="I2098" s="220"/>
      <c r="J2098" s="216"/>
      <c r="K2098" s="216"/>
      <c r="L2098" s="221"/>
      <c r="M2098" s="222"/>
      <c r="N2098" s="223"/>
      <c r="O2098" s="223"/>
      <c r="P2098" s="223"/>
      <c r="Q2098" s="223"/>
      <c r="R2098" s="223"/>
      <c r="S2098" s="223"/>
      <c r="T2098" s="224"/>
      <c r="AT2098" s="225" t="s">
        <v>198</v>
      </c>
      <c r="AU2098" s="225" t="s">
        <v>83</v>
      </c>
      <c r="AV2098" s="15" t="s">
        <v>174</v>
      </c>
      <c r="AW2098" s="15" t="s">
        <v>34</v>
      </c>
      <c r="AX2098" s="15" t="s">
        <v>81</v>
      </c>
      <c r="AY2098" s="225" t="s">
        <v>168</v>
      </c>
    </row>
    <row r="2099" spans="1:65" s="2" customFormat="1" ht="16.5" customHeight="1">
      <c r="A2099" s="36"/>
      <c r="B2099" s="37"/>
      <c r="C2099" s="176" t="s">
        <v>2613</v>
      </c>
      <c r="D2099" s="176" t="s">
        <v>170</v>
      </c>
      <c r="E2099" s="177" t="s">
        <v>2614</v>
      </c>
      <c r="F2099" s="178" t="s">
        <v>2615</v>
      </c>
      <c r="G2099" s="179" t="s">
        <v>225</v>
      </c>
      <c r="H2099" s="180">
        <v>17</v>
      </c>
      <c r="I2099" s="181"/>
      <c r="J2099" s="182">
        <f>ROUND(I2099*H2099,2)</f>
        <v>0</v>
      </c>
      <c r="K2099" s="178" t="s">
        <v>180</v>
      </c>
      <c r="L2099" s="41"/>
      <c r="M2099" s="183" t="s">
        <v>19</v>
      </c>
      <c r="N2099" s="184" t="s">
        <v>44</v>
      </c>
      <c r="O2099" s="66"/>
      <c r="P2099" s="185">
        <f>O2099*H2099</f>
        <v>0</v>
      </c>
      <c r="Q2099" s="185">
        <v>1E-4</v>
      </c>
      <c r="R2099" s="185">
        <f>Q2099*H2099</f>
        <v>1.7000000000000001E-3</v>
      </c>
      <c r="S2099" s="185">
        <v>0</v>
      </c>
      <c r="T2099" s="186">
        <f>S2099*H2099</f>
        <v>0</v>
      </c>
      <c r="U2099" s="36"/>
      <c r="V2099" s="36"/>
      <c r="W2099" s="36"/>
      <c r="X2099" s="36"/>
      <c r="Y2099" s="36"/>
      <c r="Z2099" s="36"/>
      <c r="AA2099" s="36"/>
      <c r="AB2099" s="36"/>
      <c r="AC2099" s="36"/>
      <c r="AD2099" s="36"/>
      <c r="AE2099" s="36"/>
      <c r="AR2099" s="187" t="s">
        <v>267</v>
      </c>
      <c r="AT2099" s="187" t="s">
        <v>170</v>
      </c>
      <c r="AU2099" s="187" t="s">
        <v>83</v>
      </c>
      <c r="AY2099" s="19" t="s">
        <v>168</v>
      </c>
      <c r="BE2099" s="188">
        <f>IF(N2099="základní",J2099,0)</f>
        <v>0</v>
      </c>
      <c r="BF2099" s="188">
        <f>IF(N2099="snížená",J2099,0)</f>
        <v>0</v>
      </c>
      <c r="BG2099" s="188">
        <f>IF(N2099="zákl. přenesená",J2099,0)</f>
        <v>0</v>
      </c>
      <c r="BH2099" s="188">
        <f>IF(N2099="sníž. přenesená",J2099,0)</f>
        <v>0</v>
      </c>
      <c r="BI2099" s="188">
        <f>IF(N2099="nulová",J2099,0)</f>
        <v>0</v>
      </c>
      <c r="BJ2099" s="19" t="s">
        <v>81</v>
      </c>
      <c r="BK2099" s="188">
        <f>ROUND(I2099*H2099,2)</f>
        <v>0</v>
      </c>
      <c r="BL2099" s="19" t="s">
        <v>267</v>
      </c>
      <c r="BM2099" s="187" t="s">
        <v>2616</v>
      </c>
    </row>
    <row r="2100" spans="1:65" s="2" customFormat="1" ht="19.5">
      <c r="A2100" s="36"/>
      <c r="B2100" s="37"/>
      <c r="C2100" s="38"/>
      <c r="D2100" s="189" t="s">
        <v>176</v>
      </c>
      <c r="E2100" s="38"/>
      <c r="F2100" s="190" t="s">
        <v>2617</v>
      </c>
      <c r="G2100" s="38"/>
      <c r="H2100" s="38"/>
      <c r="I2100" s="191"/>
      <c r="J2100" s="38"/>
      <c r="K2100" s="38"/>
      <c r="L2100" s="41"/>
      <c r="M2100" s="192"/>
      <c r="N2100" s="193"/>
      <c r="O2100" s="66"/>
      <c r="P2100" s="66"/>
      <c r="Q2100" s="66"/>
      <c r="R2100" s="66"/>
      <c r="S2100" s="66"/>
      <c r="T2100" s="67"/>
      <c r="U2100" s="36"/>
      <c r="V2100" s="36"/>
      <c r="W2100" s="36"/>
      <c r="X2100" s="36"/>
      <c r="Y2100" s="36"/>
      <c r="Z2100" s="36"/>
      <c r="AA2100" s="36"/>
      <c r="AB2100" s="36"/>
      <c r="AC2100" s="36"/>
      <c r="AD2100" s="36"/>
      <c r="AE2100" s="36"/>
      <c r="AT2100" s="19" t="s">
        <v>176</v>
      </c>
      <c r="AU2100" s="19" t="s">
        <v>83</v>
      </c>
    </row>
    <row r="2101" spans="1:65" s="13" customFormat="1" ht="11.25">
      <c r="B2101" s="194"/>
      <c r="C2101" s="195"/>
      <c r="D2101" s="189" t="s">
        <v>198</v>
      </c>
      <c r="E2101" s="196" t="s">
        <v>19</v>
      </c>
      <c r="F2101" s="197" t="s">
        <v>966</v>
      </c>
      <c r="G2101" s="195"/>
      <c r="H2101" s="196" t="s">
        <v>19</v>
      </c>
      <c r="I2101" s="198"/>
      <c r="J2101" s="195"/>
      <c r="K2101" s="195"/>
      <c r="L2101" s="199"/>
      <c r="M2101" s="200"/>
      <c r="N2101" s="201"/>
      <c r="O2101" s="201"/>
      <c r="P2101" s="201"/>
      <c r="Q2101" s="201"/>
      <c r="R2101" s="201"/>
      <c r="S2101" s="201"/>
      <c r="T2101" s="202"/>
      <c r="AT2101" s="203" t="s">
        <v>198</v>
      </c>
      <c r="AU2101" s="203" t="s">
        <v>83</v>
      </c>
      <c r="AV2101" s="13" t="s">
        <v>81</v>
      </c>
      <c r="AW2101" s="13" t="s">
        <v>34</v>
      </c>
      <c r="AX2101" s="13" t="s">
        <v>73</v>
      </c>
      <c r="AY2101" s="203" t="s">
        <v>168</v>
      </c>
    </row>
    <row r="2102" spans="1:65" s="14" customFormat="1" ht="11.25">
      <c r="B2102" s="204"/>
      <c r="C2102" s="205"/>
      <c r="D2102" s="189" t="s">
        <v>198</v>
      </c>
      <c r="E2102" s="206" t="s">
        <v>19</v>
      </c>
      <c r="F2102" s="207" t="s">
        <v>967</v>
      </c>
      <c r="G2102" s="205"/>
      <c r="H2102" s="208">
        <v>17</v>
      </c>
      <c r="I2102" s="209"/>
      <c r="J2102" s="205"/>
      <c r="K2102" s="205"/>
      <c r="L2102" s="210"/>
      <c r="M2102" s="211"/>
      <c r="N2102" s="212"/>
      <c r="O2102" s="212"/>
      <c r="P2102" s="212"/>
      <c r="Q2102" s="212"/>
      <c r="R2102" s="212"/>
      <c r="S2102" s="212"/>
      <c r="T2102" s="213"/>
      <c r="AT2102" s="214" t="s">
        <v>198</v>
      </c>
      <c r="AU2102" s="214" t="s">
        <v>83</v>
      </c>
      <c r="AV2102" s="14" t="s">
        <v>83</v>
      </c>
      <c r="AW2102" s="14" t="s">
        <v>34</v>
      </c>
      <c r="AX2102" s="14" t="s">
        <v>81</v>
      </c>
      <c r="AY2102" s="214" t="s">
        <v>168</v>
      </c>
    </row>
    <row r="2103" spans="1:65" s="12" customFormat="1" ht="22.9" customHeight="1">
      <c r="B2103" s="160"/>
      <c r="C2103" s="161"/>
      <c r="D2103" s="162" t="s">
        <v>72</v>
      </c>
      <c r="E2103" s="174" t="s">
        <v>2618</v>
      </c>
      <c r="F2103" s="174" t="s">
        <v>2619</v>
      </c>
      <c r="G2103" s="161"/>
      <c r="H2103" s="161"/>
      <c r="I2103" s="164"/>
      <c r="J2103" s="175">
        <f>BK2103</f>
        <v>0</v>
      </c>
      <c r="K2103" s="161"/>
      <c r="L2103" s="166"/>
      <c r="M2103" s="167"/>
      <c r="N2103" s="168"/>
      <c r="O2103" s="168"/>
      <c r="P2103" s="169">
        <f>SUM(P2104:P2141)</f>
        <v>0</v>
      </c>
      <c r="Q2103" s="168"/>
      <c r="R2103" s="169">
        <f>SUM(R2104:R2141)</f>
        <v>4.3445359999999997</v>
      </c>
      <c r="S2103" s="168"/>
      <c r="T2103" s="170">
        <f>SUM(T2104:T2141)</f>
        <v>0</v>
      </c>
      <c r="AR2103" s="171" t="s">
        <v>83</v>
      </c>
      <c r="AT2103" s="172" t="s">
        <v>72</v>
      </c>
      <c r="AU2103" s="172" t="s">
        <v>81</v>
      </c>
      <c r="AY2103" s="171" t="s">
        <v>168</v>
      </c>
      <c r="BK2103" s="173">
        <f>SUM(BK2104:BK2141)</f>
        <v>0</v>
      </c>
    </row>
    <row r="2104" spans="1:65" s="2" customFormat="1" ht="21.75" customHeight="1">
      <c r="A2104" s="36"/>
      <c r="B2104" s="37"/>
      <c r="C2104" s="176" t="s">
        <v>2620</v>
      </c>
      <c r="D2104" s="176" t="s">
        <v>170</v>
      </c>
      <c r="E2104" s="177" t="s">
        <v>2621</v>
      </c>
      <c r="F2104" s="178" t="s">
        <v>2622</v>
      </c>
      <c r="G2104" s="179" t="s">
        <v>225</v>
      </c>
      <c r="H2104" s="180">
        <v>8744</v>
      </c>
      <c r="I2104" s="181"/>
      <c r="J2104" s="182">
        <f>ROUND(I2104*H2104,2)</f>
        <v>0</v>
      </c>
      <c r="K2104" s="178" t="s">
        <v>180</v>
      </c>
      <c r="L2104" s="41"/>
      <c r="M2104" s="183" t="s">
        <v>19</v>
      </c>
      <c r="N2104" s="184" t="s">
        <v>44</v>
      </c>
      <c r="O2104" s="66"/>
      <c r="P2104" s="185">
        <f>O2104*H2104</f>
        <v>0</v>
      </c>
      <c r="Q2104" s="185">
        <v>2.7999999999999998E-4</v>
      </c>
      <c r="R2104" s="185">
        <f>Q2104*H2104</f>
        <v>2.4483199999999998</v>
      </c>
      <c r="S2104" s="185">
        <v>0</v>
      </c>
      <c r="T2104" s="186">
        <f>S2104*H2104</f>
        <v>0</v>
      </c>
      <c r="U2104" s="36"/>
      <c r="V2104" s="36"/>
      <c r="W2104" s="36"/>
      <c r="X2104" s="36"/>
      <c r="Y2104" s="36"/>
      <c r="Z2104" s="36"/>
      <c r="AA2104" s="36"/>
      <c r="AB2104" s="36"/>
      <c r="AC2104" s="36"/>
      <c r="AD2104" s="36"/>
      <c r="AE2104" s="36"/>
      <c r="AR2104" s="187" t="s">
        <v>267</v>
      </c>
      <c r="AT2104" s="187" t="s">
        <v>170</v>
      </c>
      <c r="AU2104" s="187" t="s">
        <v>83</v>
      </c>
      <c r="AY2104" s="19" t="s">
        <v>168</v>
      </c>
      <c r="BE2104" s="188">
        <f>IF(N2104="základní",J2104,0)</f>
        <v>0</v>
      </c>
      <c r="BF2104" s="188">
        <f>IF(N2104="snížená",J2104,0)</f>
        <v>0</v>
      </c>
      <c r="BG2104" s="188">
        <f>IF(N2104="zákl. přenesená",J2104,0)</f>
        <v>0</v>
      </c>
      <c r="BH2104" s="188">
        <f>IF(N2104="sníž. přenesená",J2104,0)</f>
        <v>0</v>
      </c>
      <c r="BI2104" s="188">
        <f>IF(N2104="nulová",J2104,0)</f>
        <v>0</v>
      </c>
      <c r="BJ2104" s="19" t="s">
        <v>81</v>
      </c>
      <c r="BK2104" s="188">
        <f>ROUND(I2104*H2104,2)</f>
        <v>0</v>
      </c>
      <c r="BL2104" s="19" t="s">
        <v>267</v>
      </c>
      <c r="BM2104" s="187" t="s">
        <v>2623</v>
      </c>
    </row>
    <row r="2105" spans="1:65" s="2" customFormat="1" ht="11.25">
      <c r="A2105" s="36"/>
      <c r="B2105" s="37"/>
      <c r="C2105" s="38"/>
      <c r="D2105" s="189" t="s">
        <v>176</v>
      </c>
      <c r="E2105" s="38"/>
      <c r="F2105" s="190" t="s">
        <v>2624</v>
      </c>
      <c r="G2105" s="38"/>
      <c r="H2105" s="38"/>
      <c r="I2105" s="191"/>
      <c r="J2105" s="38"/>
      <c r="K2105" s="38"/>
      <c r="L2105" s="41"/>
      <c r="M2105" s="192"/>
      <c r="N2105" s="193"/>
      <c r="O2105" s="66"/>
      <c r="P2105" s="66"/>
      <c r="Q2105" s="66"/>
      <c r="R2105" s="66"/>
      <c r="S2105" s="66"/>
      <c r="T2105" s="67"/>
      <c r="U2105" s="36"/>
      <c r="V2105" s="36"/>
      <c r="W2105" s="36"/>
      <c r="X2105" s="36"/>
      <c r="Y2105" s="36"/>
      <c r="Z2105" s="36"/>
      <c r="AA2105" s="36"/>
      <c r="AB2105" s="36"/>
      <c r="AC2105" s="36"/>
      <c r="AD2105" s="36"/>
      <c r="AE2105" s="36"/>
      <c r="AT2105" s="19" t="s">
        <v>176</v>
      </c>
      <c r="AU2105" s="19" t="s">
        <v>83</v>
      </c>
    </row>
    <row r="2106" spans="1:65" s="13" customFormat="1" ht="11.25">
      <c r="B2106" s="194"/>
      <c r="C2106" s="195"/>
      <c r="D2106" s="189" t="s">
        <v>198</v>
      </c>
      <c r="E2106" s="196" t="s">
        <v>19</v>
      </c>
      <c r="F2106" s="197" t="s">
        <v>2625</v>
      </c>
      <c r="G2106" s="195"/>
      <c r="H2106" s="196" t="s">
        <v>19</v>
      </c>
      <c r="I2106" s="198"/>
      <c r="J2106" s="195"/>
      <c r="K2106" s="195"/>
      <c r="L2106" s="199"/>
      <c r="M2106" s="200"/>
      <c r="N2106" s="201"/>
      <c r="O2106" s="201"/>
      <c r="P2106" s="201"/>
      <c r="Q2106" s="201"/>
      <c r="R2106" s="201"/>
      <c r="S2106" s="201"/>
      <c r="T2106" s="202"/>
      <c r="AT2106" s="203" t="s">
        <v>198</v>
      </c>
      <c r="AU2106" s="203" t="s">
        <v>83</v>
      </c>
      <c r="AV2106" s="13" t="s">
        <v>81</v>
      </c>
      <c r="AW2106" s="13" t="s">
        <v>34</v>
      </c>
      <c r="AX2106" s="13" t="s">
        <v>73</v>
      </c>
      <c r="AY2106" s="203" t="s">
        <v>168</v>
      </c>
    </row>
    <row r="2107" spans="1:65" s="14" customFormat="1" ht="11.25">
      <c r="B2107" s="204"/>
      <c r="C2107" s="205"/>
      <c r="D2107" s="189" t="s">
        <v>198</v>
      </c>
      <c r="E2107" s="206" t="s">
        <v>19</v>
      </c>
      <c r="F2107" s="207" t="s">
        <v>2626</v>
      </c>
      <c r="G2107" s="205"/>
      <c r="H2107" s="208">
        <v>1658</v>
      </c>
      <c r="I2107" s="209"/>
      <c r="J2107" s="205"/>
      <c r="K2107" s="205"/>
      <c r="L2107" s="210"/>
      <c r="M2107" s="211"/>
      <c r="N2107" s="212"/>
      <c r="O2107" s="212"/>
      <c r="P2107" s="212"/>
      <c r="Q2107" s="212"/>
      <c r="R2107" s="212"/>
      <c r="S2107" s="212"/>
      <c r="T2107" s="213"/>
      <c r="AT2107" s="214" t="s">
        <v>198</v>
      </c>
      <c r="AU2107" s="214" t="s">
        <v>83</v>
      </c>
      <c r="AV2107" s="14" t="s">
        <v>83</v>
      </c>
      <c r="AW2107" s="14" t="s">
        <v>34</v>
      </c>
      <c r="AX2107" s="14" t="s">
        <v>73</v>
      </c>
      <c r="AY2107" s="214" t="s">
        <v>168</v>
      </c>
    </row>
    <row r="2108" spans="1:65" s="14" customFormat="1" ht="11.25">
      <c r="B2108" s="204"/>
      <c r="C2108" s="205"/>
      <c r="D2108" s="189" t="s">
        <v>198</v>
      </c>
      <c r="E2108" s="206" t="s">
        <v>19</v>
      </c>
      <c r="F2108" s="207" t="s">
        <v>2627</v>
      </c>
      <c r="G2108" s="205"/>
      <c r="H2108" s="208">
        <v>2404</v>
      </c>
      <c r="I2108" s="209"/>
      <c r="J2108" s="205"/>
      <c r="K2108" s="205"/>
      <c r="L2108" s="210"/>
      <c r="M2108" s="211"/>
      <c r="N2108" s="212"/>
      <c r="O2108" s="212"/>
      <c r="P2108" s="212"/>
      <c r="Q2108" s="212"/>
      <c r="R2108" s="212"/>
      <c r="S2108" s="212"/>
      <c r="T2108" s="213"/>
      <c r="AT2108" s="214" t="s">
        <v>198</v>
      </c>
      <c r="AU2108" s="214" t="s">
        <v>83</v>
      </c>
      <c r="AV2108" s="14" t="s">
        <v>83</v>
      </c>
      <c r="AW2108" s="14" t="s">
        <v>34</v>
      </c>
      <c r="AX2108" s="14" t="s">
        <v>73</v>
      </c>
      <c r="AY2108" s="214" t="s">
        <v>168</v>
      </c>
    </row>
    <row r="2109" spans="1:65" s="14" customFormat="1" ht="11.25">
      <c r="B2109" s="204"/>
      <c r="C2109" s="205"/>
      <c r="D2109" s="189" t="s">
        <v>198</v>
      </c>
      <c r="E2109" s="206" t="s">
        <v>19</v>
      </c>
      <c r="F2109" s="207" t="s">
        <v>2628</v>
      </c>
      <c r="G2109" s="205"/>
      <c r="H2109" s="208">
        <v>2400</v>
      </c>
      <c r="I2109" s="209"/>
      <c r="J2109" s="205"/>
      <c r="K2109" s="205"/>
      <c r="L2109" s="210"/>
      <c r="M2109" s="211"/>
      <c r="N2109" s="212"/>
      <c r="O2109" s="212"/>
      <c r="P2109" s="212"/>
      <c r="Q2109" s="212"/>
      <c r="R2109" s="212"/>
      <c r="S2109" s="212"/>
      <c r="T2109" s="213"/>
      <c r="AT2109" s="214" t="s">
        <v>198</v>
      </c>
      <c r="AU2109" s="214" t="s">
        <v>83</v>
      </c>
      <c r="AV2109" s="14" t="s">
        <v>83</v>
      </c>
      <c r="AW2109" s="14" t="s">
        <v>34</v>
      </c>
      <c r="AX2109" s="14" t="s">
        <v>73</v>
      </c>
      <c r="AY2109" s="214" t="s">
        <v>168</v>
      </c>
    </row>
    <row r="2110" spans="1:65" s="14" customFormat="1" ht="11.25">
      <c r="B2110" s="204"/>
      <c r="C2110" s="205"/>
      <c r="D2110" s="189" t="s">
        <v>198</v>
      </c>
      <c r="E2110" s="206" t="s">
        <v>19</v>
      </c>
      <c r="F2110" s="207" t="s">
        <v>2629</v>
      </c>
      <c r="G2110" s="205"/>
      <c r="H2110" s="208">
        <v>2120</v>
      </c>
      <c r="I2110" s="209"/>
      <c r="J2110" s="205"/>
      <c r="K2110" s="205"/>
      <c r="L2110" s="210"/>
      <c r="M2110" s="211"/>
      <c r="N2110" s="212"/>
      <c r="O2110" s="212"/>
      <c r="P2110" s="212"/>
      <c r="Q2110" s="212"/>
      <c r="R2110" s="212"/>
      <c r="S2110" s="212"/>
      <c r="T2110" s="213"/>
      <c r="AT2110" s="214" t="s">
        <v>198</v>
      </c>
      <c r="AU2110" s="214" t="s">
        <v>83</v>
      </c>
      <c r="AV2110" s="14" t="s">
        <v>83</v>
      </c>
      <c r="AW2110" s="14" t="s">
        <v>34</v>
      </c>
      <c r="AX2110" s="14" t="s">
        <v>73</v>
      </c>
      <c r="AY2110" s="214" t="s">
        <v>168</v>
      </c>
    </row>
    <row r="2111" spans="1:65" s="14" customFormat="1" ht="11.25">
      <c r="B2111" s="204"/>
      <c r="C2111" s="205"/>
      <c r="D2111" s="189" t="s">
        <v>198</v>
      </c>
      <c r="E2111" s="206" t="s">
        <v>19</v>
      </c>
      <c r="F2111" s="207" t="s">
        <v>2630</v>
      </c>
      <c r="G2111" s="205"/>
      <c r="H2111" s="208">
        <v>162</v>
      </c>
      <c r="I2111" s="209"/>
      <c r="J2111" s="205"/>
      <c r="K2111" s="205"/>
      <c r="L2111" s="210"/>
      <c r="M2111" s="211"/>
      <c r="N2111" s="212"/>
      <c r="O2111" s="212"/>
      <c r="P2111" s="212"/>
      <c r="Q2111" s="212"/>
      <c r="R2111" s="212"/>
      <c r="S2111" s="212"/>
      <c r="T2111" s="213"/>
      <c r="AT2111" s="214" t="s">
        <v>198</v>
      </c>
      <c r="AU2111" s="214" t="s">
        <v>83</v>
      </c>
      <c r="AV2111" s="14" t="s">
        <v>83</v>
      </c>
      <c r="AW2111" s="14" t="s">
        <v>34</v>
      </c>
      <c r="AX2111" s="14" t="s">
        <v>73</v>
      </c>
      <c r="AY2111" s="214" t="s">
        <v>168</v>
      </c>
    </row>
    <row r="2112" spans="1:65" s="15" customFormat="1" ht="11.25">
      <c r="B2112" s="215"/>
      <c r="C2112" s="216"/>
      <c r="D2112" s="189" t="s">
        <v>198</v>
      </c>
      <c r="E2112" s="217" t="s">
        <v>19</v>
      </c>
      <c r="F2112" s="218" t="s">
        <v>208</v>
      </c>
      <c r="G2112" s="216"/>
      <c r="H2112" s="219">
        <v>8744</v>
      </c>
      <c r="I2112" s="220"/>
      <c r="J2112" s="216"/>
      <c r="K2112" s="216"/>
      <c r="L2112" s="221"/>
      <c r="M2112" s="222"/>
      <c r="N2112" s="223"/>
      <c r="O2112" s="223"/>
      <c r="P2112" s="223"/>
      <c r="Q2112" s="223"/>
      <c r="R2112" s="223"/>
      <c r="S2112" s="223"/>
      <c r="T2112" s="224"/>
      <c r="AT2112" s="225" t="s">
        <v>198</v>
      </c>
      <c r="AU2112" s="225" t="s">
        <v>83</v>
      </c>
      <c r="AV2112" s="15" t="s">
        <v>174</v>
      </c>
      <c r="AW2112" s="15" t="s">
        <v>34</v>
      </c>
      <c r="AX2112" s="15" t="s">
        <v>81</v>
      </c>
      <c r="AY2112" s="225" t="s">
        <v>168</v>
      </c>
    </row>
    <row r="2113" spans="1:65" s="2" customFormat="1" ht="21.75" customHeight="1">
      <c r="A2113" s="36"/>
      <c r="B2113" s="37"/>
      <c r="C2113" s="176" t="s">
        <v>2631</v>
      </c>
      <c r="D2113" s="176" t="s">
        <v>170</v>
      </c>
      <c r="E2113" s="177" t="s">
        <v>2632</v>
      </c>
      <c r="F2113" s="178" t="s">
        <v>2633</v>
      </c>
      <c r="G2113" s="179" t="s">
        <v>225</v>
      </c>
      <c r="H2113" s="180">
        <v>310</v>
      </c>
      <c r="I2113" s="181"/>
      <c r="J2113" s="182">
        <f>ROUND(I2113*H2113,2)</f>
        <v>0</v>
      </c>
      <c r="K2113" s="178" t="s">
        <v>180</v>
      </c>
      <c r="L2113" s="41"/>
      <c r="M2113" s="183" t="s">
        <v>19</v>
      </c>
      <c r="N2113" s="184" t="s">
        <v>44</v>
      </c>
      <c r="O2113" s="66"/>
      <c r="P2113" s="185">
        <f>O2113*H2113</f>
        <v>0</v>
      </c>
      <c r="Q2113" s="185">
        <v>2.5999999999999998E-4</v>
      </c>
      <c r="R2113" s="185">
        <f>Q2113*H2113</f>
        <v>8.0599999999999991E-2</v>
      </c>
      <c r="S2113" s="185">
        <v>0</v>
      </c>
      <c r="T2113" s="186">
        <f>S2113*H2113</f>
        <v>0</v>
      </c>
      <c r="U2113" s="36"/>
      <c r="V2113" s="36"/>
      <c r="W2113" s="36"/>
      <c r="X2113" s="36"/>
      <c r="Y2113" s="36"/>
      <c r="Z2113" s="36"/>
      <c r="AA2113" s="36"/>
      <c r="AB2113" s="36"/>
      <c r="AC2113" s="36"/>
      <c r="AD2113" s="36"/>
      <c r="AE2113" s="36"/>
      <c r="AR2113" s="187" t="s">
        <v>267</v>
      </c>
      <c r="AT2113" s="187" t="s">
        <v>170</v>
      </c>
      <c r="AU2113" s="187" t="s">
        <v>83</v>
      </c>
      <c r="AY2113" s="19" t="s">
        <v>168</v>
      </c>
      <c r="BE2113" s="188">
        <f>IF(N2113="základní",J2113,0)</f>
        <v>0</v>
      </c>
      <c r="BF2113" s="188">
        <f>IF(N2113="snížená",J2113,0)</f>
        <v>0</v>
      </c>
      <c r="BG2113" s="188">
        <f>IF(N2113="zákl. přenesená",J2113,0)</f>
        <v>0</v>
      </c>
      <c r="BH2113" s="188">
        <f>IF(N2113="sníž. přenesená",J2113,0)</f>
        <v>0</v>
      </c>
      <c r="BI2113" s="188">
        <f>IF(N2113="nulová",J2113,0)</f>
        <v>0</v>
      </c>
      <c r="BJ2113" s="19" t="s">
        <v>81</v>
      </c>
      <c r="BK2113" s="188">
        <f>ROUND(I2113*H2113,2)</f>
        <v>0</v>
      </c>
      <c r="BL2113" s="19" t="s">
        <v>267</v>
      </c>
      <c r="BM2113" s="187" t="s">
        <v>2634</v>
      </c>
    </row>
    <row r="2114" spans="1:65" s="2" customFormat="1" ht="11.25">
      <c r="A2114" s="36"/>
      <c r="B2114" s="37"/>
      <c r="C2114" s="38"/>
      <c r="D2114" s="189" t="s">
        <v>176</v>
      </c>
      <c r="E2114" s="38"/>
      <c r="F2114" s="190" t="s">
        <v>2635</v>
      </c>
      <c r="G2114" s="38"/>
      <c r="H2114" s="38"/>
      <c r="I2114" s="191"/>
      <c r="J2114" s="38"/>
      <c r="K2114" s="38"/>
      <c r="L2114" s="41"/>
      <c r="M2114" s="192"/>
      <c r="N2114" s="193"/>
      <c r="O2114" s="66"/>
      <c r="P2114" s="66"/>
      <c r="Q2114" s="66"/>
      <c r="R2114" s="66"/>
      <c r="S2114" s="66"/>
      <c r="T2114" s="67"/>
      <c r="U2114" s="36"/>
      <c r="V2114" s="36"/>
      <c r="W2114" s="36"/>
      <c r="X2114" s="36"/>
      <c r="Y2114" s="36"/>
      <c r="Z2114" s="36"/>
      <c r="AA2114" s="36"/>
      <c r="AB2114" s="36"/>
      <c r="AC2114" s="36"/>
      <c r="AD2114" s="36"/>
      <c r="AE2114" s="36"/>
      <c r="AT2114" s="19" t="s">
        <v>176</v>
      </c>
      <c r="AU2114" s="19" t="s">
        <v>83</v>
      </c>
    </row>
    <row r="2115" spans="1:65" s="14" customFormat="1" ht="11.25">
      <c r="B2115" s="204"/>
      <c r="C2115" s="205"/>
      <c r="D2115" s="189" t="s">
        <v>198</v>
      </c>
      <c r="E2115" s="206" t="s">
        <v>19</v>
      </c>
      <c r="F2115" s="207" t="s">
        <v>2636</v>
      </c>
      <c r="G2115" s="205"/>
      <c r="H2115" s="208">
        <v>310</v>
      </c>
      <c r="I2115" s="209"/>
      <c r="J2115" s="205"/>
      <c r="K2115" s="205"/>
      <c r="L2115" s="210"/>
      <c r="M2115" s="211"/>
      <c r="N2115" s="212"/>
      <c r="O2115" s="212"/>
      <c r="P2115" s="212"/>
      <c r="Q2115" s="212"/>
      <c r="R2115" s="212"/>
      <c r="S2115" s="212"/>
      <c r="T2115" s="213"/>
      <c r="AT2115" s="214" t="s">
        <v>198</v>
      </c>
      <c r="AU2115" s="214" t="s">
        <v>83</v>
      </c>
      <c r="AV2115" s="14" t="s">
        <v>83</v>
      </c>
      <c r="AW2115" s="14" t="s">
        <v>34</v>
      </c>
      <c r="AX2115" s="14" t="s">
        <v>81</v>
      </c>
      <c r="AY2115" s="214" t="s">
        <v>168</v>
      </c>
    </row>
    <row r="2116" spans="1:65" s="2" customFormat="1" ht="16.5" customHeight="1">
      <c r="A2116" s="36"/>
      <c r="B2116" s="37"/>
      <c r="C2116" s="176" t="s">
        <v>2637</v>
      </c>
      <c r="D2116" s="176" t="s">
        <v>170</v>
      </c>
      <c r="E2116" s="177" t="s">
        <v>2638</v>
      </c>
      <c r="F2116" s="178" t="s">
        <v>2639</v>
      </c>
      <c r="G2116" s="179" t="s">
        <v>225</v>
      </c>
      <c r="H2116" s="180">
        <v>9054</v>
      </c>
      <c r="I2116" s="181"/>
      <c r="J2116" s="182">
        <f>ROUND(I2116*H2116,2)</f>
        <v>0</v>
      </c>
      <c r="K2116" s="178" t="s">
        <v>180</v>
      </c>
      <c r="L2116" s="41"/>
      <c r="M2116" s="183" t="s">
        <v>19</v>
      </c>
      <c r="N2116" s="184" t="s">
        <v>44</v>
      </c>
      <c r="O2116" s="66"/>
      <c r="P2116" s="185">
        <f>O2116*H2116</f>
        <v>0</v>
      </c>
      <c r="Q2116" s="185">
        <v>2.0000000000000001E-4</v>
      </c>
      <c r="R2116" s="185">
        <f>Q2116*H2116</f>
        <v>1.8108000000000002</v>
      </c>
      <c r="S2116" s="185">
        <v>0</v>
      </c>
      <c r="T2116" s="186">
        <f>S2116*H2116</f>
        <v>0</v>
      </c>
      <c r="U2116" s="36"/>
      <c r="V2116" s="36"/>
      <c r="W2116" s="36"/>
      <c r="X2116" s="36"/>
      <c r="Y2116" s="36"/>
      <c r="Z2116" s="36"/>
      <c r="AA2116" s="36"/>
      <c r="AB2116" s="36"/>
      <c r="AC2116" s="36"/>
      <c r="AD2116" s="36"/>
      <c r="AE2116" s="36"/>
      <c r="AR2116" s="187" t="s">
        <v>267</v>
      </c>
      <c r="AT2116" s="187" t="s">
        <v>170</v>
      </c>
      <c r="AU2116" s="187" t="s">
        <v>83</v>
      </c>
      <c r="AY2116" s="19" t="s">
        <v>168</v>
      </c>
      <c r="BE2116" s="188">
        <f>IF(N2116="základní",J2116,0)</f>
        <v>0</v>
      </c>
      <c r="BF2116" s="188">
        <f>IF(N2116="snížená",J2116,0)</f>
        <v>0</v>
      </c>
      <c r="BG2116" s="188">
        <f>IF(N2116="zákl. přenesená",J2116,0)</f>
        <v>0</v>
      </c>
      <c r="BH2116" s="188">
        <f>IF(N2116="sníž. přenesená",J2116,0)</f>
        <v>0</v>
      </c>
      <c r="BI2116" s="188">
        <f>IF(N2116="nulová",J2116,0)</f>
        <v>0</v>
      </c>
      <c r="BJ2116" s="19" t="s">
        <v>81</v>
      </c>
      <c r="BK2116" s="188">
        <f>ROUND(I2116*H2116,2)</f>
        <v>0</v>
      </c>
      <c r="BL2116" s="19" t="s">
        <v>267</v>
      </c>
      <c r="BM2116" s="187" t="s">
        <v>2640</v>
      </c>
    </row>
    <row r="2117" spans="1:65" s="2" customFormat="1" ht="11.25">
      <c r="A2117" s="36"/>
      <c r="B2117" s="37"/>
      <c r="C2117" s="38"/>
      <c r="D2117" s="189" t="s">
        <v>176</v>
      </c>
      <c r="E2117" s="38"/>
      <c r="F2117" s="190" t="s">
        <v>2641</v>
      </c>
      <c r="G2117" s="38"/>
      <c r="H2117" s="38"/>
      <c r="I2117" s="191"/>
      <c r="J2117" s="38"/>
      <c r="K2117" s="38"/>
      <c r="L2117" s="41"/>
      <c r="M2117" s="192"/>
      <c r="N2117" s="193"/>
      <c r="O2117" s="66"/>
      <c r="P2117" s="66"/>
      <c r="Q2117" s="66"/>
      <c r="R2117" s="66"/>
      <c r="S2117" s="66"/>
      <c r="T2117" s="67"/>
      <c r="U2117" s="36"/>
      <c r="V2117" s="36"/>
      <c r="W2117" s="36"/>
      <c r="X2117" s="36"/>
      <c r="Y2117" s="36"/>
      <c r="Z2117" s="36"/>
      <c r="AA2117" s="36"/>
      <c r="AB2117" s="36"/>
      <c r="AC2117" s="36"/>
      <c r="AD2117" s="36"/>
      <c r="AE2117" s="36"/>
      <c r="AT2117" s="19" t="s">
        <v>176</v>
      </c>
      <c r="AU2117" s="19" t="s">
        <v>83</v>
      </c>
    </row>
    <row r="2118" spans="1:65" s="14" customFormat="1" ht="11.25">
      <c r="B2118" s="204"/>
      <c r="C2118" s="205"/>
      <c r="D2118" s="189" t="s">
        <v>198</v>
      </c>
      <c r="E2118" s="206" t="s">
        <v>19</v>
      </c>
      <c r="F2118" s="207" t="s">
        <v>2642</v>
      </c>
      <c r="G2118" s="205"/>
      <c r="H2118" s="208">
        <v>9054</v>
      </c>
      <c r="I2118" s="209"/>
      <c r="J2118" s="205"/>
      <c r="K2118" s="205"/>
      <c r="L2118" s="210"/>
      <c r="M2118" s="211"/>
      <c r="N2118" s="212"/>
      <c r="O2118" s="212"/>
      <c r="P2118" s="212"/>
      <c r="Q2118" s="212"/>
      <c r="R2118" s="212"/>
      <c r="S2118" s="212"/>
      <c r="T2118" s="213"/>
      <c r="AT2118" s="214" t="s">
        <v>198</v>
      </c>
      <c r="AU2118" s="214" t="s">
        <v>83</v>
      </c>
      <c r="AV2118" s="14" t="s">
        <v>83</v>
      </c>
      <c r="AW2118" s="14" t="s">
        <v>34</v>
      </c>
      <c r="AX2118" s="14" t="s">
        <v>81</v>
      </c>
      <c r="AY2118" s="214" t="s">
        <v>168</v>
      </c>
    </row>
    <row r="2119" spans="1:65" s="2" customFormat="1" ht="16.5" customHeight="1">
      <c r="A2119" s="36"/>
      <c r="B2119" s="37"/>
      <c r="C2119" s="176" t="s">
        <v>2643</v>
      </c>
      <c r="D2119" s="176" t="s">
        <v>170</v>
      </c>
      <c r="E2119" s="177" t="s">
        <v>2644</v>
      </c>
      <c r="F2119" s="178" t="s">
        <v>2645</v>
      </c>
      <c r="G2119" s="179" t="s">
        <v>179</v>
      </c>
      <c r="H2119" s="180">
        <v>481.6</v>
      </c>
      <c r="I2119" s="181"/>
      <c r="J2119" s="182">
        <f>ROUND(I2119*H2119,2)</f>
        <v>0</v>
      </c>
      <c r="K2119" s="178" t="s">
        <v>180</v>
      </c>
      <c r="L2119" s="41"/>
      <c r="M2119" s="183" t="s">
        <v>19</v>
      </c>
      <c r="N2119" s="184" t="s">
        <v>44</v>
      </c>
      <c r="O2119" s="66"/>
      <c r="P2119" s="185">
        <f>O2119*H2119</f>
        <v>0</v>
      </c>
      <c r="Q2119" s="185">
        <v>1.0000000000000001E-5</v>
      </c>
      <c r="R2119" s="185">
        <f>Q2119*H2119</f>
        <v>4.8160000000000008E-3</v>
      </c>
      <c r="S2119" s="185">
        <v>0</v>
      </c>
      <c r="T2119" s="186">
        <f>S2119*H2119</f>
        <v>0</v>
      </c>
      <c r="U2119" s="36"/>
      <c r="V2119" s="36"/>
      <c r="W2119" s="36"/>
      <c r="X2119" s="36"/>
      <c r="Y2119" s="36"/>
      <c r="Z2119" s="36"/>
      <c r="AA2119" s="36"/>
      <c r="AB2119" s="36"/>
      <c r="AC2119" s="36"/>
      <c r="AD2119" s="36"/>
      <c r="AE2119" s="36"/>
      <c r="AR2119" s="187" t="s">
        <v>267</v>
      </c>
      <c r="AT2119" s="187" t="s">
        <v>170</v>
      </c>
      <c r="AU2119" s="187" t="s">
        <v>83</v>
      </c>
      <c r="AY2119" s="19" t="s">
        <v>168</v>
      </c>
      <c r="BE2119" s="188">
        <f>IF(N2119="základní",J2119,0)</f>
        <v>0</v>
      </c>
      <c r="BF2119" s="188">
        <f>IF(N2119="snížená",J2119,0)</f>
        <v>0</v>
      </c>
      <c r="BG2119" s="188">
        <f>IF(N2119="zákl. přenesená",J2119,0)</f>
        <v>0</v>
      </c>
      <c r="BH2119" s="188">
        <f>IF(N2119="sníž. přenesená",J2119,0)</f>
        <v>0</v>
      </c>
      <c r="BI2119" s="188">
        <f>IF(N2119="nulová",J2119,0)</f>
        <v>0</v>
      </c>
      <c r="BJ2119" s="19" t="s">
        <v>81</v>
      </c>
      <c r="BK2119" s="188">
        <f>ROUND(I2119*H2119,2)</f>
        <v>0</v>
      </c>
      <c r="BL2119" s="19" t="s">
        <v>267</v>
      </c>
      <c r="BM2119" s="187" t="s">
        <v>2646</v>
      </c>
    </row>
    <row r="2120" spans="1:65" s="2" customFormat="1" ht="11.25">
      <c r="A2120" s="36"/>
      <c r="B2120" s="37"/>
      <c r="C2120" s="38"/>
      <c r="D2120" s="189" t="s">
        <v>176</v>
      </c>
      <c r="E2120" s="38"/>
      <c r="F2120" s="190" t="s">
        <v>2647</v>
      </c>
      <c r="G2120" s="38"/>
      <c r="H2120" s="38"/>
      <c r="I2120" s="191"/>
      <c r="J2120" s="38"/>
      <c r="K2120" s="38"/>
      <c r="L2120" s="41"/>
      <c r="M2120" s="192"/>
      <c r="N2120" s="193"/>
      <c r="O2120" s="66"/>
      <c r="P2120" s="66"/>
      <c r="Q2120" s="66"/>
      <c r="R2120" s="66"/>
      <c r="S2120" s="66"/>
      <c r="T2120" s="67"/>
      <c r="U2120" s="36"/>
      <c r="V2120" s="36"/>
      <c r="W2120" s="36"/>
      <c r="X2120" s="36"/>
      <c r="Y2120" s="36"/>
      <c r="Z2120" s="36"/>
      <c r="AA2120" s="36"/>
      <c r="AB2120" s="36"/>
      <c r="AC2120" s="36"/>
      <c r="AD2120" s="36"/>
      <c r="AE2120" s="36"/>
      <c r="AT2120" s="19" t="s">
        <v>176</v>
      </c>
      <c r="AU2120" s="19" t="s">
        <v>83</v>
      </c>
    </row>
    <row r="2121" spans="1:65" s="13" customFormat="1" ht="11.25">
      <c r="B2121" s="194"/>
      <c r="C2121" s="195"/>
      <c r="D2121" s="189" t="s">
        <v>198</v>
      </c>
      <c r="E2121" s="196" t="s">
        <v>19</v>
      </c>
      <c r="F2121" s="197" t="s">
        <v>422</v>
      </c>
      <c r="G2121" s="195"/>
      <c r="H2121" s="196" t="s">
        <v>19</v>
      </c>
      <c r="I2121" s="198"/>
      <c r="J2121" s="195"/>
      <c r="K2121" s="195"/>
      <c r="L2121" s="199"/>
      <c r="M2121" s="200"/>
      <c r="N2121" s="201"/>
      <c r="O2121" s="201"/>
      <c r="P2121" s="201"/>
      <c r="Q2121" s="201"/>
      <c r="R2121" s="201"/>
      <c r="S2121" s="201"/>
      <c r="T2121" s="202"/>
      <c r="AT2121" s="203" t="s">
        <v>198</v>
      </c>
      <c r="AU2121" s="203" t="s">
        <v>83</v>
      </c>
      <c r="AV2121" s="13" t="s">
        <v>81</v>
      </c>
      <c r="AW2121" s="13" t="s">
        <v>34</v>
      </c>
      <c r="AX2121" s="13" t="s">
        <v>73</v>
      </c>
      <c r="AY2121" s="203" t="s">
        <v>168</v>
      </c>
    </row>
    <row r="2122" spans="1:65" s="14" customFormat="1" ht="11.25">
      <c r="B2122" s="204"/>
      <c r="C2122" s="205"/>
      <c r="D2122" s="189" t="s">
        <v>198</v>
      </c>
      <c r="E2122" s="206" t="s">
        <v>19</v>
      </c>
      <c r="F2122" s="207" t="s">
        <v>423</v>
      </c>
      <c r="G2122" s="205"/>
      <c r="H2122" s="208">
        <v>16.600000000000001</v>
      </c>
      <c r="I2122" s="209"/>
      <c r="J2122" s="205"/>
      <c r="K2122" s="205"/>
      <c r="L2122" s="210"/>
      <c r="M2122" s="211"/>
      <c r="N2122" s="212"/>
      <c r="O2122" s="212"/>
      <c r="P2122" s="212"/>
      <c r="Q2122" s="212"/>
      <c r="R2122" s="212"/>
      <c r="S2122" s="212"/>
      <c r="T2122" s="213"/>
      <c r="AT2122" s="214" t="s">
        <v>198</v>
      </c>
      <c r="AU2122" s="214" t="s">
        <v>83</v>
      </c>
      <c r="AV2122" s="14" t="s">
        <v>83</v>
      </c>
      <c r="AW2122" s="14" t="s">
        <v>34</v>
      </c>
      <c r="AX2122" s="14" t="s">
        <v>73</v>
      </c>
      <c r="AY2122" s="214" t="s">
        <v>168</v>
      </c>
    </row>
    <row r="2123" spans="1:65" s="14" customFormat="1" ht="11.25">
      <c r="B2123" s="204"/>
      <c r="C2123" s="205"/>
      <c r="D2123" s="189" t="s">
        <v>198</v>
      </c>
      <c r="E2123" s="206" t="s">
        <v>19</v>
      </c>
      <c r="F2123" s="207" t="s">
        <v>2648</v>
      </c>
      <c r="G2123" s="205"/>
      <c r="H2123" s="208">
        <v>33.200000000000003</v>
      </c>
      <c r="I2123" s="209"/>
      <c r="J2123" s="205"/>
      <c r="K2123" s="205"/>
      <c r="L2123" s="210"/>
      <c r="M2123" s="211"/>
      <c r="N2123" s="212"/>
      <c r="O2123" s="212"/>
      <c r="P2123" s="212"/>
      <c r="Q2123" s="212"/>
      <c r="R2123" s="212"/>
      <c r="S2123" s="212"/>
      <c r="T2123" s="213"/>
      <c r="AT2123" s="214" t="s">
        <v>198</v>
      </c>
      <c r="AU2123" s="214" t="s">
        <v>83</v>
      </c>
      <c r="AV2123" s="14" t="s">
        <v>83</v>
      </c>
      <c r="AW2123" s="14" t="s">
        <v>34</v>
      </c>
      <c r="AX2123" s="14" t="s">
        <v>73</v>
      </c>
      <c r="AY2123" s="214" t="s">
        <v>168</v>
      </c>
    </row>
    <row r="2124" spans="1:65" s="14" customFormat="1" ht="11.25">
      <c r="B2124" s="204"/>
      <c r="C2124" s="205"/>
      <c r="D2124" s="189" t="s">
        <v>198</v>
      </c>
      <c r="E2124" s="206" t="s">
        <v>19</v>
      </c>
      <c r="F2124" s="207" t="s">
        <v>2649</v>
      </c>
      <c r="G2124" s="205"/>
      <c r="H2124" s="208">
        <v>42.6</v>
      </c>
      <c r="I2124" s="209"/>
      <c r="J2124" s="205"/>
      <c r="K2124" s="205"/>
      <c r="L2124" s="210"/>
      <c r="M2124" s="211"/>
      <c r="N2124" s="212"/>
      <c r="O2124" s="212"/>
      <c r="P2124" s="212"/>
      <c r="Q2124" s="212"/>
      <c r="R2124" s="212"/>
      <c r="S2124" s="212"/>
      <c r="T2124" s="213"/>
      <c r="AT2124" s="214" t="s">
        <v>198</v>
      </c>
      <c r="AU2124" s="214" t="s">
        <v>83</v>
      </c>
      <c r="AV2124" s="14" t="s">
        <v>83</v>
      </c>
      <c r="AW2124" s="14" t="s">
        <v>34</v>
      </c>
      <c r="AX2124" s="14" t="s">
        <v>73</v>
      </c>
      <c r="AY2124" s="214" t="s">
        <v>168</v>
      </c>
    </row>
    <row r="2125" spans="1:65" s="14" customFormat="1" ht="11.25">
      <c r="B2125" s="204"/>
      <c r="C2125" s="205"/>
      <c r="D2125" s="189" t="s">
        <v>198</v>
      </c>
      <c r="E2125" s="206" t="s">
        <v>19</v>
      </c>
      <c r="F2125" s="207" t="s">
        <v>2650</v>
      </c>
      <c r="G2125" s="205"/>
      <c r="H2125" s="208">
        <v>24.9</v>
      </c>
      <c r="I2125" s="209"/>
      <c r="J2125" s="205"/>
      <c r="K2125" s="205"/>
      <c r="L2125" s="210"/>
      <c r="M2125" s="211"/>
      <c r="N2125" s="212"/>
      <c r="O2125" s="212"/>
      <c r="P2125" s="212"/>
      <c r="Q2125" s="212"/>
      <c r="R2125" s="212"/>
      <c r="S2125" s="212"/>
      <c r="T2125" s="213"/>
      <c r="AT2125" s="214" t="s">
        <v>198</v>
      </c>
      <c r="AU2125" s="214" t="s">
        <v>83</v>
      </c>
      <c r="AV2125" s="14" t="s">
        <v>83</v>
      </c>
      <c r="AW2125" s="14" t="s">
        <v>34</v>
      </c>
      <c r="AX2125" s="14" t="s">
        <v>73</v>
      </c>
      <c r="AY2125" s="214" t="s">
        <v>168</v>
      </c>
    </row>
    <row r="2126" spans="1:65" s="14" customFormat="1" ht="11.25">
      <c r="B2126" s="204"/>
      <c r="C2126" s="205"/>
      <c r="D2126" s="189" t="s">
        <v>198</v>
      </c>
      <c r="E2126" s="206" t="s">
        <v>19</v>
      </c>
      <c r="F2126" s="207" t="s">
        <v>2651</v>
      </c>
      <c r="G2126" s="205"/>
      <c r="H2126" s="208">
        <v>7.9</v>
      </c>
      <c r="I2126" s="209"/>
      <c r="J2126" s="205"/>
      <c r="K2126" s="205"/>
      <c r="L2126" s="210"/>
      <c r="M2126" s="211"/>
      <c r="N2126" s="212"/>
      <c r="O2126" s="212"/>
      <c r="P2126" s="212"/>
      <c r="Q2126" s="212"/>
      <c r="R2126" s="212"/>
      <c r="S2126" s="212"/>
      <c r="T2126" s="213"/>
      <c r="AT2126" s="214" t="s">
        <v>198</v>
      </c>
      <c r="AU2126" s="214" t="s">
        <v>83</v>
      </c>
      <c r="AV2126" s="14" t="s">
        <v>83</v>
      </c>
      <c r="AW2126" s="14" t="s">
        <v>34</v>
      </c>
      <c r="AX2126" s="14" t="s">
        <v>73</v>
      </c>
      <c r="AY2126" s="214" t="s">
        <v>168</v>
      </c>
    </row>
    <row r="2127" spans="1:65" s="14" customFormat="1" ht="11.25">
      <c r="B2127" s="204"/>
      <c r="C2127" s="205"/>
      <c r="D2127" s="189" t="s">
        <v>198</v>
      </c>
      <c r="E2127" s="206" t="s">
        <v>19</v>
      </c>
      <c r="F2127" s="207" t="s">
        <v>2652</v>
      </c>
      <c r="G2127" s="205"/>
      <c r="H2127" s="208">
        <v>15.2</v>
      </c>
      <c r="I2127" s="209"/>
      <c r="J2127" s="205"/>
      <c r="K2127" s="205"/>
      <c r="L2127" s="210"/>
      <c r="M2127" s="211"/>
      <c r="N2127" s="212"/>
      <c r="O2127" s="212"/>
      <c r="P2127" s="212"/>
      <c r="Q2127" s="212"/>
      <c r="R2127" s="212"/>
      <c r="S2127" s="212"/>
      <c r="T2127" s="213"/>
      <c r="AT2127" s="214" t="s">
        <v>198</v>
      </c>
      <c r="AU2127" s="214" t="s">
        <v>83</v>
      </c>
      <c r="AV2127" s="14" t="s">
        <v>83</v>
      </c>
      <c r="AW2127" s="14" t="s">
        <v>34</v>
      </c>
      <c r="AX2127" s="14" t="s">
        <v>73</v>
      </c>
      <c r="AY2127" s="214" t="s">
        <v>168</v>
      </c>
    </row>
    <row r="2128" spans="1:65" s="14" customFormat="1" ht="11.25">
      <c r="B2128" s="204"/>
      <c r="C2128" s="205"/>
      <c r="D2128" s="189" t="s">
        <v>198</v>
      </c>
      <c r="E2128" s="206" t="s">
        <v>19</v>
      </c>
      <c r="F2128" s="207" t="s">
        <v>2653</v>
      </c>
      <c r="G2128" s="205"/>
      <c r="H2128" s="208">
        <v>7.3</v>
      </c>
      <c r="I2128" s="209"/>
      <c r="J2128" s="205"/>
      <c r="K2128" s="205"/>
      <c r="L2128" s="210"/>
      <c r="M2128" s="211"/>
      <c r="N2128" s="212"/>
      <c r="O2128" s="212"/>
      <c r="P2128" s="212"/>
      <c r="Q2128" s="212"/>
      <c r="R2128" s="212"/>
      <c r="S2128" s="212"/>
      <c r="T2128" s="213"/>
      <c r="AT2128" s="214" t="s">
        <v>198</v>
      </c>
      <c r="AU2128" s="214" t="s">
        <v>83</v>
      </c>
      <c r="AV2128" s="14" t="s">
        <v>83</v>
      </c>
      <c r="AW2128" s="14" t="s">
        <v>34</v>
      </c>
      <c r="AX2128" s="14" t="s">
        <v>73</v>
      </c>
      <c r="AY2128" s="214" t="s">
        <v>168</v>
      </c>
    </row>
    <row r="2129" spans="1:65" s="14" customFormat="1" ht="11.25">
      <c r="B2129" s="204"/>
      <c r="C2129" s="205"/>
      <c r="D2129" s="189" t="s">
        <v>198</v>
      </c>
      <c r="E2129" s="206" t="s">
        <v>19</v>
      </c>
      <c r="F2129" s="207" t="s">
        <v>430</v>
      </c>
      <c r="G2129" s="205"/>
      <c r="H2129" s="208">
        <v>28.8</v>
      </c>
      <c r="I2129" s="209"/>
      <c r="J2129" s="205"/>
      <c r="K2129" s="205"/>
      <c r="L2129" s="210"/>
      <c r="M2129" s="211"/>
      <c r="N2129" s="212"/>
      <c r="O2129" s="212"/>
      <c r="P2129" s="212"/>
      <c r="Q2129" s="212"/>
      <c r="R2129" s="212"/>
      <c r="S2129" s="212"/>
      <c r="T2129" s="213"/>
      <c r="AT2129" s="214" t="s">
        <v>198</v>
      </c>
      <c r="AU2129" s="214" t="s">
        <v>83</v>
      </c>
      <c r="AV2129" s="14" t="s">
        <v>83</v>
      </c>
      <c r="AW2129" s="14" t="s">
        <v>34</v>
      </c>
      <c r="AX2129" s="14" t="s">
        <v>73</v>
      </c>
      <c r="AY2129" s="214" t="s">
        <v>168</v>
      </c>
    </row>
    <row r="2130" spans="1:65" s="14" customFormat="1" ht="11.25">
      <c r="B2130" s="204"/>
      <c r="C2130" s="205"/>
      <c r="D2130" s="189" t="s">
        <v>198</v>
      </c>
      <c r="E2130" s="206" t="s">
        <v>19</v>
      </c>
      <c r="F2130" s="207" t="s">
        <v>2654</v>
      </c>
      <c r="G2130" s="205"/>
      <c r="H2130" s="208">
        <v>64.8</v>
      </c>
      <c r="I2130" s="209"/>
      <c r="J2130" s="205"/>
      <c r="K2130" s="205"/>
      <c r="L2130" s="210"/>
      <c r="M2130" s="211"/>
      <c r="N2130" s="212"/>
      <c r="O2130" s="212"/>
      <c r="P2130" s="212"/>
      <c r="Q2130" s="212"/>
      <c r="R2130" s="212"/>
      <c r="S2130" s="212"/>
      <c r="T2130" s="213"/>
      <c r="AT2130" s="214" t="s">
        <v>198</v>
      </c>
      <c r="AU2130" s="214" t="s">
        <v>83</v>
      </c>
      <c r="AV2130" s="14" t="s">
        <v>83</v>
      </c>
      <c r="AW2130" s="14" t="s">
        <v>34</v>
      </c>
      <c r="AX2130" s="14" t="s">
        <v>73</v>
      </c>
      <c r="AY2130" s="214" t="s">
        <v>168</v>
      </c>
    </row>
    <row r="2131" spans="1:65" s="14" customFormat="1" ht="11.25">
      <c r="B2131" s="204"/>
      <c r="C2131" s="205"/>
      <c r="D2131" s="189" t="s">
        <v>198</v>
      </c>
      <c r="E2131" s="206" t="s">
        <v>19</v>
      </c>
      <c r="F2131" s="207" t="s">
        <v>2655</v>
      </c>
      <c r="G2131" s="205"/>
      <c r="H2131" s="208">
        <v>57.6</v>
      </c>
      <c r="I2131" s="209"/>
      <c r="J2131" s="205"/>
      <c r="K2131" s="205"/>
      <c r="L2131" s="210"/>
      <c r="M2131" s="211"/>
      <c r="N2131" s="212"/>
      <c r="O2131" s="212"/>
      <c r="P2131" s="212"/>
      <c r="Q2131" s="212"/>
      <c r="R2131" s="212"/>
      <c r="S2131" s="212"/>
      <c r="T2131" s="213"/>
      <c r="AT2131" s="214" t="s">
        <v>198</v>
      </c>
      <c r="AU2131" s="214" t="s">
        <v>83</v>
      </c>
      <c r="AV2131" s="14" t="s">
        <v>83</v>
      </c>
      <c r="AW2131" s="14" t="s">
        <v>34</v>
      </c>
      <c r="AX2131" s="14" t="s">
        <v>73</v>
      </c>
      <c r="AY2131" s="214" t="s">
        <v>168</v>
      </c>
    </row>
    <row r="2132" spans="1:65" s="14" customFormat="1" ht="11.25">
      <c r="B2132" s="204"/>
      <c r="C2132" s="205"/>
      <c r="D2132" s="189" t="s">
        <v>198</v>
      </c>
      <c r="E2132" s="206" t="s">
        <v>19</v>
      </c>
      <c r="F2132" s="207" t="s">
        <v>2656</v>
      </c>
      <c r="G2132" s="205"/>
      <c r="H2132" s="208">
        <v>27.6</v>
      </c>
      <c r="I2132" s="209"/>
      <c r="J2132" s="205"/>
      <c r="K2132" s="205"/>
      <c r="L2132" s="210"/>
      <c r="M2132" s="211"/>
      <c r="N2132" s="212"/>
      <c r="O2132" s="212"/>
      <c r="P2132" s="212"/>
      <c r="Q2132" s="212"/>
      <c r="R2132" s="212"/>
      <c r="S2132" s="212"/>
      <c r="T2132" s="213"/>
      <c r="AT2132" s="214" t="s">
        <v>198</v>
      </c>
      <c r="AU2132" s="214" t="s">
        <v>83</v>
      </c>
      <c r="AV2132" s="14" t="s">
        <v>83</v>
      </c>
      <c r="AW2132" s="14" t="s">
        <v>34</v>
      </c>
      <c r="AX2132" s="14" t="s">
        <v>73</v>
      </c>
      <c r="AY2132" s="214" t="s">
        <v>168</v>
      </c>
    </row>
    <row r="2133" spans="1:65" s="14" customFormat="1" ht="11.25">
      <c r="B2133" s="204"/>
      <c r="C2133" s="205"/>
      <c r="D2133" s="189" t="s">
        <v>198</v>
      </c>
      <c r="E2133" s="206" t="s">
        <v>19</v>
      </c>
      <c r="F2133" s="207" t="s">
        <v>2657</v>
      </c>
      <c r="G2133" s="205"/>
      <c r="H2133" s="208">
        <v>43.2</v>
      </c>
      <c r="I2133" s="209"/>
      <c r="J2133" s="205"/>
      <c r="K2133" s="205"/>
      <c r="L2133" s="210"/>
      <c r="M2133" s="211"/>
      <c r="N2133" s="212"/>
      <c r="O2133" s="212"/>
      <c r="P2133" s="212"/>
      <c r="Q2133" s="212"/>
      <c r="R2133" s="212"/>
      <c r="S2133" s="212"/>
      <c r="T2133" s="213"/>
      <c r="AT2133" s="214" t="s">
        <v>198</v>
      </c>
      <c r="AU2133" s="214" t="s">
        <v>83</v>
      </c>
      <c r="AV2133" s="14" t="s">
        <v>83</v>
      </c>
      <c r="AW2133" s="14" t="s">
        <v>34</v>
      </c>
      <c r="AX2133" s="14" t="s">
        <v>73</v>
      </c>
      <c r="AY2133" s="214" t="s">
        <v>168</v>
      </c>
    </row>
    <row r="2134" spans="1:65" s="14" customFormat="1" ht="11.25">
      <c r="B2134" s="204"/>
      <c r="C2134" s="205"/>
      <c r="D2134" s="189" t="s">
        <v>198</v>
      </c>
      <c r="E2134" s="206" t="s">
        <v>19</v>
      </c>
      <c r="F2134" s="207" t="s">
        <v>2658</v>
      </c>
      <c r="G2134" s="205"/>
      <c r="H2134" s="208">
        <v>20.9</v>
      </c>
      <c r="I2134" s="209"/>
      <c r="J2134" s="205"/>
      <c r="K2134" s="205"/>
      <c r="L2134" s="210"/>
      <c r="M2134" s="211"/>
      <c r="N2134" s="212"/>
      <c r="O2134" s="212"/>
      <c r="P2134" s="212"/>
      <c r="Q2134" s="212"/>
      <c r="R2134" s="212"/>
      <c r="S2134" s="212"/>
      <c r="T2134" s="213"/>
      <c r="AT2134" s="214" t="s">
        <v>198</v>
      </c>
      <c r="AU2134" s="214" t="s">
        <v>83</v>
      </c>
      <c r="AV2134" s="14" t="s">
        <v>83</v>
      </c>
      <c r="AW2134" s="14" t="s">
        <v>34</v>
      </c>
      <c r="AX2134" s="14" t="s">
        <v>73</v>
      </c>
      <c r="AY2134" s="214" t="s">
        <v>168</v>
      </c>
    </row>
    <row r="2135" spans="1:65" s="14" customFormat="1" ht="11.25">
      <c r="B2135" s="204"/>
      <c r="C2135" s="205"/>
      <c r="D2135" s="189" t="s">
        <v>198</v>
      </c>
      <c r="E2135" s="206" t="s">
        <v>19</v>
      </c>
      <c r="F2135" s="207" t="s">
        <v>2659</v>
      </c>
      <c r="G2135" s="205"/>
      <c r="H2135" s="208">
        <v>17.3</v>
      </c>
      <c r="I2135" s="209"/>
      <c r="J2135" s="205"/>
      <c r="K2135" s="205"/>
      <c r="L2135" s="210"/>
      <c r="M2135" s="211"/>
      <c r="N2135" s="212"/>
      <c r="O2135" s="212"/>
      <c r="P2135" s="212"/>
      <c r="Q2135" s="212"/>
      <c r="R2135" s="212"/>
      <c r="S2135" s="212"/>
      <c r="T2135" s="213"/>
      <c r="AT2135" s="214" t="s">
        <v>198</v>
      </c>
      <c r="AU2135" s="214" t="s">
        <v>83</v>
      </c>
      <c r="AV2135" s="14" t="s">
        <v>83</v>
      </c>
      <c r="AW2135" s="14" t="s">
        <v>34</v>
      </c>
      <c r="AX2135" s="14" t="s">
        <v>73</v>
      </c>
      <c r="AY2135" s="214" t="s">
        <v>168</v>
      </c>
    </row>
    <row r="2136" spans="1:65" s="14" customFormat="1" ht="11.25">
      <c r="B2136" s="204"/>
      <c r="C2136" s="205"/>
      <c r="D2136" s="189" t="s">
        <v>198</v>
      </c>
      <c r="E2136" s="206" t="s">
        <v>19</v>
      </c>
      <c r="F2136" s="207" t="s">
        <v>2660</v>
      </c>
      <c r="G2136" s="205"/>
      <c r="H2136" s="208">
        <v>20.9</v>
      </c>
      <c r="I2136" s="209"/>
      <c r="J2136" s="205"/>
      <c r="K2136" s="205"/>
      <c r="L2136" s="210"/>
      <c r="M2136" s="211"/>
      <c r="N2136" s="212"/>
      <c r="O2136" s="212"/>
      <c r="P2136" s="212"/>
      <c r="Q2136" s="212"/>
      <c r="R2136" s="212"/>
      <c r="S2136" s="212"/>
      <c r="T2136" s="213"/>
      <c r="AT2136" s="214" t="s">
        <v>198</v>
      </c>
      <c r="AU2136" s="214" t="s">
        <v>83</v>
      </c>
      <c r="AV2136" s="14" t="s">
        <v>83</v>
      </c>
      <c r="AW2136" s="14" t="s">
        <v>34</v>
      </c>
      <c r="AX2136" s="14" t="s">
        <v>73</v>
      </c>
      <c r="AY2136" s="214" t="s">
        <v>168</v>
      </c>
    </row>
    <row r="2137" spans="1:65" s="14" customFormat="1" ht="11.25">
      <c r="B2137" s="204"/>
      <c r="C2137" s="205"/>
      <c r="D2137" s="189" t="s">
        <v>198</v>
      </c>
      <c r="E2137" s="206" t="s">
        <v>19</v>
      </c>
      <c r="F2137" s="207" t="s">
        <v>2661</v>
      </c>
      <c r="G2137" s="205"/>
      <c r="H2137" s="208">
        <v>8.1</v>
      </c>
      <c r="I2137" s="209"/>
      <c r="J2137" s="205"/>
      <c r="K2137" s="205"/>
      <c r="L2137" s="210"/>
      <c r="M2137" s="211"/>
      <c r="N2137" s="212"/>
      <c r="O2137" s="212"/>
      <c r="P2137" s="212"/>
      <c r="Q2137" s="212"/>
      <c r="R2137" s="212"/>
      <c r="S2137" s="212"/>
      <c r="T2137" s="213"/>
      <c r="AT2137" s="214" t="s">
        <v>198</v>
      </c>
      <c r="AU2137" s="214" t="s">
        <v>83</v>
      </c>
      <c r="AV2137" s="14" t="s">
        <v>83</v>
      </c>
      <c r="AW2137" s="14" t="s">
        <v>34</v>
      </c>
      <c r="AX2137" s="14" t="s">
        <v>73</v>
      </c>
      <c r="AY2137" s="214" t="s">
        <v>168</v>
      </c>
    </row>
    <row r="2138" spans="1:65" s="14" customFormat="1" ht="11.25">
      <c r="B2138" s="204"/>
      <c r="C2138" s="205"/>
      <c r="D2138" s="189" t="s">
        <v>198</v>
      </c>
      <c r="E2138" s="206" t="s">
        <v>19</v>
      </c>
      <c r="F2138" s="207" t="s">
        <v>2662</v>
      </c>
      <c r="G2138" s="205"/>
      <c r="H2138" s="208">
        <v>18.899999999999999</v>
      </c>
      <c r="I2138" s="209"/>
      <c r="J2138" s="205"/>
      <c r="K2138" s="205"/>
      <c r="L2138" s="210"/>
      <c r="M2138" s="211"/>
      <c r="N2138" s="212"/>
      <c r="O2138" s="212"/>
      <c r="P2138" s="212"/>
      <c r="Q2138" s="212"/>
      <c r="R2138" s="212"/>
      <c r="S2138" s="212"/>
      <c r="T2138" s="213"/>
      <c r="AT2138" s="214" t="s">
        <v>198</v>
      </c>
      <c r="AU2138" s="214" t="s">
        <v>83</v>
      </c>
      <c r="AV2138" s="14" t="s">
        <v>83</v>
      </c>
      <c r="AW2138" s="14" t="s">
        <v>34</v>
      </c>
      <c r="AX2138" s="14" t="s">
        <v>73</v>
      </c>
      <c r="AY2138" s="214" t="s">
        <v>168</v>
      </c>
    </row>
    <row r="2139" spans="1:65" s="14" customFormat="1" ht="11.25">
      <c r="B2139" s="204"/>
      <c r="C2139" s="205"/>
      <c r="D2139" s="189" t="s">
        <v>198</v>
      </c>
      <c r="E2139" s="206" t="s">
        <v>19</v>
      </c>
      <c r="F2139" s="207" t="s">
        <v>440</v>
      </c>
      <c r="G2139" s="205"/>
      <c r="H2139" s="208">
        <v>6.9</v>
      </c>
      <c r="I2139" s="209"/>
      <c r="J2139" s="205"/>
      <c r="K2139" s="205"/>
      <c r="L2139" s="210"/>
      <c r="M2139" s="211"/>
      <c r="N2139" s="212"/>
      <c r="O2139" s="212"/>
      <c r="P2139" s="212"/>
      <c r="Q2139" s="212"/>
      <c r="R2139" s="212"/>
      <c r="S2139" s="212"/>
      <c r="T2139" s="213"/>
      <c r="AT2139" s="214" t="s">
        <v>198</v>
      </c>
      <c r="AU2139" s="214" t="s">
        <v>83</v>
      </c>
      <c r="AV2139" s="14" t="s">
        <v>83</v>
      </c>
      <c r="AW2139" s="14" t="s">
        <v>34</v>
      </c>
      <c r="AX2139" s="14" t="s">
        <v>73</v>
      </c>
      <c r="AY2139" s="214" t="s">
        <v>168</v>
      </c>
    </row>
    <row r="2140" spans="1:65" s="14" customFormat="1" ht="11.25">
      <c r="B2140" s="204"/>
      <c r="C2140" s="205"/>
      <c r="D2140" s="189" t="s">
        <v>198</v>
      </c>
      <c r="E2140" s="206" t="s">
        <v>19</v>
      </c>
      <c r="F2140" s="207" t="s">
        <v>2663</v>
      </c>
      <c r="G2140" s="205"/>
      <c r="H2140" s="208">
        <v>18.899999999999999</v>
      </c>
      <c r="I2140" s="209"/>
      <c r="J2140" s="205"/>
      <c r="K2140" s="205"/>
      <c r="L2140" s="210"/>
      <c r="M2140" s="211"/>
      <c r="N2140" s="212"/>
      <c r="O2140" s="212"/>
      <c r="P2140" s="212"/>
      <c r="Q2140" s="212"/>
      <c r="R2140" s="212"/>
      <c r="S2140" s="212"/>
      <c r="T2140" s="213"/>
      <c r="AT2140" s="214" t="s">
        <v>198</v>
      </c>
      <c r="AU2140" s="214" t="s">
        <v>83</v>
      </c>
      <c r="AV2140" s="14" t="s">
        <v>83</v>
      </c>
      <c r="AW2140" s="14" t="s">
        <v>34</v>
      </c>
      <c r="AX2140" s="14" t="s">
        <v>73</v>
      </c>
      <c r="AY2140" s="214" t="s">
        <v>168</v>
      </c>
    </row>
    <row r="2141" spans="1:65" s="15" customFormat="1" ht="11.25">
      <c r="B2141" s="215"/>
      <c r="C2141" s="216"/>
      <c r="D2141" s="189" t="s">
        <v>198</v>
      </c>
      <c r="E2141" s="217" t="s">
        <v>19</v>
      </c>
      <c r="F2141" s="218" t="s">
        <v>208</v>
      </c>
      <c r="G2141" s="216"/>
      <c r="H2141" s="219">
        <v>481.6</v>
      </c>
      <c r="I2141" s="220"/>
      <c r="J2141" s="216"/>
      <c r="K2141" s="216"/>
      <c r="L2141" s="221"/>
      <c r="M2141" s="222"/>
      <c r="N2141" s="223"/>
      <c r="O2141" s="223"/>
      <c r="P2141" s="223"/>
      <c r="Q2141" s="223"/>
      <c r="R2141" s="223"/>
      <c r="S2141" s="223"/>
      <c r="T2141" s="224"/>
      <c r="AT2141" s="225" t="s">
        <v>198</v>
      </c>
      <c r="AU2141" s="225" t="s">
        <v>83</v>
      </c>
      <c r="AV2141" s="15" t="s">
        <v>174</v>
      </c>
      <c r="AW2141" s="15" t="s">
        <v>34</v>
      </c>
      <c r="AX2141" s="15" t="s">
        <v>81</v>
      </c>
      <c r="AY2141" s="225" t="s">
        <v>168</v>
      </c>
    </row>
    <row r="2142" spans="1:65" s="12" customFormat="1" ht="22.9" customHeight="1">
      <c r="B2142" s="160"/>
      <c r="C2142" s="161"/>
      <c r="D2142" s="162" t="s">
        <v>72</v>
      </c>
      <c r="E2142" s="174" t="s">
        <v>2664</v>
      </c>
      <c r="F2142" s="174" t="s">
        <v>2665</v>
      </c>
      <c r="G2142" s="161"/>
      <c r="H2142" s="161"/>
      <c r="I2142" s="164"/>
      <c r="J2142" s="175">
        <f>BK2142</f>
        <v>0</v>
      </c>
      <c r="K2142" s="161"/>
      <c r="L2142" s="166"/>
      <c r="M2142" s="167"/>
      <c r="N2142" s="168"/>
      <c r="O2142" s="168"/>
      <c r="P2142" s="169">
        <f>SUM(P2143:P2213)</f>
        <v>0</v>
      </c>
      <c r="Q2142" s="168"/>
      <c r="R2142" s="169">
        <f>SUM(R2143:R2213)</f>
        <v>0</v>
      </c>
      <c r="S2142" s="168"/>
      <c r="T2142" s="170">
        <f>SUM(T2143:T2213)</f>
        <v>9.9831273000000014</v>
      </c>
      <c r="AR2142" s="171" t="s">
        <v>83</v>
      </c>
      <c r="AT2142" s="172" t="s">
        <v>72</v>
      </c>
      <c r="AU2142" s="172" t="s">
        <v>81</v>
      </c>
      <c r="AY2142" s="171" t="s">
        <v>168</v>
      </c>
      <c r="BK2142" s="173">
        <f>SUM(BK2143:BK2213)</f>
        <v>0</v>
      </c>
    </row>
    <row r="2143" spans="1:65" s="2" customFormat="1" ht="16.5" customHeight="1">
      <c r="A2143" s="36"/>
      <c r="B2143" s="37"/>
      <c r="C2143" s="176" t="s">
        <v>2666</v>
      </c>
      <c r="D2143" s="176" t="s">
        <v>170</v>
      </c>
      <c r="E2143" s="177" t="s">
        <v>2667</v>
      </c>
      <c r="F2143" s="178" t="s">
        <v>2668</v>
      </c>
      <c r="G2143" s="179" t="s">
        <v>225</v>
      </c>
      <c r="H2143" s="180">
        <v>158.381</v>
      </c>
      <c r="I2143" s="181"/>
      <c r="J2143" s="182">
        <f>ROUND(I2143*H2143,2)</f>
        <v>0</v>
      </c>
      <c r="K2143" s="178" t="s">
        <v>180</v>
      </c>
      <c r="L2143" s="41"/>
      <c r="M2143" s="183" t="s">
        <v>19</v>
      </c>
      <c r="N2143" s="184" t="s">
        <v>44</v>
      </c>
      <c r="O2143" s="66"/>
      <c r="P2143" s="185">
        <f>O2143*H2143</f>
        <v>0</v>
      </c>
      <c r="Q2143" s="185">
        <v>0</v>
      </c>
      <c r="R2143" s="185">
        <f>Q2143*H2143</f>
        <v>0</v>
      </c>
      <c r="S2143" s="185">
        <v>0.01</v>
      </c>
      <c r="T2143" s="186">
        <f>S2143*H2143</f>
        <v>1.5838099999999999</v>
      </c>
      <c r="U2143" s="36"/>
      <c r="V2143" s="36"/>
      <c r="W2143" s="36"/>
      <c r="X2143" s="36"/>
      <c r="Y2143" s="36"/>
      <c r="Z2143" s="36"/>
      <c r="AA2143" s="36"/>
      <c r="AB2143" s="36"/>
      <c r="AC2143" s="36"/>
      <c r="AD2143" s="36"/>
      <c r="AE2143" s="36"/>
      <c r="AR2143" s="187" t="s">
        <v>267</v>
      </c>
      <c r="AT2143" s="187" t="s">
        <v>170</v>
      </c>
      <c r="AU2143" s="187" t="s">
        <v>83</v>
      </c>
      <c r="AY2143" s="19" t="s">
        <v>168</v>
      </c>
      <c r="BE2143" s="188">
        <f>IF(N2143="základní",J2143,0)</f>
        <v>0</v>
      </c>
      <c r="BF2143" s="188">
        <f>IF(N2143="snížená",J2143,0)</f>
        <v>0</v>
      </c>
      <c r="BG2143" s="188">
        <f>IF(N2143="zákl. přenesená",J2143,0)</f>
        <v>0</v>
      </c>
      <c r="BH2143" s="188">
        <f>IF(N2143="sníž. přenesená",J2143,0)</f>
        <v>0</v>
      </c>
      <c r="BI2143" s="188">
        <f>IF(N2143="nulová",J2143,0)</f>
        <v>0</v>
      </c>
      <c r="BJ2143" s="19" t="s">
        <v>81</v>
      </c>
      <c r="BK2143" s="188">
        <f>ROUND(I2143*H2143,2)</f>
        <v>0</v>
      </c>
      <c r="BL2143" s="19" t="s">
        <v>267</v>
      </c>
      <c r="BM2143" s="187" t="s">
        <v>2669</v>
      </c>
    </row>
    <row r="2144" spans="1:65" s="2" customFormat="1" ht="11.25">
      <c r="A2144" s="36"/>
      <c r="B2144" s="37"/>
      <c r="C2144" s="38"/>
      <c r="D2144" s="189" t="s">
        <v>176</v>
      </c>
      <c r="E2144" s="38"/>
      <c r="F2144" s="190" t="s">
        <v>2670</v>
      </c>
      <c r="G2144" s="38"/>
      <c r="H2144" s="38"/>
      <c r="I2144" s="191"/>
      <c r="J2144" s="38"/>
      <c r="K2144" s="38"/>
      <c r="L2144" s="41"/>
      <c r="M2144" s="192"/>
      <c r="N2144" s="193"/>
      <c r="O2144" s="66"/>
      <c r="P2144" s="66"/>
      <c r="Q2144" s="66"/>
      <c r="R2144" s="66"/>
      <c r="S2144" s="66"/>
      <c r="T2144" s="67"/>
      <c r="U2144" s="36"/>
      <c r="V2144" s="36"/>
      <c r="W2144" s="36"/>
      <c r="X2144" s="36"/>
      <c r="Y2144" s="36"/>
      <c r="Z2144" s="36"/>
      <c r="AA2144" s="36"/>
      <c r="AB2144" s="36"/>
      <c r="AC2144" s="36"/>
      <c r="AD2144" s="36"/>
      <c r="AE2144" s="36"/>
      <c r="AT2144" s="19" t="s">
        <v>176</v>
      </c>
      <c r="AU2144" s="19" t="s">
        <v>83</v>
      </c>
    </row>
    <row r="2145" spans="1:65" s="13" customFormat="1" ht="11.25">
      <c r="B2145" s="194"/>
      <c r="C2145" s="195"/>
      <c r="D2145" s="189" t="s">
        <v>198</v>
      </c>
      <c r="E2145" s="196" t="s">
        <v>19</v>
      </c>
      <c r="F2145" s="197" t="s">
        <v>2671</v>
      </c>
      <c r="G2145" s="195"/>
      <c r="H2145" s="196" t="s">
        <v>19</v>
      </c>
      <c r="I2145" s="198"/>
      <c r="J2145" s="195"/>
      <c r="K2145" s="195"/>
      <c r="L2145" s="199"/>
      <c r="M2145" s="200"/>
      <c r="N2145" s="201"/>
      <c r="O2145" s="201"/>
      <c r="P2145" s="201"/>
      <c r="Q2145" s="201"/>
      <c r="R2145" s="201"/>
      <c r="S2145" s="201"/>
      <c r="T2145" s="202"/>
      <c r="AT2145" s="203" t="s">
        <v>198</v>
      </c>
      <c r="AU2145" s="203" t="s">
        <v>83</v>
      </c>
      <c r="AV2145" s="13" t="s">
        <v>81</v>
      </c>
      <c r="AW2145" s="13" t="s">
        <v>34</v>
      </c>
      <c r="AX2145" s="13" t="s">
        <v>73</v>
      </c>
      <c r="AY2145" s="203" t="s">
        <v>168</v>
      </c>
    </row>
    <row r="2146" spans="1:65" s="14" customFormat="1" ht="11.25">
      <c r="B2146" s="204"/>
      <c r="C2146" s="205"/>
      <c r="D2146" s="189" t="s">
        <v>198</v>
      </c>
      <c r="E2146" s="206" t="s">
        <v>19</v>
      </c>
      <c r="F2146" s="207" t="s">
        <v>2672</v>
      </c>
      <c r="G2146" s="205"/>
      <c r="H2146" s="208">
        <v>104.5</v>
      </c>
      <c r="I2146" s="209"/>
      <c r="J2146" s="205"/>
      <c r="K2146" s="205"/>
      <c r="L2146" s="210"/>
      <c r="M2146" s="211"/>
      <c r="N2146" s="212"/>
      <c r="O2146" s="212"/>
      <c r="P2146" s="212"/>
      <c r="Q2146" s="212"/>
      <c r="R2146" s="212"/>
      <c r="S2146" s="212"/>
      <c r="T2146" s="213"/>
      <c r="AT2146" s="214" t="s">
        <v>198</v>
      </c>
      <c r="AU2146" s="214" t="s">
        <v>83</v>
      </c>
      <c r="AV2146" s="14" t="s">
        <v>83</v>
      </c>
      <c r="AW2146" s="14" t="s">
        <v>34</v>
      </c>
      <c r="AX2146" s="14" t="s">
        <v>73</v>
      </c>
      <c r="AY2146" s="214" t="s">
        <v>168</v>
      </c>
    </row>
    <row r="2147" spans="1:65" s="13" customFormat="1" ht="11.25">
      <c r="B2147" s="194"/>
      <c r="C2147" s="195"/>
      <c r="D2147" s="189" t="s">
        <v>198</v>
      </c>
      <c r="E2147" s="196" t="s">
        <v>19</v>
      </c>
      <c r="F2147" s="197" t="s">
        <v>1492</v>
      </c>
      <c r="G2147" s="195"/>
      <c r="H2147" s="196" t="s">
        <v>19</v>
      </c>
      <c r="I2147" s="198"/>
      <c r="J2147" s="195"/>
      <c r="K2147" s="195"/>
      <c r="L2147" s="199"/>
      <c r="M2147" s="200"/>
      <c r="N2147" s="201"/>
      <c r="O2147" s="201"/>
      <c r="P2147" s="201"/>
      <c r="Q2147" s="201"/>
      <c r="R2147" s="201"/>
      <c r="S2147" s="201"/>
      <c r="T2147" s="202"/>
      <c r="AT2147" s="203" t="s">
        <v>198</v>
      </c>
      <c r="AU2147" s="203" t="s">
        <v>83</v>
      </c>
      <c r="AV2147" s="13" t="s">
        <v>81</v>
      </c>
      <c r="AW2147" s="13" t="s">
        <v>34</v>
      </c>
      <c r="AX2147" s="13" t="s">
        <v>73</v>
      </c>
      <c r="AY2147" s="203" t="s">
        <v>168</v>
      </c>
    </row>
    <row r="2148" spans="1:65" s="14" customFormat="1" ht="11.25">
      <c r="B2148" s="204"/>
      <c r="C2148" s="205"/>
      <c r="D2148" s="189" t="s">
        <v>198</v>
      </c>
      <c r="E2148" s="206" t="s">
        <v>19</v>
      </c>
      <c r="F2148" s="207" t="s">
        <v>1523</v>
      </c>
      <c r="G2148" s="205"/>
      <c r="H2148" s="208">
        <v>53.881</v>
      </c>
      <c r="I2148" s="209"/>
      <c r="J2148" s="205"/>
      <c r="K2148" s="205"/>
      <c r="L2148" s="210"/>
      <c r="M2148" s="211"/>
      <c r="N2148" s="212"/>
      <c r="O2148" s="212"/>
      <c r="P2148" s="212"/>
      <c r="Q2148" s="212"/>
      <c r="R2148" s="212"/>
      <c r="S2148" s="212"/>
      <c r="T2148" s="213"/>
      <c r="AT2148" s="214" t="s">
        <v>198</v>
      </c>
      <c r="AU2148" s="214" t="s">
        <v>83</v>
      </c>
      <c r="AV2148" s="14" t="s">
        <v>83</v>
      </c>
      <c r="AW2148" s="14" t="s">
        <v>34</v>
      </c>
      <c r="AX2148" s="14" t="s">
        <v>73</v>
      </c>
      <c r="AY2148" s="214" t="s">
        <v>168</v>
      </c>
    </row>
    <row r="2149" spans="1:65" s="15" customFormat="1" ht="11.25">
      <c r="B2149" s="215"/>
      <c r="C2149" s="216"/>
      <c r="D2149" s="189" t="s">
        <v>198</v>
      </c>
      <c r="E2149" s="217" t="s">
        <v>19</v>
      </c>
      <c r="F2149" s="218" t="s">
        <v>208</v>
      </c>
      <c r="G2149" s="216"/>
      <c r="H2149" s="219">
        <v>158.381</v>
      </c>
      <c r="I2149" s="220"/>
      <c r="J2149" s="216"/>
      <c r="K2149" s="216"/>
      <c r="L2149" s="221"/>
      <c r="M2149" s="222"/>
      <c r="N2149" s="223"/>
      <c r="O2149" s="223"/>
      <c r="P2149" s="223"/>
      <c r="Q2149" s="223"/>
      <c r="R2149" s="223"/>
      <c r="S2149" s="223"/>
      <c r="T2149" s="224"/>
      <c r="AT2149" s="225" t="s">
        <v>198</v>
      </c>
      <c r="AU2149" s="225" t="s">
        <v>83</v>
      </c>
      <c r="AV2149" s="15" t="s">
        <v>174</v>
      </c>
      <c r="AW2149" s="15" t="s">
        <v>34</v>
      </c>
      <c r="AX2149" s="15" t="s">
        <v>81</v>
      </c>
      <c r="AY2149" s="225" t="s">
        <v>168</v>
      </c>
    </row>
    <row r="2150" spans="1:65" s="2" customFormat="1" ht="16.5" customHeight="1">
      <c r="A2150" s="36"/>
      <c r="B2150" s="37"/>
      <c r="C2150" s="176" t="s">
        <v>2673</v>
      </c>
      <c r="D2150" s="176" t="s">
        <v>170</v>
      </c>
      <c r="E2150" s="177" t="s">
        <v>2674</v>
      </c>
      <c r="F2150" s="178" t="s">
        <v>2675</v>
      </c>
      <c r="G2150" s="179" t="s">
        <v>179</v>
      </c>
      <c r="H2150" s="180">
        <v>104.5</v>
      </c>
      <c r="I2150" s="181"/>
      <c r="J2150" s="182">
        <f>ROUND(I2150*H2150,2)</f>
        <v>0</v>
      </c>
      <c r="K2150" s="178" t="s">
        <v>19</v>
      </c>
      <c r="L2150" s="41"/>
      <c r="M2150" s="183" t="s">
        <v>19</v>
      </c>
      <c r="N2150" s="184" t="s">
        <v>44</v>
      </c>
      <c r="O2150" s="66"/>
      <c r="P2150" s="185">
        <f>O2150*H2150</f>
        <v>0</v>
      </c>
      <c r="Q2150" s="185">
        <v>0</v>
      </c>
      <c r="R2150" s="185">
        <f>Q2150*H2150</f>
        <v>0</v>
      </c>
      <c r="S2150" s="185">
        <v>0</v>
      </c>
      <c r="T2150" s="186">
        <f>S2150*H2150</f>
        <v>0</v>
      </c>
      <c r="U2150" s="36"/>
      <c r="V2150" s="36"/>
      <c r="W2150" s="36"/>
      <c r="X2150" s="36"/>
      <c r="Y2150" s="36"/>
      <c r="Z2150" s="36"/>
      <c r="AA2150" s="36"/>
      <c r="AB2150" s="36"/>
      <c r="AC2150" s="36"/>
      <c r="AD2150" s="36"/>
      <c r="AE2150" s="36"/>
      <c r="AR2150" s="187" t="s">
        <v>267</v>
      </c>
      <c r="AT2150" s="187" t="s">
        <v>170</v>
      </c>
      <c r="AU2150" s="187" t="s">
        <v>83</v>
      </c>
      <c r="AY2150" s="19" t="s">
        <v>168</v>
      </c>
      <c r="BE2150" s="188">
        <f>IF(N2150="základní",J2150,0)</f>
        <v>0</v>
      </c>
      <c r="BF2150" s="188">
        <f>IF(N2150="snížená",J2150,0)</f>
        <v>0</v>
      </c>
      <c r="BG2150" s="188">
        <f>IF(N2150="zákl. přenesená",J2150,0)</f>
        <v>0</v>
      </c>
      <c r="BH2150" s="188">
        <f>IF(N2150="sníž. přenesená",J2150,0)</f>
        <v>0</v>
      </c>
      <c r="BI2150" s="188">
        <f>IF(N2150="nulová",J2150,0)</f>
        <v>0</v>
      </c>
      <c r="BJ2150" s="19" t="s">
        <v>81</v>
      </c>
      <c r="BK2150" s="188">
        <f>ROUND(I2150*H2150,2)</f>
        <v>0</v>
      </c>
      <c r="BL2150" s="19" t="s">
        <v>267</v>
      </c>
      <c r="BM2150" s="187" t="s">
        <v>2676</v>
      </c>
    </row>
    <row r="2151" spans="1:65" s="2" customFormat="1" ht="11.25">
      <c r="A2151" s="36"/>
      <c r="B2151" s="37"/>
      <c r="C2151" s="38"/>
      <c r="D2151" s="189" t="s">
        <v>176</v>
      </c>
      <c r="E2151" s="38"/>
      <c r="F2151" s="190" t="s">
        <v>2675</v>
      </c>
      <c r="G2151" s="38"/>
      <c r="H2151" s="38"/>
      <c r="I2151" s="191"/>
      <c r="J2151" s="38"/>
      <c r="K2151" s="38"/>
      <c r="L2151" s="41"/>
      <c r="M2151" s="192"/>
      <c r="N2151" s="193"/>
      <c r="O2151" s="66"/>
      <c r="P2151" s="66"/>
      <c r="Q2151" s="66"/>
      <c r="R2151" s="66"/>
      <c r="S2151" s="66"/>
      <c r="T2151" s="67"/>
      <c r="U2151" s="36"/>
      <c r="V2151" s="36"/>
      <c r="W2151" s="36"/>
      <c r="X2151" s="36"/>
      <c r="Y2151" s="36"/>
      <c r="Z2151" s="36"/>
      <c r="AA2151" s="36"/>
      <c r="AB2151" s="36"/>
      <c r="AC2151" s="36"/>
      <c r="AD2151" s="36"/>
      <c r="AE2151" s="36"/>
      <c r="AT2151" s="19" t="s">
        <v>176</v>
      </c>
      <c r="AU2151" s="19" t="s">
        <v>83</v>
      </c>
    </row>
    <row r="2152" spans="1:65" s="13" customFormat="1" ht="11.25">
      <c r="B2152" s="194"/>
      <c r="C2152" s="195"/>
      <c r="D2152" s="189" t="s">
        <v>198</v>
      </c>
      <c r="E2152" s="196" t="s">
        <v>19</v>
      </c>
      <c r="F2152" s="197" t="s">
        <v>2671</v>
      </c>
      <c r="G2152" s="195"/>
      <c r="H2152" s="196" t="s">
        <v>19</v>
      </c>
      <c r="I2152" s="198"/>
      <c r="J2152" s="195"/>
      <c r="K2152" s="195"/>
      <c r="L2152" s="199"/>
      <c r="M2152" s="200"/>
      <c r="N2152" s="201"/>
      <c r="O2152" s="201"/>
      <c r="P2152" s="201"/>
      <c r="Q2152" s="201"/>
      <c r="R2152" s="201"/>
      <c r="S2152" s="201"/>
      <c r="T2152" s="202"/>
      <c r="AT2152" s="203" t="s">
        <v>198</v>
      </c>
      <c r="AU2152" s="203" t="s">
        <v>83</v>
      </c>
      <c r="AV2152" s="13" t="s">
        <v>81</v>
      </c>
      <c r="AW2152" s="13" t="s">
        <v>34</v>
      </c>
      <c r="AX2152" s="13" t="s">
        <v>73</v>
      </c>
      <c r="AY2152" s="203" t="s">
        <v>168</v>
      </c>
    </row>
    <row r="2153" spans="1:65" s="14" customFormat="1" ht="11.25">
      <c r="B2153" s="204"/>
      <c r="C2153" s="205"/>
      <c r="D2153" s="189" t="s">
        <v>198</v>
      </c>
      <c r="E2153" s="206" t="s">
        <v>19</v>
      </c>
      <c r="F2153" s="207" t="s">
        <v>2677</v>
      </c>
      <c r="G2153" s="205"/>
      <c r="H2153" s="208">
        <v>104.5</v>
      </c>
      <c r="I2153" s="209"/>
      <c r="J2153" s="205"/>
      <c r="K2153" s="205"/>
      <c r="L2153" s="210"/>
      <c r="M2153" s="211"/>
      <c r="N2153" s="212"/>
      <c r="O2153" s="212"/>
      <c r="P2153" s="212"/>
      <c r="Q2153" s="212"/>
      <c r="R2153" s="212"/>
      <c r="S2153" s="212"/>
      <c r="T2153" s="213"/>
      <c r="AT2153" s="214" t="s">
        <v>198</v>
      </c>
      <c r="AU2153" s="214" t="s">
        <v>83</v>
      </c>
      <c r="AV2153" s="14" t="s">
        <v>83</v>
      </c>
      <c r="AW2153" s="14" t="s">
        <v>34</v>
      </c>
      <c r="AX2153" s="14" t="s">
        <v>81</v>
      </c>
      <c r="AY2153" s="214" t="s">
        <v>168</v>
      </c>
    </row>
    <row r="2154" spans="1:65" s="2" customFormat="1" ht="16.5" customHeight="1">
      <c r="A2154" s="36"/>
      <c r="B2154" s="37"/>
      <c r="C2154" s="176" t="s">
        <v>2678</v>
      </c>
      <c r="D2154" s="176" t="s">
        <v>170</v>
      </c>
      <c r="E2154" s="177" t="s">
        <v>2679</v>
      </c>
      <c r="F2154" s="178" t="s">
        <v>2680</v>
      </c>
      <c r="G2154" s="179" t="s">
        <v>274</v>
      </c>
      <c r="H2154" s="180">
        <v>6</v>
      </c>
      <c r="I2154" s="181"/>
      <c r="J2154" s="182">
        <f>ROUND(I2154*H2154,2)</f>
        <v>0</v>
      </c>
      <c r="K2154" s="178" t="s">
        <v>180</v>
      </c>
      <c r="L2154" s="41"/>
      <c r="M2154" s="183" t="s">
        <v>19</v>
      </c>
      <c r="N2154" s="184" t="s">
        <v>44</v>
      </c>
      <c r="O2154" s="66"/>
      <c r="P2154" s="185">
        <f>O2154*H2154</f>
        <v>0</v>
      </c>
      <c r="Q2154" s="185">
        <v>0</v>
      </c>
      <c r="R2154" s="185">
        <f>Q2154*H2154</f>
        <v>0</v>
      </c>
      <c r="S2154" s="185">
        <v>2.307E-2</v>
      </c>
      <c r="T2154" s="186">
        <f>S2154*H2154</f>
        <v>0.13841999999999999</v>
      </c>
      <c r="U2154" s="36"/>
      <c r="V2154" s="36"/>
      <c r="W2154" s="36"/>
      <c r="X2154" s="36"/>
      <c r="Y2154" s="36"/>
      <c r="Z2154" s="36"/>
      <c r="AA2154" s="36"/>
      <c r="AB2154" s="36"/>
      <c r="AC2154" s="36"/>
      <c r="AD2154" s="36"/>
      <c r="AE2154" s="36"/>
      <c r="AR2154" s="187" t="s">
        <v>267</v>
      </c>
      <c r="AT2154" s="187" t="s">
        <v>170</v>
      </c>
      <c r="AU2154" s="187" t="s">
        <v>83</v>
      </c>
      <c r="AY2154" s="19" t="s">
        <v>168</v>
      </c>
      <c r="BE2154" s="188">
        <f>IF(N2154="základní",J2154,0)</f>
        <v>0</v>
      </c>
      <c r="BF2154" s="188">
        <f>IF(N2154="snížená",J2154,0)</f>
        <v>0</v>
      </c>
      <c r="BG2154" s="188">
        <f>IF(N2154="zákl. přenesená",J2154,0)</f>
        <v>0</v>
      </c>
      <c r="BH2154" s="188">
        <f>IF(N2154="sníž. přenesená",J2154,0)</f>
        <v>0</v>
      </c>
      <c r="BI2154" s="188">
        <f>IF(N2154="nulová",J2154,0)</f>
        <v>0</v>
      </c>
      <c r="BJ2154" s="19" t="s">
        <v>81</v>
      </c>
      <c r="BK2154" s="188">
        <f>ROUND(I2154*H2154,2)</f>
        <v>0</v>
      </c>
      <c r="BL2154" s="19" t="s">
        <v>267</v>
      </c>
      <c r="BM2154" s="187" t="s">
        <v>2681</v>
      </c>
    </row>
    <row r="2155" spans="1:65" s="2" customFormat="1" ht="11.25">
      <c r="A2155" s="36"/>
      <c r="B2155" s="37"/>
      <c r="C2155" s="38"/>
      <c r="D2155" s="189" t="s">
        <v>176</v>
      </c>
      <c r="E2155" s="38"/>
      <c r="F2155" s="190" t="s">
        <v>2682</v>
      </c>
      <c r="G2155" s="38"/>
      <c r="H2155" s="38"/>
      <c r="I2155" s="191"/>
      <c r="J2155" s="38"/>
      <c r="K2155" s="38"/>
      <c r="L2155" s="41"/>
      <c r="M2155" s="192"/>
      <c r="N2155" s="193"/>
      <c r="O2155" s="66"/>
      <c r="P2155" s="66"/>
      <c r="Q2155" s="66"/>
      <c r="R2155" s="66"/>
      <c r="S2155" s="66"/>
      <c r="T2155" s="67"/>
      <c r="U2155" s="36"/>
      <c r="V2155" s="36"/>
      <c r="W2155" s="36"/>
      <c r="X2155" s="36"/>
      <c r="Y2155" s="36"/>
      <c r="Z2155" s="36"/>
      <c r="AA2155" s="36"/>
      <c r="AB2155" s="36"/>
      <c r="AC2155" s="36"/>
      <c r="AD2155" s="36"/>
      <c r="AE2155" s="36"/>
      <c r="AT2155" s="19" t="s">
        <v>176</v>
      </c>
      <c r="AU2155" s="19" t="s">
        <v>83</v>
      </c>
    </row>
    <row r="2156" spans="1:65" s="2" customFormat="1" ht="16.5" customHeight="1">
      <c r="A2156" s="36"/>
      <c r="B2156" s="37"/>
      <c r="C2156" s="176" t="s">
        <v>2683</v>
      </c>
      <c r="D2156" s="176" t="s">
        <v>170</v>
      </c>
      <c r="E2156" s="177" t="s">
        <v>2684</v>
      </c>
      <c r="F2156" s="178" t="s">
        <v>2685</v>
      </c>
      <c r="G2156" s="179" t="s">
        <v>225</v>
      </c>
      <c r="H2156" s="180">
        <v>89.524000000000001</v>
      </c>
      <c r="I2156" s="181"/>
      <c r="J2156" s="182">
        <f>ROUND(I2156*H2156,2)</f>
        <v>0</v>
      </c>
      <c r="K2156" s="178" t="s">
        <v>180</v>
      </c>
      <c r="L2156" s="41"/>
      <c r="M2156" s="183" t="s">
        <v>19</v>
      </c>
      <c r="N2156" s="184" t="s">
        <v>44</v>
      </c>
      <c r="O2156" s="66"/>
      <c r="P2156" s="185">
        <f>O2156*H2156</f>
        <v>0</v>
      </c>
      <c r="Q2156" s="185">
        <v>0</v>
      </c>
      <c r="R2156" s="185">
        <f>Q2156*H2156</f>
        <v>0</v>
      </c>
      <c r="S2156" s="185">
        <v>1.4499999999999999E-3</v>
      </c>
      <c r="T2156" s="186">
        <f>S2156*H2156</f>
        <v>0.1298098</v>
      </c>
      <c r="U2156" s="36"/>
      <c r="V2156" s="36"/>
      <c r="W2156" s="36"/>
      <c r="X2156" s="36"/>
      <c r="Y2156" s="36"/>
      <c r="Z2156" s="36"/>
      <c r="AA2156" s="36"/>
      <c r="AB2156" s="36"/>
      <c r="AC2156" s="36"/>
      <c r="AD2156" s="36"/>
      <c r="AE2156" s="36"/>
      <c r="AR2156" s="187" t="s">
        <v>267</v>
      </c>
      <c r="AT2156" s="187" t="s">
        <v>170</v>
      </c>
      <c r="AU2156" s="187" t="s">
        <v>83</v>
      </c>
      <c r="AY2156" s="19" t="s">
        <v>168</v>
      </c>
      <c r="BE2156" s="188">
        <f>IF(N2156="základní",J2156,0)</f>
        <v>0</v>
      </c>
      <c r="BF2156" s="188">
        <f>IF(N2156="snížená",J2156,0)</f>
        <v>0</v>
      </c>
      <c r="BG2156" s="188">
        <f>IF(N2156="zákl. přenesená",J2156,0)</f>
        <v>0</v>
      </c>
      <c r="BH2156" s="188">
        <f>IF(N2156="sníž. přenesená",J2156,0)</f>
        <v>0</v>
      </c>
      <c r="BI2156" s="188">
        <f>IF(N2156="nulová",J2156,0)</f>
        <v>0</v>
      </c>
      <c r="BJ2156" s="19" t="s">
        <v>81</v>
      </c>
      <c r="BK2156" s="188">
        <f>ROUND(I2156*H2156,2)</f>
        <v>0</v>
      </c>
      <c r="BL2156" s="19" t="s">
        <v>267</v>
      </c>
      <c r="BM2156" s="187" t="s">
        <v>2686</v>
      </c>
    </row>
    <row r="2157" spans="1:65" s="2" customFormat="1" ht="19.5">
      <c r="A2157" s="36"/>
      <c r="B2157" s="37"/>
      <c r="C2157" s="38"/>
      <c r="D2157" s="189" t="s">
        <v>176</v>
      </c>
      <c r="E2157" s="38"/>
      <c r="F2157" s="190" t="s">
        <v>2687</v>
      </c>
      <c r="G2157" s="38"/>
      <c r="H2157" s="38"/>
      <c r="I2157" s="191"/>
      <c r="J2157" s="38"/>
      <c r="K2157" s="38"/>
      <c r="L2157" s="41"/>
      <c r="M2157" s="192"/>
      <c r="N2157" s="193"/>
      <c r="O2157" s="66"/>
      <c r="P2157" s="66"/>
      <c r="Q2157" s="66"/>
      <c r="R2157" s="66"/>
      <c r="S2157" s="66"/>
      <c r="T2157" s="67"/>
      <c r="U2157" s="36"/>
      <c r="V2157" s="36"/>
      <c r="W2157" s="36"/>
      <c r="X2157" s="36"/>
      <c r="Y2157" s="36"/>
      <c r="Z2157" s="36"/>
      <c r="AA2157" s="36"/>
      <c r="AB2157" s="36"/>
      <c r="AC2157" s="36"/>
      <c r="AD2157" s="36"/>
      <c r="AE2157" s="36"/>
      <c r="AT2157" s="19" t="s">
        <v>176</v>
      </c>
      <c r="AU2157" s="19" t="s">
        <v>83</v>
      </c>
    </row>
    <row r="2158" spans="1:65" s="14" customFormat="1" ht="11.25">
      <c r="B2158" s="204"/>
      <c r="C2158" s="205"/>
      <c r="D2158" s="189" t="s">
        <v>198</v>
      </c>
      <c r="E2158" s="206" t="s">
        <v>19</v>
      </c>
      <c r="F2158" s="207" t="s">
        <v>2688</v>
      </c>
      <c r="G2158" s="205"/>
      <c r="H2158" s="208">
        <v>89.524000000000001</v>
      </c>
      <c r="I2158" s="209"/>
      <c r="J2158" s="205"/>
      <c r="K2158" s="205"/>
      <c r="L2158" s="210"/>
      <c r="M2158" s="211"/>
      <c r="N2158" s="212"/>
      <c r="O2158" s="212"/>
      <c r="P2158" s="212"/>
      <c r="Q2158" s="212"/>
      <c r="R2158" s="212"/>
      <c r="S2158" s="212"/>
      <c r="T2158" s="213"/>
      <c r="AT2158" s="214" t="s">
        <v>198</v>
      </c>
      <c r="AU2158" s="214" t="s">
        <v>83</v>
      </c>
      <c r="AV2158" s="14" t="s">
        <v>83</v>
      </c>
      <c r="AW2158" s="14" t="s">
        <v>34</v>
      </c>
      <c r="AX2158" s="14" t="s">
        <v>81</v>
      </c>
      <c r="AY2158" s="214" t="s">
        <v>168</v>
      </c>
    </row>
    <row r="2159" spans="1:65" s="2" customFormat="1" ht="16.5" customHeight="1">
      <c r="A2159" s="36"/>
      <c r="B2159" s="37"/>
      <c r="C2159" s="176" t="s">
        <v>2689</v>
      </c>
      <c r="D2159" s="176" t="s">
        <v>170</v>
      </c>
      <c r="E2159" s="177" t="s">
        <v>2690</v>
      </c>
      <c r="F2159" s="178" t="s">
        <v>2691</v>
      </c>
      <c r="G2159" s="179" t="s">
        <v>225</v>
      </c>
      <c r="H2159" s="180">
        <v>53.881</v>
      </c>
      <c r="I2159" s="181"/>
      <c r="J2159" s="182">
        <f>ROUND(I2159*H2159,2)</f>
        <v>0</v>
      </c>
      <c r="K2159" s="178" t="s">
        <v>180</v>
      </c>
      <c r="L2159" s="41"/>
      <c r="M2159" s="183" t="s">
        <v>19</v>
      </c>
      <c r="N2159" s="184" t="s">
        <v>44</v>
      </c>
      <c r="O2159" s="66"/>
      <c r="P2159" s="185">
        <f>O2159*H2159</f>
        <v>0</v>
      </c>
      <c r="Q2159" s="185">
        <v>0</v>
      </c>
      <c r="R2159" s="185">
        <f>Q2159*H2159</f>
        <v>0</v>
      </c>
      <c r="S2159" s="185">
        <v>1.4999999999999999E-2</v>
      </c>
      <c r="T2159" s="186">
        <f>S2159*H2159</f>
        <v>0.80821500000000002</v>
      </c>
      <c r="U2159" s="36"/>
      <c r="V2159" s="36"/>
      <c r="W2159" s="36"/>
      <c r="X2159" s="36"/>
      <c r="Y2159" s="36"/>
      <c r="Z2159" s="36"/>
      <c r="AA2159" s="36"/>
      <c r="AB2159" s="36"/>
      <c r="AC2159" s="36"/>
      <c r="AD2159" s="36"/>
      <c r="AE2159" s="36"/>
      <c r="AR2159" s="187" t="s">
        <v>267</v>
      </c>
      <c r="AT2159" s="187" t="s">
        <v>170</v>
      </c>
      <c r="AU2159" s="187" t="s">
        <v>83</v>
      </c>
      <c r="AY2159" s="19" t="s">
        <v>168</v>
      </c>
      <c r="BE2159" s="188">
        <f>IF(N2159="základní",J2159,0)</f>
        <v>0</v>
      </c>
      <c r="BF2159" s="188">
        <f>IF(N2159="snížená",J2159,0)</f>
        <v>0</v>
      </c>
      <c r="BG2159" s="188">
        <f>IF(N2159="zákl. přenesená",J2159,0)</f>
        <v>0</v>
      </c>
      <c r="BH2159" s="188">
        <f>IF(N2159="sníž. přenesená",J2159,0)</f>
        <v>0</v>
      </c>
      <c r="BI2159" s="188">
        <f>IF(N2159="nulová",J2159,0)</f>
        <v>0</v>
      </c>
      <c r="BJ2159" s="19" t="s">
        <v>81</v>
      </c>
      <c r="BK2159" s="188">
        <f>ROUND(I2159*H2159,2)</f>
        <v>0</v>
      </c>
      <c r="BL2159" s="19" t="s">
        <v>267</v>
      </c>
      <c r="BM2159" s="187" t="s">
        <v>2692</v>
      </c>
    </row>
    <row r="2160" spans="1:65" s="2" customFormat="1" ht="19.5">
      <c r="A2160" s="36"/>
      <c r="B2160" s="37"/>
      <c r="C2160" s="38"/>
      <c r="D2160" s="189" t="s">
        <v>176</v>
      </c>
      <c r="E2160" s="38"/>
      <c r="F2160" s="190" t="s">
        <v>2693</v>
      </c>
      <c r="G2160" s="38"/>
      <c r="H2160" s="38"/>
      <c r="I2160" s="191"/>
      <c r="J2160" s="38"/>
      <c r="K2160" s="38"/>
      <c r="L2160" s="41"/>
      <c r="M2160" s="192"/>
      <c r="N2160" s="193"/>
      <c r="O2160" s="66"/>
      <c r="P2160" s="66"/>
      <c r="Q2160" s="66"/>
      <c r="R2160" s="66"/>
      <c r="S2160" s="66"/>
      <c r="T2160" s="67"/>
      <c r="U2160" s="36"/>
      <c r="V2160" s="36"/>
      <c r="W2160" s="36"/>
      <c r="X2160" s="36"/>
      <c r="Y2160" s="36"/>
      <c r="Z2160" s="36"/>
      <c r="AA2160" s="36"/>
      <c r="AB2160" s="36"/>
      <c r="AC2160" s="36"/>
      <c r="AD2160" s="36"/>
      <c r="AE2160" s="36"/>
      <c r="AT2160" s="19" t="s">
        <v>176</v>
      </c>
      <c r="AU2160" s="19" t="s">
        <v>83</v>
      </c>
    </row>
    <row r="2161" spans="1:65" s="13" customFormat="1" ht="11.25">
      <c r="B2161" s="194"/>
      <c r="C2161" s="195"/>
      <c r="D2161" s="189" t="s">
        <v>198</v>
      </c>
      <c r="E2161" s="196" t="s">
        <v>19</v>
      </c>
      <c r="F2161" s="197" t="s">
        <v>1492</v>
      </c>
      <c r="G2161" s="195"/>
      <c r="H2161" s="196" t="s">
        <v>19</v>
      </c>
      <c r="I2161" s="198"/>
      <c r="J2161" s="195"/>
      <c r="K2161" s="195"/>
      <c r="L2161" s="199"/>
      <c r="M2161" s="200"/>
      <c r="N2161" s="201"/>
      <c r="O2161" s="201"/>
      <c r="P2161" s="201"/>
      <c r="Q2161" s="201"/>
      <c r="R2161" s="201"/>
      <c r="S2161" s="201"/>
      <c r="T2161" s="202"/>
      <c r="AT2161" s="203" t="s">
        <v>198</v>
      </c>
      <c r="AU2161" s="203" t="s">
        <v>83</v>
      </c>
      <c r="AV2161" s="13" t="s">
        <v>81</v>
      </c>
      <c r="AW2161" s="13" t="s">
        <v>34</v>
      </c>
      <c r="AX2161" s="13" t="s">
        <v>73</v>
      </c>
      <c r="AY2161" s="203" t="s">
        <v>168</v>
      </c>
    </row>
    <row r="2162" spans="1:65" s="14" customFormat="1" ht="11.25">
      <c r="B2162" s="204"/>
      <c r="C2162" s="205"/>
      <c r="D2162" s="189" t="s">
        <v>198</v>
      </c>
      <c r="E2162" s="206" t="s">
        <v>19</v>
      </c>
      <c r="F2162" s="207" t="s">
        <v>1523</v>
      </c>
      <c r="G2162" s="205"/>
      <c r="H2162" s="208">
        <v>53.881</v>
      </c>
      <c r="I2162" s="209"/>
      <c r="J2162" s="205"/>
      <c r="K2162" s="205"/>
      <c r="L2162" s="210"/>
      <c r="M2162" s="211"/>
      <c r="N2162" s="212"/>
      <c r="O2162" s="212"/>
      <c r="P2162" s="212"/>
      <c r="Q2162" s="212"/>
      <c r="R2162" s="212"/>
      <c r="S2162" s="212"/>
      <c r="T2162" s="213"/>
      <c r="AT2162" s="214" t="s">
        <v>198</v>
      </c>
      <c r="AU2162" s="214" t="s">
        <v>83</v>
      </c>
      <c r="AV2162" s="14" t="s">
        <v>83</v>
      </c>
      <c r="AW2162" s="14" t="s">
        <v>34</v>
      </c>
      <c r="AX2162" s="14" t="s">
        <v>81</v>
      </c>
      <c r="AY2162" s="214" t="s">
        <v>168</v>
      </c>
    </row>
    <row r="2163" spans="1:65" s="2" customFormat="1" ht="16.5" customHeight="1">
      <c r="A2163" s="36"/>
      <c r="B2163" s="37"/>
      <c r="C2163" s="176" t="s">
        <v>2694</v>
      </c>
      <c r="D2163" s="176" t="s">
        <v>170</v>
      </c>
      <c r="E2163" s="177" t="s">
        <v>2695</v>
      </c>
      <c r="F2163" s="178" t="s">
        <v>2696</v>
      </c>
      <c r="G2163" s="179" t="s">
        <v>274</v>
      </c>
      <c r="H2163" s="180">
        <v>2</v>
      </c>
      <c r="I2163" s="181"/>
      <c r="J2163" s="182">
        <f>ROUND(I2163*H2163,2)</f>
        <v>0</v>
      </c>
      <c r="K2163" s="178" t="s">
        <v>180</v>
      </c>
      <c r="L2163" s="41"/>
      <c r="M2163" s="183" t="s">
        <v>19</v>
      </c>
      <c r="N2163" s="184" t="s">
        <v>44</v>
      </c>
      <c r="O2163" s="66"/>
      <c r="P2163" s="185">
        <f>O2163*H2163</f>
        <v>0</v>
      </c>
      <c r="Q2163" s="185">
        <v>0</v>
      </c>
      <c r="R2163" s="185">
        <f>Q2163*H2163</f>
        <v>0</v>
      </c>
      <c r="S2163" s="185">
        <v>9.0600000000000003E-3</v>
      </c>
      <c r="T2163" s="186">
        <f>S2163*H2163</f>
        <v>1.8120000000000001E-2</v>
      </c>
      <c r="U2163" s="36"/>
      <c r="V2163" s="36"/>
      <c r="W2163" s="36"/>
      <c r="X2163" s="36"/>
      <c r="Y2163" s="36"/>
      <c r="Z2163" s="36"/>
      <c r="AA2163" s="36"/>
      <c r="AB2163" s="36"/>
      <c r="AC2163" s="36"/>
      <c r="AD2163" s="36"/>
      <c r="AE2163" s="36"/>
      <c r="AR2163" s="187" t="s">
        <v>267</v>
      </c>
      <c r="AT2163" s="187" t="s">
        <v>170</v>
      </c>
      <c r="AU2163" s="187" t="s">
        <v>83</v>
      </c>
      <c r="AY2163" s="19" t="s">
        <v>168</v>
      </c>
      <c r="BE2163" s="188">
        <f>IF(N2163="základní",J2163,0)</f>
        <v>0</v>
      </c>
      <c r="BF2163" s="188">
        <f>IF(N2163="snížená",J2163,0)</f>
        <v>0</v>
      </c>
      <c r="BG2163" s="188">
        <f>IF(N2163="zákl. přenesená",J2163,0)</f>
        <v>0</v>
      </c>
      <c r="BH2163" s="188">
        <f>IF(N2163="sníž. přenesená",J2163,0)</f>
        <v>0</v>
      </c>
      <c r="BI2163" s="188">
        <f>IF(N2163="nulová",J2163,0)</f>
        <v>0</v>
      </c>
      <c r="BJ2163" s="19" t="s">
        <v>81</v>
      </c>
      <c r="BK2163" s="188">
        <f>ROUND(I2163*H2163,2)</f>
        <v>0</v>
      </c>
      <c r="BL2163" s="19" t="s">
        <v>267</v>
      </c>
      <c r="BM2163" s="187" t="s">
        <v>2697</v>
      </c>
    </row>
    <row r="2164" spans="1:65" s="2" customFormat="1" ht="11.25">
      <c r="A2164" s="36"/>
      <c r="B2164" s="37"/>
      <c r="C2164" s="38"/>
      <c r="D2164" s="189" t="s">
        <v>176</v>
      </c>
      <c r="E2164" s="38"/>
      <c r="F2164" s="190" t="s">
        <v>2698</v>
      </c>
      <c r="G2164" s="38"/>
      <c r="H2164" s="38"/>
      <c r="I2164" s="191"/>
      <c r="J2164" s="38"/>
      <c r="K2164" s="38"/>
      <c r="L2164" s="41"/>
      <c r="M2164" s="192"/>
      <c r="N2164" s="193"/>
      <c r="O2164" s="66"/>
      <c r="P2164" s="66"/>
      <c r="Q2164" s="66"/>
      <c r="R2164" s="66"/>
      <c r="S2164" s="66"/>
      <c r="T2164" s="67"/>
      <c r="U2164" s="36"/>
      <c r="V2164" s="36"/>
      <c r="W2164" s="36"/>
      <c r="X2164" s="36"/>
      <c r="Y2164" s="36"/>
      <c r="Z2164" s="36"/>
      <c r="AA2164" s="36"/>
      <c r="AB2164" s="36"/>
      <c r="AC2164" s="36"/>
      <c r="AD2164" s="36"/>
      <c r="AE2164" s="36"/>
      <c r="AT2164" s="19" t="s">
        <v>176</v>
      </c>
      <c r="AU2164" s="19" t="s">
        <v>83</v>
      </c>
    </row>
    <row r="2165" spans="1:65" s="2" customFormat="1" ht="16.5" customHeight="1">
      <c r="A2165" s="36"/>
      <c r="B2165" s="37"/>
      <c r="C2165" s="176" t="s">
        <v>2699</v>
      </c>
      <c r="D2165" s="176" t="s">
        <v>170</v>
      </c>
      <c r="E2165" s="177" t="s">
        <v>2700</v>
      </c>
      <c r="F2165" s="178" t="s">
        <v>2701</v>
      </c>
      <c r="G2165" s="179" t="s">
        <v>179</v>
      </c>
      <c r="H2165" s="180">
        <v>5.7</v>
      </c>
      <c r="I2165" s="181"/>
      <c r="J2165" s="182">
        <f>ROUND(I2165*H2165,2)</f>
        <v>0</v>
      </c>
      <c r="K2165" s="178" t="s">
        <v>180</v>
      </c>
      <c r="L2165" s="41"/>
      <c r="M2165" s="183" t="s">
        <v>19</v>
      </c>
      <c r="N2165" s="184" t="s">
        <v>44</v>
      </c>
      <c r="O2165" s="66"/>
      <c r="P2165" s="185">
        <f>O2165*H2165</f>
        <v>0</v>
      </c>
      <c r="Q2165" s="185">
        <v>0</v>
      </c>
      <c r="R2165" s="185">
        <f>Q2165*H2165</f>
        <v>0</v>
      </c>
      <c r="S2165" s="185">
        <v>1.7700000000000001E-3</v>
      </c>
      <c r="T2165" s="186">
        <f>S2165*H2165</f>
        <v>1.0089000000000001E-2</v>
      </c>
      <c r="U2165" s="36"/>
      <c r="V2165" s="36"/>
      <c r="W2165" s="36"/>
      <c r="X2165" s="36"/>
      <c r="Y2165" s="36"/>
      <c r="Z2165" s="36"/>
      <c r="AA2165" s="36"/>
      <c r="AB2165" s="36"/>
      <c r="AC2165" s="36"/>
      <c r="AD2165" s="36"/>
      <c r="AE2165" s="36"/>
      <c r="AR2165" s="187" t="s">
        <v>267</v>
      </c>
      <c r="AT2165" s="187" t="s">
        <v>170</v>
      </c>
      <c r="AU2165" s="187" t="s">
        <v>83</v>
      </c>
      <c r="AY2165" s="19" t="s">
        <v>168</v>
      </c>
      <c r="BE2165" s="188">
        <f>IF(N2165="základní",J2165,0)</f>
        <v>0</v>
      </c>
      <c r="BF2165" s="188">
        <f>IF(N2165="snížená",J2165,0)</f>
        <v>0</v>
      </c>
      <c r="BG2165" s="188">
        <f>IF(N2165="zákl. přenesená",J2165,0)</f>
        <v>0</v>
      </c>
      <c r="BH2165" s="188">
        <f>IF(N2165="sníž. přenesená",J2165,0)</f>
        <v>0</v>
      </c>
      <c r="BI2165" s="188">
        <f>IF(N2165="nulová",J2165,0)</f>
        <v>0</v>
      </c>
      <c r="BJ2165" s="19" t="s">
        <v>81</v>
      </c>
      <c r="BK2165" s="188">
        <f>ROUND(I2165*H2165,2)</f>
        <v>0</v>
      </c>
      <c r="BL2165" s="19" t="s">
        <v>267</v>
      </c>
      <c r="BM2165" s="187" t="s">
        <v>2702</v>
      </c>
    </row>
    <row r="2166" spans="1:65" s="2" customFormat="1" ht="11.25">
      <c r="A2166" s="36"/>
      <c r="B2166" s="37"/>
      <c r="C2166" s="38"/>
      <c r="D2166" s="189" t="s">
        <v>176</v>
      </c>
      <c r="E2166" s="38"/>
      <c r="F2166" s="190" t="s">
        <v>2703</v>
      </c>
      <c r="G2166" s="38"/>
      <c r="H2166" s="38"/>
      <c r="I2166" s="191"/>
      <c r="J2166" s="38"/>
      <c r="K2166" s="38"/>
      <c r="L2166" s="41"/>
      <c r="M2166" s="192"/>
      <c r="N2166" s="193"/>
      <c r="O2166" s="66"/>
      <c r="P2166" s="66"/>
      <c r="Q2166" s="66"/>
      <c r="R2166" s="66"/>
      <c r="S2166" s="66"/>
      <c r="T2166" s="67"/>
      <c r="U2166" s="36"/>
      <c r="V2166" s="36"/>
      <c r="W2166" s="36"/>
      <c r="X2166" s="36"/>
      <c r="Y2166" s="36"/>
      <c r="Z2166" s="36"/>
      <c r="AA2166" s="36"/>
      <c r="AB2166" s="36"/>
      <c r="AC2166" s="36"/>
      <c r="AD2166" s="36"/>
      <c r="AE2166" s="36"/>
      <c r="AT2166" s="19" t="s">
        <v>176</v>
      </c>
      <c r="AU2166" s="19" t="s">
        <v>83</v>
      </c>
    </row>
    <row r="2167" spans="1:65" s="14" customFormat="1" ht="11.25">
      <c r="B2167" s="204"/>
      <c r="C2167" s="205"/>
      <c r="D2167" s="189" t="s">
        <v>198</v>
      </c>
      <c r="E2167" s="206" t="s">
        <v>19</v>
      </c>
      <c r="F2167" s="207" t="s">
        <v>2704</v>
      </c>
      <c r="G2167" s="205"/>
      <c r="H2167" s="208">
        <v>5.7</v>
      </c>
      <c r="I2167" s="209"/>
      <c r="J2167" s="205"/>
      <c r="K2167" s="205"/>
      <c r="L2167" s="210"/>
      <c r="M2167" s="211"/>
      <c r="N2167" s="212"/>
      <c r="O2167" s="212"/>
      <c r="P2167" s="212"/>
      <c r="Q2167" s="212"/>
      <c r="R2167" s="212"/>
      <c r="S2167" s="212"/>
      <c r="T2167" s="213"/>
      <c r="AT2167" s="214" t="s">
        <v>198</v>
      </c>
      <c r="AU2167" s="214" t="s">
        <v>83</v>
      </c>
      <c r="AV2167" s="14" t="s">
        <v>83</v>
      </c>
      <c r="AW2167" s="14" t="s">
        <v>34</v>
      </c>
      <c r="AX2167" s="14" t="s">
        <v>81</v>
      </c>
      <c r="AY2167" s="214" t="s">
        <v>168</v>
      </c>
    </row>
    <row r="2168" spans="1:65" s="2" customFormat="1" ht="16.5" customHeight="1">
      <c r="A2168" s="36"/>
      <c r="B2168" s="37"/>
      <c r="C2168" s="176" t="s">
        <v>2705</v>
      </c>
      <c r="D2168" s="176" t="s">
        <v>170</v>
      </c>
      <c r="E2168" s="177" t="s">
        <v>2706</v>
      </c>
      <c r="F2168" s="178" t="s">
        <v>2707</v>
      </c>
      <c r="G2168" s="179" t="s">
        <v>179</v>
      </c>
      <c r="H2168" s="180">
        <v>163</v>
      </c>
      <c r="I2168" s="181"/>
      <c r="J2168" s="182">
        <f>ROUND(I2168*H2168,2)</f>
        <v>0</v>
      </c>
      <c r="K2168" s="178" t="s">
        <v>180</v>
      </c>
      <c r="L2168" s="41"/>
      <c r="M2168" s="183" t="s">
        <v>19</v>
      </c>
      <c r="N2168" s="184" t="s">
        <v>44</v>
      </c>
      <c r="O2168" s="66"/>
      <c r="P2168" s="185">
        <f>O2168*H2168</f>
        <v>0</v>
      </c>
      <c r="Q2168" s="185">
        <v>0</v>
      </c>
      <c r="R2168" s="185">
        <f>Q2168*H2168</f>
        <v>0</v>
      </c>
      <c r="S2168" s="185">
        <v>1.91E-3</v>
      </c>
      <c r="T2168" s="186">
        <f>S2168*H2168</f>
        <v>0.31133</v>
      </c>
      <c r="U2168" s="36"/>
      <c r="V2168" s="36"/>
      <c r="W2168" s="36"/>
      <c r="X2168" s="36"/>
      <c r="Y2168" s="36"/>
      <c r="Z2168" s="36"/>
      <c r="AA2168" s="36"/>
      <c r="AB2168" s="36"/>
      <c r="AC2168" s="36"/>
      <c r="AD2168" s="36"/>
      <c r="AE2168" s="36"/>
      <c r="AR2168" s="187" t="s">
        <v>267</v>
      </c>
      <c r="AT2168" s="187" t="s">
        <v>170</v>
      </c>
      <c r="AU2168" s="187" t="s">
        <v>83</v>
      </c>
      <c r="AY2168" s="19" t="s">
        <v>168</v>
      </c>
      <c r="BE2168" s="188">
        <f>IF(N2168="základní",J2168,0)</f>
        <v>0</v>
      </c>
      <c r="BF2168" s="188">
        <f>IF(N2168="snížená",J2168,0)</f>
        <v>0</v>
      </c>
      <c r="BG2168" s="188">
        <f>IF(N2168="zákl. přenesená",J2168,0)</f>
        <v>0</v>
      </c>
      <c r="BH2168" s="188">
        <f>IF(N2168="sníž. přenesená",J2168,0)</f>
        <v>0</v>
      </c>
      <c r="BI2168" s="188">
        <f>IF(N2168="nulová",J2168,0)</f>
        <v>0</v>
      </c>
      <c r="BJ2168" s="19" t="s">
        <v>81</v>
      </c>
      <c r="BK2168" s="188">
        <f>ROUND(I2168*H2168,2)</f>
        <v>0</v>
      </c>
      <c r="BL2168" s="19" t="s">
        <v>267</v>
      </c>
      <c r="BM2168" s="187" t="s">
        <v>2708</v>
      </c>
    </row>
    <row r="2169" spans="1:65" s="2" customFormat="1" ht="11.25">
      <c r="A2169" s="36"/>
      <c r="B2169" s="37"/>
      <c r="C2169" s="38"/>
      <c r="D2169" s="189" t="s">
        <v>176</v>
      </c>
      <c r="E2169" s="38"/>
      <c r="F2169" s="190" t="s">
        <v>2709</v>
      </c>
      <c r="G2169" s="38"/>
      <c r="H2169" s="38"/>
      <c r="I2169" s="191"/>
      <c r="J2169" s="38"/>
      <c r="K2169" s="38"/>
      <c r="L2169" s="41"/>
      <c r="M2169" s="192"/>
      <c r="N2169" s="193"/>
      <c r="O2169" s="66"/>
      <c r="P2169" s="66"/>
      <c r="Q2169" s="66"/>
      <c r="R2169" s="66"/>
      <c r="S2169" s="66"/>
      <c r="T2169" s="67"/>
      <c r="U2169" s="36"/>
      <c r="V2169" s="36"/>
      <c r="W2169" s="36"/>
      <c r="X2169" s="36"/>
      <c r="Y2169" s="36"/>
      <c r="Z2169" s="36"/>
      <c r="AA2169" s="36"/>
      <c r="AB2169" s="36"/>
      <c r="AC2169" s="36"/>
      <c r="AD2169" s="36"/>
      <c r="AE2169" s="36"/>
      <c r="AT2169" s="19" t="s">
        <v>176</v>
      </c>
      <c r="AU2169" s="19" t="s">
        <v>83</v>
      </c>
    </row>
    <row r="2170" spans="1:65" s="14" customFormat="1" ht="11.25">
      <c r="B2170" s="204"/>
      <c r="C2170" s="205"/>
      <c r="D2170" s="189" t="s">
        <v>198</v>
      </c>
      <c r="E2170" s="206" t="s">
        <v>19</v>
      </c>
      <c r="F2170" s="207" t="s">
        <v>2710</v>
      </c>
      <c r="G2170" s="205"/>
      <c r="H2170" s="208">
        <v>110.5</v>
      </c>
      <c r="I2170" s="209"/>
      <c r="J2170" s="205"/>
      <c r="K2170" s="205"/>
      <c r="L2170" s="210"/>
      <c r="M2170" s="211"/>
      <c r="N2170" s="212"/>
      <c r="O2170" s="212"/>
      <c r="P2170" s="212"/>
      <c r="Q2170" s="212"/>
      <c r="R2170" s="212"/>
      <c r="S2170" s="212"/>
      <c r="T2170" s="213"/>
      <c r="AT2170" s="214" t="s">
        <v>198</v>
      </c>
      <c r="AU2170" s="214" t="s">
        <v>83</v>
      </c>
      <c r="AV2170" s="14" t="s">
        <v>83</v>
      </c>
      <c r="AW2170" s="14" t="s">
        <v>34</v>
      </c>
      <c r="AX2170" s="14" t="s">
        <v>73</v>
      </c>
      <c r="AY2170" s="214" t="s">
        <v>168</v>
      </c>
    </row>
    <row r="2171" spans="1:65" s="14" customFormat="1" ht="11.25">
      <c r="B2171" s="204"/>
      <c r="C2171" s="205"/>
      <c r="D2171" s="189" t="s">
        <v>198</v>
      </c>
      <c r="E2171" s="206" t="s">
        <v>19</v>
      </c>
      <c r="F2171" s="207" t="s">
        <v>2711</v>
      </c>
      <c r="G2171" s="205"/>
      <c r="H2171" s="208">
        <v>4.0999999999999996</v>
      </c>
      <c r="I2171" s="209"/>
      <c r="J2171" s="205"/>
      <c r="K2171" s="205"/>
      <c r="L2171" s="210"/>
      <c r="M2171" s="211"/>
      <c r="N2171" s="212"/>
      <c r="O2171" s="212"/>
      <c r="P2171" s="212"/>
      <c r="Q2171" s="212"/>
      <c r="R2171" s="212"/>
      <c r="S2171" s="212"/>
      <c r="T2171" s="213"/>
      <c r="AT2171" s="214" t="s">
        <v>198</v>
      </c>
      <c r="AU2171" s="214" t="s">
        <v>83</v>
      </c>
      <c r="AV2171" s="14" t="s">
        <v>83</v>
      </c>
      <c r="AW2171" s="14" t="s">
        <v>34</v>
      </c>
      <c r="AX2171" s="14" t="s">
        <v>73</v>
      </c>
      <c r="AY2171" s="214" t="s">
        <v>168</v>
      </c>
    </row>
    <row r="2172" spans="1:65" s="14" customFormat="1" ht="11.25">
      <c r="B2172" s="204"/>
      <c r="C2172" s="205"/>
      <c r="D2172" s="189" t="s">
        <v>198</v>
      </c>
      <c r="E2172" s="206" t="s">
        <v>19</v>
      </c>
      <c r="F2172" s="207" t="s">
        <v>2712</v>
      </c>
      <c r="G2172" s="205"/>
      <c r="H2172" s="208">
        <v>33</v>
      </c>
      <c r="I2172" s="209"/>
      <c r="J2172" s="205"/>
      <c r="K2172" s="205"/>
      <c r="L2172" s="210"/>
      <c r="M2172" s="211"/>
      <c r="N2172" s="212"/>
      <c r="O2172" s="212"/>
      <c r="P2172" s="212"/>
      <c r="Q2172" s="212"/>
      <c r="R2172" s="212"/>
      <c r="S2172" s="212"/>
      <c r="T2172" s="213"/>
      <c r="AT2172" s="214" t="s">
        <v>198</v>
      </c>
      <c r="AU2172" s="214" t="s">
        <v>83</v>
      </c>
      <c r="AV2172" s="14" t="s">
        <v>83</v>
      </c>
      <c r="AW2172" s="14" t="s">
        <v>34</v>
      </c>
      <c r="AX2172" s="14" t="s">
        <v>73</v>
      </c>
      <c r="AY2172" s="214" t="s">
        <v>168</v>
      </c>
    </row>
    <row r="2173" spans="1:65" s="14" customFormat="1" ht="11.25">
      <c r="B2173" s="204"/>
      <c r="C2173" s="205"/>
      <c r="D2173" s="189" t="s">
        <v>198</v>
      </c>
      <c r="E2173" s="206" t="s">
        <v>19</v>
      </c>
      <c r="F2173" s="207" t="s">
        <v>2713</v>
      </c>
      <c r="G2173" s="205"/>
      <c r="H2173" s="208">
        <v>15.4</v>
      </c>
      <c r="I2173" s="209"/>
      <c r="J2173" s="205"/>
      <c r="K2173" s="205"/>
      <c r="L2173" s="210"/>
      <c r="M2173" s="211"/>
      <c r="N2173" s="212"/>
      <c r="O2173" s="212"/>
      <c r="P2173" s="212"/>
      <c r="Q2173" s="212"/>
      <c r="R2173" s="212"/>
      <c r="S2173" s="212"/>
      <c r="T2173" s="213"/>
      <c r="AT2173" s="214" t="s">
        <v>198</v>
      </c>
      <c r="AU2173" s="214" t="s">
        <v>83</v>
      </c>
      <c r="AV2173" s="14" t="s">
        <v>83</v>
      </c>
      <c r="AW2173" s="14" t="s">
        <v>34</v>
      </c>
      <c r="AX2173" s="14" t="s">
        <v>73</v>
      </c>
      <c r="AY2173" s="214" t="s">
        <v>168</v>
      </c>
    </row>
    <row r="2174" spans="1:65" s="15" customFormat="1" ht="11.25">
      <c r="B2174" s="215"/>
      <c r="C2174" s="216"/>
      <c r="D2174" s="189" t="s">
        <v>198</v>
      </c>
      <c r="E2174" s="217" t="s">
        <v>19</v>
      </c>
      <c r="F2174" s="218" t="s">
        <v>208</v>
      </c>
      <c r="G2174" s="216"/>
      <c r="H2174" s="219">
        <v>163</v>
      </c>
      <c r="I2174" s="220"/>
      <c r="J2174" s="216"/>
      <c r="K2174" s="216"/>
      <c r="L2174" s="221"/>
      <c r="M2174" s="222"/>
      <c r="N2174" s="223"/>
      <c r="O2174" s="223"/>
      <c r="P2174" s="223"/>
      <c r="Q2174" s="223"/>
      <c r="R2174" s="223"/>
      <c r="S2174" s="223"/>
      <c r="T2174" s="224"/>
      <c r="AT2174" s="225" t="s">
        <v>198</v>
      </c>
      <c r="AU2174" s="225" t="s">
        <v>83</v>
      </c>
      <c r="AV2174" s="15" t="s">
        <v>174</v>
      </c>
      <c r="AW2174" s="15" t="s">
        <v>34</v>
      </c>
      <c r="AX2174" s="15" t="s">
        <v>81</v>
      </c>
      <c r="AY2174" s="225" t="s">
        <v>168</v>
      </c>
    </row>
    <row r="2175" spans="1:65" s="2" customFormat="1" ht="16.5" customHeight="1">
      <c r="A2175" s="36"/>
      <c r="B2175" s="37"/>
      <c r="C2175" s="176" t="s">
        <v>2714</v>
      </c>
      <c r="D2175" s="176" t="s">
        <v>170</v>
      </c>
      <c r="E2175" s="177" t="s">
        <v>2715</v>
      </c>
      <c r="F2175" s="178" t="s">
        <v>2716</v>
      </c>
      <c r="G2175" s="179" t="s">
        <v>179</v>
      </c>
      <c r="H2175" s="180">
        <v>5.7</v>
      </c>
      <c r="I2175" s="181"/>
      <c r="J2175" s="182">
        <f>ROUND(I2175*H2175,2)</f>
        <v>0</v>
      </c>
      <c r="K2175" s="178" t="s">
        <v>180</v>
      </c>
      <c r="L2175" s="41"/>
      <c r="M2175" s="183" t="s">
        <v>19</v>
      </c>
      <c r="N2175" s="184" t="s">
        <v>44</v>
      </c>
      <c r="O2175" s="66"/>
      <c r="P2175" s="185">
        <f>O2175*H2175</f>
        <v>0</v>
      </c>
      <c r="Q2175" s="185">
        <v>0</v>
      </c>
      <c r="R2175" s="185">
        <f>Q2175*H2175</f>
        <v>0</v>
      </c>
      <c r="S2175" s="185">
        <v>2.5999999999999999E-3</v>
      </c>
      <c r="T2175" s="186">
        <f>S2175*H2175</f>
        <v>1.482E-2</v>
      </c>
      <c r="U2175" s="36"/>
      <c r="V2175" s="36"/>
      <c r="W2175" s="36"/>
      <c r="X2175" s="36"/>
      <c r="Y2175" s="36"/>
      <c r="Z2175" s="36"/>
      <c r="AA2175" s="36"/>
      <c r="AB2175" s="36"/>
      <c r="AC2175" s="36"/>
      <c r="AD2175" s="36"/>
      <c r="AE2175" s="36"/>
      <c r="AR2175" s="187" t="s">
        <v>267</v>
      </c>
      <c r="AT2175" s="187" t="s">
        <v>170</v>
      </c>
      <c r="AU2175" s="187" t="s">
        <v>83</v>
      </c>
      <c r="AY2175" s="19" t="s">
        <v>168</v>
      </c>
      <c r="BE2175" s="188">
        <f>IF(N2175="základní",J2175,0)</f>
        <v>0</v>
      </c>
      <c r="BF2175" s="188">
        <f>IF(N2175="snížená",J2175,0)</f>
        <v>0</v>
      </c>
      <c r="BG2175" s="188">
        <f>IF(N2175="zákl. přenesená",J2175,0)</f>
        <v>0</v>
      </c>
      <c r="BH2175" s="188">
        <f>IF(N2175="sníž. přenesená",J2175,0)</f>
        <v>0</v>
      </c>
      <c r="BI2175" s="188">
        <f>IF(N2175="nulová",J2175,0)</f>
        <v>0</v>
      </c>
      <c r="BJ2175" s="19" t="s">
        <v>81</v>
      </c>
      <c r="BK2175" s="188">
        <f>ROUND(I2175*H2175,2)</f>
        <v>0</v>
      </c>
      <c r="BL2175" s="19" t="s">
        <v>267</v>
      </c>
      <c r="BM2175" s="187" t="s">
        <v>2717</v>
      </c>
    </row>
    <row r="2176" spans="1:65" s="2" customFormat="1" ht="11.25">
      <c r="A2176" s="36"/>
      <c r="B2176" s="37"/>
      <c r="C2176" s="38"/>
      <c r="D2176" s="189" t="s">
        <v>176</v>
      </c>
      <c r="E2176" s="38"/>
      <c r="F2176" s="190" t="s">
        <v>2718</v>
      </c>
      <c r="G2176" s="38"/>
      <c r="H2176" s="38"/>
      <c r="I2176" s="191"/>
      <c r="J2176" s="38"/>
      <c r="K2176" s="38"/>
      <c r="L2176" s="41"/>
      <c r="M2176" s="192"/>
      <c r="N2176" s="193"/>
      <c r="O2176" s="66"/>
      <c r="P2176" s="66"/>
      <c r="Q2176" s="66"/>
      <c r="R2176" s="66"/>
      <c r="S2176" s="66"/>
      <c r="T2176" s="67"/>
      <c r="U2176" s="36"/>
      <c r="V2176" s="36"/>
      <c r="W2176" s="36"/>
      <c r="X2176" s="36"/>
      <c r="Y2176" s="36"/>
      <c r="Z2176" s="36"/>
      <c r="AA2176" s="36"/>
      <c r="AB2176" s="36"/>
      <c r="AC2176" s="36"/>
      <c r="AD2176" s="36"/>
      <c r="AE2176" s="36"/>
      <c r="AT2176" s="19" t="s">
        <v>176</v>
      </c>
      <c r="AU2176" s="19" t="s">
        <v>83</v>
      </c>
    </row>
    <row r="2177" spans="1:65" s="14" customFormat="1" ht="11.25">
      <c r="B2177" s="204"/>
      <c r="C2177" s="205"/>
      <c r="D2177" s="189" t="s">
        <v>198</v>
      </c>
      <c r="E2177" s="206" t="s">
        <v>19</v>
      </c>
      <c r="F2177" s="207" t="s">
        <v>1971</v>
      </c>
      <c r="G2177" s="205"/>
      <c r="H2177" s="208">
        <v>5.7</v>
      </c>
      <c r="I2177" s="209"/>
      <c r="J2177" s="205"/>
      <c r="K2177" s="205"/>
      <c r="L2177" s="210"/>
      <c r="M2177" s="211"/>
      <c r="N2177" s="212"/>
      <c r="O2177" s="212"/>
      <c r="P2177" s="212"/>
      <c r="Q2177" s="212"/>
      <c r="R2177" s="212"/>
      <c r="S2177" s="212"/>
      <c r="T2177" s="213"/>
      <c r="AT2177" s="214" t="s">
        <v>198</v>
      </c>
      <c r="AU2177" s="214" t="s">
        <v>83</v>
      </c>
      <c r="AV2177" s="14" t="s">
        <v>83</v>
      </c>
      <c r="AW2177" s="14" t="s">
        <v>34</v>
      </c>
      <c r="AX2177" s="14" t="s">
        <v>81</v>
      </c>
      <c r="AY2177" s="214" t="s">
        <v>168</v>
      </c>
    </row>
    <row r="2178" spans="1:65" s="2" customFormat="1" ht="16.5" customHeight="1">
      <c r="A2178" s="36"/>
      <c r="B2178" s="37"/>
      <c r="C2178" s="176" t="s">
        <v>2719</v>
      </c>
      <c r="D2178" s="176" t="s">
        <v>170</v>
      </c>
      <c r="E2178" s="177" t="s">
        <v>2720</v>
      </c>
      <c r="F2178" s="178" t="s">
        <v>2721</v>
      </c>
      <c r="G2178" s="179" t="s">
        <v>179</v>
      </c>
      <c r="H2178" s="180">
        <v>2</v>
      </c>
      <c r="I2178" s="181"/>
      <c r="J2178" s="182">
        <f>ROUND(I2178*H2178,2)</f>
        <v>0</v>
      </c>
      <c r="K2178" s="178" t="s">
        <v>180</v>
      </c>
      <c r="L2178" s="41"/>
      <c r="M2178" s="183" t="s">
        <v>19</v>
      </c>
      <c r="N2178" s="184" t="s">
        <v>44</v>
      </c>
      <c r="O2178" s="66"/>
      <c r="P2178" s="185">
        <f>O2178*H2178</f>
        <v>0</v>
      </c>
      <c r="Q2178" s="185">
        <v>0</v>
      </c>
      <c r="R2178" s="185">
        <f>Q2178*H2178</f>
        <v>0</v>
      </c>
      <c r="S2178" s="185">
        <v>3.9399999999999999E-3</v>
      </c>
      <c r="T2178" s="186">
        <f>S2178*H2178</f>
        <v>7.8799999999999999E-3</v>
      </c>
      <c r="U2178" s="36"/>
      <c r="V2178" s="36"/>
      <c r="W2178" s="36"/>
      <c r="X2178" s="36"/>
      <c r="Y2178" s="36"/>
      <c r="Z2178" s="36"/>
      <c r="AA2178" s="36"/>
      <c r="AB2178" s="36"/>
      <c r="AC2178" s="36"/>
      <c r="AD2178" s="36"/>
      <c r="AE2178" s="36"/>
      <c r="AR2178" s="187" t="s">
        <v>267</v>
      </c>
      <c r="AT2178" s="187" t="s">
        <v>170</v>
      </c>
      <c r="AU2178" s="187" t="s">
        <v>83</v>
      </c>
      <c r="AY2178" s="19" t="s">
        <v>168</v>
      </c>
      <c r="BE2178" s="188">
        <f>IF(N2178="základní",J2178,0)</f>
        <v>0</v>
      </c>
      <c r="BF2178" s="188">
        <f>IF(N2178="snížená",J2178,0)</f>
        <v>0</v>
      </c>
      <c r="BG2178" s="188">
        <f>IF(N2178="zákl. přenesená",J2178,0)</f>
        <v>0</v>
      </c>
      <c r="BH2178" s="188">
        <f>IF(N2178="sníž. přenesená",J2178,0)</f>
        <v>0</v>
      </c>
      <c r="BI2178" s="188">
        <f>IF(N2178="nulová",J2178,0)</f>
        <v>0</v>
      </c>
      <c r="BJ2178" s="19" t="s">
        <v>81</v>
      </c>
      <c r="BK2178" s="188">
        <f>ROUND(I2178*H2178,2)</f>
        <v>0</v>
      </c>
      <c r="BL2178" s="19" t="s">
        <v>267</v>
      </c>
      <c r="BM2178" s="187" t="s">
        <v>2722</v>
      </c>
    </row>
    <row r="2179" spans="1:65" s="2" customFormat="1" ht="11.25">
      <c r="A2179" s="36"/>
      <c r="B2179" s="37"/>
      <c r="C2179" s="38"/>
      <c r="D2179" s="189" t="s">
        <v>176</v>
      </c>
      <c r="E2179" s="38"/>
      <c r="F2179" s="190" t="s">
        <v>2723</v>
      </c>
      <c r="G2179" s="38"/>
      <c r="H2179" s="38"/>
      <c r="I2179" s="191"/>
      <c r="J2179" s="38"/>
      <c r="K2179" s="38"/>
      <c r="L2179" s="41"/>
      <c r="M2179" s="192"/>
      <c r="N2179" s="193"/>
      <c r="O2179" s="66"/>
      <c r="P2179" s="66"/>
      <c r="Q2179" s="66"/>
      <c r="R2179" s="66"/>
      <c r="S2179" s="66"/>
      <c r="T2179" s="67"/>
      <c r="U2179" s="36"/>
      <c r="V2179" s="36"/>
      <c r="W2179" s="36"/>
      <c r="X2179" s="36"/>
      <c r="Y2179" s="36"/>
      <c r="Z2179" s="36"/>
      <c r="AA2179" s="36"/>
      <c r="AB2179" s="36"/>
      <c r="AC2179" s="36"/>
      <c r="AD2179" s="36"/>
      <c r="AE2179" s="36"/>
      <c r="AT2179" s="19" t="s">
        <v>176</v>
      </c>
      <c r="AU2179" s="19" t="s">
        <v>83</v>
      </c>
    </row>
    <row r="2180" spans="1:65" s="14" customFormat="1" ht="11.25">
      <c r="B2180" s="204"/>
      <c r="C2180" s="205"/>
      <c r="D2180" s="189" t="s">
        <v>198</v>
      </c>
      <c r="E2180" s="206" t="s">
        <v>19</v>
      </c>
      <c r="F2180" s="207" t="s">
        <v>1995</v>
      </c>
      <c r="G2180" s="205"/>
      <c r="H2180" s="208">
        <v>2</v>
      </c>
      <c r="I2180" s="209"/>
      <c r="J2180" s="205"/>
      <c r="K2180" s="205"/>
      <c r="L2180" s="210"/>
      <c r="M2180" s="211"/>
      <c r="N2180" s="212"/>
      <c r="O2180" s="212"/>
      <c r="P2180" s="212"/>
      <c r="Q2180" s="212"/>
      <c r="R2180" s="212"/>
      <c r="S2180" s="212"/>
      <c r="T2180" s="213"/>
      <c r="AT2180" s="214" t="s">
        <v>198</v>
      </c>
      <c r="AU2180" s="214" t="s">
        <v>83</v>
      </c>
      <c r="AV2180" s="14" t="s">
        <v>83</v>
      </c>
      <c r="AW2180" s="14" t="s">
        <v>34</v>
      </c>
      <c r="AX2180" s="14" t="s">
        <v>81</v>
      </c>
      <c r="AY2180" s="214" t="s">
        <v>168</v>
      </c>
    </row>
    <row r="2181" spans="1:65" s="2" customFormat="1" ht="16.5" customHeight="1">
      <c r="A2181" s="36"/>
      <c r="B2181" s="37"/>
      <c r="C2181" s="176" t="s">
        <v>2724</v>
      </c>
      <c r="D2181" s="176" t="s">
        <v>170</v>
      </c>
      <c r="E2181" s="177" t="s">
        <v>2725</v>
      </c>
      <c r="F2181" s="178" t="s">
        <v>2726</v>
      </c>
      <c r="G2181" s="179" t="s">
        <v>179</v>
      </c>
      <c r="H2181" s="180">
        <v>325.05</v>
      </c>
      <c r="I2181" s="181"/>
      <c r="J2181" s="182">
        <f>ROUND(I2181*H2181,2)</f>
        <v>0</v>
      </c>
      <c r="K2181" s="178" t="s">
        <v>180</v>
      </c>
      <c r="L2181" s="41"/>
      <c r="M2181" s="183" t="s">
        <v>19</v>
      </c>
      <c r="N2181" s="184" t="s">
        <v>44</v>
      </c>
      <c r="O2181" s="66"/>
      <c r="P2181" s="185">
        <f>O2181*H2181</f>
        <v>0</v>
      </c>
      <c r="Q2181" s="185">
        <v>0</v>
      </c>
      <c r="R2181" s="185">
        <f>Q2181*H2181</f>
        <v>0</v>
      </c>
      <c r="S2181" s="185">
        <v>1.67E-3</v>
      </c>
      <c r="T2181" s="186">
        <f>S2181*H2181</f>
        <v>0.54283350000000008</v>
      </c>
      <c r="U2181" s="36"/>
      <c r="V2181" s="36"/>
      <c r="W2181" s="36"/>
      <c r="X2181" s="36"/>
      <c r="Y2181" s="36"/>
      <c r="Z2181" s="36"/>
      <c r="AA2181" s="36"/>
      <c r="AB2181" s="36"/>
      <c r="AC2181" s="36"/>
      <c r="AD2181" s="36"/>
      <c r="AE2181" s="36"/>
      <c r="AR2181" s="187" t="s">
        <v>267</v>
      </c>
      <c r="AT2181" s="187" t="s">
        <v>170</v>
      </c>
      <c r="AU2181" s="187" t="s">
        <v>83</v>
      </c>
      <c r="AY2181" s="19" t="s">
        <v>168</v>
      </c>
      <c r="BE2181" s="188">
        <f>IF(N2181="základní",J2181,0)</f>
        <v>0</v>
      </c>
      <c r="BF2181" s="188">
        <f>IF(N2181="snížená",J2181,0)</f>
        <v>0</v>
      </c>
      <c r="BG2181" s="188">
        <f>IF(N2181="zákl. přenesená",J2181,0)</f>
        <v>0</v>
      </c>
      <c r="BH2181" s="188">
        <f>IF(N2181="sníž. přenesená",J2181,0)</f>
        <v>0</v>
      </c>
      <c r="BI2181" s="188">
        <f>IF(N2181="nulová",J2181,0)</f>
        <v>0</v>
      </c>
      <c r="BJ2181" s="19" t="s">
        <v>81</v>
      </c>
      <c r="BK2181" s="188">
        <f>ROUND(I2181*H2181,2)</f>
        <v>0</v>
      </c>
      <c r="BL2181" s="19" t="s">
        <v>267</v>
      </c>
      <c r="BM2181" s="187" t="s">
        <v>2727</v>
      </c>
    </row>
    <row r="2182" spans="1:65" s="2" customFormat="1" ht="11.25">
      <c r="A2182" s="36"/>
      <c r="B2182" s="37"/>
      <c r="C2182" s="38"/>
      <c r="D2182" s="189" t="s">
        <v>176</v>
      </c>
      <c r="E2182" s="38"/>
      <c r="F2182" s="190" t="s">
        <v>2728</v>
      </c>
      <c r="G2182" s="38"/>
      <c r="H2182" s="38"/>
      <c r="I2182" s="191"/>
      <c r="J2182" s="38"/>
      <c r="K2182" s="38"/>
      <c r="L2182" s="41"/>
      <c r="M2182" s="192"/>
      <c r="N2182" s="193"/>
      <c r="O2182" s="66"/>
      <c r="P2182" s="66"/>
      <c r="Q2182" s="66"/>
      <c r="R2182" s="66"/>
      <c r="S2182" s="66"/>
      <c r="T2182" s="67"/>
      <c r="U2182" s="36"/>
      <c r="V2182" s="36"/>
      <c r="W2182" s="36"/>
      <c r="X2182" s="36"/>
      <c r="Y2182" s="36"/>
      <c r="Z2182" s="36"/>
      <c r="AA2182" s="36"/>
      <c r="AB2182" s="36"/>
      <c r="AC2182" s="36"/>
      <c r="AD2182" s="36"/>
      <c r="AE2182" s="36"/>
      <c r="AT2182" s="19" t="s">
        <v>176</v>
      </c>
      <c r="AU2182" s="19" t="s">
        <v>83</v>
      </c>
    </row>
    <row r="2183" spans="1:65" s="14" customFormat="1" ht="11.25">
      <c r="B2183" s="204"/>
      <c r="C2183" s="205"/>
      <c r="D2183" s="189" t="s">
        <v>198</v>
      </c>
      <c r="E2183" s="206" t="s">
        <v>19</v>
      </c>
      <c r="F2183" s="207" t="s">
        <v>879</v>
      </c>
      <c r="G2183" s="205"/>
      <c r="H2183" s="208">
        <v>325.05</v>
      </c>
      <c r="I2183" s="209"/>
      <c r="J2183" s="205"/>
      <c r="K2183" s="205"/>
      <c r="L2183" s="210"/>
      <c r="M2183" s="211"/>
      <c r="N2183" s="212"/>
      <c r="O2183" s="212"/>
      <c r="P2183" s="212"/>
      <c r="Q2183" s="212"/>
      <c r="R2183" s="212"/>
      <c r="S2183" s="212"/>
      <c r="T2183" s="213"/>
      <c r="AT2183" s="214" t="s">
        <v>198</v>
      </c>
      <c r="AU2183" s="214" t="s">
        <v>83</v>
      </c>
      <c r="AV2183" s="14" t="s">
        <v>83</v>
      </c>
      <c r="AW2183" s="14" t="s">
        <v>34</v>
      </c>
      <c r="AX2183" s="14" t="s">
        <v>81</v>
      </c>
      <c r="AY2183" s="214" t="s">
        <v>168</v>
      </c>
    </row>
    <row r="2184" spans="1:65" s="2" customFormat="1" ht="16.5" customHeight="1">
      <c r="A2184" s="36"/>
      <c r="B2184" s="37"/>
      <c r="C2184" s="176" t="s">
        <v>2729</v>
      </c>
      <c r="D2184" s="176" t="s">
        <v>170</v>
      </c>
      <c r="E2184" s="177" t="s">
        <v>2730</v>
      </c>
      <c r="F2184" s="178" t="s">
        <v>2731</v>
      </c>
      <c r="G2184" s="179" t="s">
        <v>274</v>
      </c>
      <c r="H2184" s="180">
        <v>38</v>
      </c>
      <c r="I2184" s="181"/>
      <c r="J2184" s="182">
        <f>ROUND(I2184*H2184,2)</f>
        <v>0</v>
      </c>
      <c r="K2184" s="178" t="s">
        <v>180</v>
      </c>
      <c r="L2184" s="41"/>
      <c r="M2184" s="183" t="s">
        <v>19</v>
      </c>
      <c r="N2184" s="184" t="s">
        <v>44</v>
      </c>
      <c r="O2184" s="66"/>
      <c r="P2184" s="185">
        <f>O2184*H2184</f>
        <v>0</v>
      </c>
      <c r="Q2184" s="185">
        <v>0</v>
      </c>
      <c r="R2184" s="185">
        <f>Q2184*H2184</f>
        <v>0</v>
      </c>
      <c r="S2184" s="185">
        <v>1E-3</v>
      </c>
      <c r="T2184" s="186">
        <f>S2184*H2184</f>
        <v>3.7999999999999999E-2</v>
      </c>
      <c r="U2184" s="36"/>
      <c r="V2184" s="36"/>
      <c r="W2184" s="36"/>
      <c r="X2184" s="36"/>
      <c r="Y2184" s="36"/>
      <c r="Z2184" s="36"/>
      <c r="AA2184" s="36"/>
      <c r="AB2184" s="36"/>
      <c r="AC2184" s="36"/>
      <c r="AD2184" s="36"/>
      <c r="AE2184" s="36"/>
      <c r="AR2184" s="187" t="s">
        <v>267</v>
      </c>
      <c r="AT2184" s="187" t="s">
        <v>170</v>
      </c>
      <c r="AU2184" s="187" t="s">
        <v>83</v>
      </c>
      <c r="AY2184" s="19" t="s">
        <v>168</v>
      </c>
      <c r="BE2184" s="188">
        <f>IF(N2184="základní",J2184,0)</f>
        <v>0</v>
      </c>
      <c r="BF2184" s="188">
        <f>IF(N2184="snížená",J2184,0)</f>
        <v>0</v>
      </c>
      <c r="BG2184" s="188">
        <f>IF(N2184="zákl. přenesená",J2184,0)</f>
        <v>0</v>
      </c>
      <c r="BH2184" s="188">
        <f>IF(N2184="sníž. přenesená",J2184,0)</f>
        <v>0</v>
      </c>
      <c r="BI2184" s="188">
        <f>IF(N2184="nulová",J2184,0)</f>
        <v>0</v>
      </c>
      <c r="BJ2184" s="19" t="s">
        <v>81</v>
      </c>
      <c r="BK2184" s="188">
        <f>ROUND(I2184*H2184,2)</f>
        <v>0</v>
      </c>
      <c r="BL2184" s="19" t="s">
        <v>267</v>
      </c>
      <c r="BM2184" s="187" t="s">
        <v>2732</v>
      </c>
    </row>
    <row r="2185" spans="1:65" s="2" customFormat="1" ht="11.25">
      <c r="A2185" s="36"/>
      <c r="B2185" s="37"/>
      <c r="C2185" s="38"/>
      <c r="D2185" s="189" t="s">
        <v>176</v>
      </c>
      <c r="E2185" s="38"/>
      <c r="F2185" s="190" t="s">
        <v>2733</v>
      </c>
      <c r="G2185" s="38"/>
      <c r="H2185" s="38"/>
      <c r="I2185" s="191"/>
      <c r="J2185" s="38"/>
      <c r="K2185" s="38"/>
      <c r="L2185" s="41"/>
      <c r="M2185" s="192"/>
      <c r="N2185" s="193"/>
      <c r="O2185" s="66"/>
      <c r="P2185" s="66"/>
      <c r="Q2185" s="66"/>
      <c r="R2185" s="66"/>
      <c r="S2185" s="66"/>
      <c r="T2185" s="67"/>
      <c r="U2185" s="36"/>
      <c r="V2185" s="36"/>
      <c r="W2185" s="36"/>
      <c r="X2185" s="36"/>
      <c r="Y2185" s="36"/>
      <c r="Z2185" s="36"/>
      <c r="AA2185" s="36"/>
      <c r="AB2185" s="36"/>
      <c r="AC2185" s="36"/>
      <c r="AD2185" s="36"/>
      <c r="AE2185" s="36"/>
      <c r="AT2185" s="19" t="s">
        <v>176</v>
      </c>
      <c r="AU2185" s="19" t="s">
        <v>83</v>
      </c>
    </row>
    <row r="2186" spans="1:65" s="2" customFormat="1" ht="16.5" customHeight="1">
      <c r="A2186" s="36"/>
      <c r="B2186" s="37"/>
      <c r="C2186" s="176" t="s">
        <v>2734</v>
      </c>
      <c r="D2186" s="176" t="s">
        <v>170</v>
      </c>
      <c r="E2186" s="177" t="s">
        <v>2735</v>
      </c>
      <c r="F2186" s="178" t="s">
        <v>2736</v>
      </c>
      <c r="G2186" s="179" t="s">
        <v>225</v>
      </c>
      <c r="H2186" s="180">
        <v>1942</v>
      </c>
      <c r="I2186" s="181"/>
      <c r="J2186" s="182">
        <f>ROUND(I2186*H2186,2)</f>
        <v>0</v>
      </c>
      <c r="K2186" s="178" t="s">
        <v>180</v>
      </c>
      <c r="L2186" s="41"/>
      <c r="M2186" s="183" t="s">
        <v>19</v>
      </c>
      <c r="N2186" s="184" t="s">
        <v>44</v>
      </c>
      <c r="O2186" s="66"/>
      <c r="P2186" s="185">
        <f>O2186*H2186</f>
        <v>0</v>
      </c>
      <c r="Q2186" s="185">
        <v>0</v>
      </c>
      <c r="R2186" s="185">
        <f>Q2186*H2186</f>
        <v>0</v>
      </c>
      <c r="S2186" s="185">
        <v>3.0000000000000001E-3</v>
      </c>
      <c r="T2186" s="186">
        <f>S2186*H2186</f>
        <v>5.8260000000000005</v>
      </c>
      <c r="U2186" s="36"/>
      <c r="V2186" s="36"/>
      <c r="W2186" s="36"/>
      <c r="X2186" s="36"/>
      <c r="Y2186" s="36"/>
      <c r="Z2186" s="36"/>
      <c r="AA2186" s="36"/>
      <c r="AB2186" s="36"/>
      <c r="AC2186" s="36"/>
      <c r="AD2186" s="36"/>
      <c r="AE2186" s="36"/>
      <c r="AR2186" s="187" t="s">
        <v>267</v>
      </c>
      <c r="AT2186" s="187" t="s">
        <v>170</v>
      </c>
      <c r="AU2186" s="187" t="s">
        <v>83</v>
      </c>
      <c r="AY2186" s="19" t="s">
        <v>168</v>
      </c>
      <c r="BE2186" s="188">
        <f>IF(N2186="základní",J2186,0)</f>
        <v>0</v>
      </c>
      <c r="BF2186" s="188">
        <f>IF(N2186="snížená",J2186,0)</f>
        <v>0</v>
      </c>
      <c r="BG2186" s="188">
        <f>IF(N2186="zákl. přenesená",J2186,0)</f>
        <v>0</v>
      </c>
      <c r="BH2186" s="188">
        <f>IF(N2186="sníž. přenesená",J2186,0)</f>
        <v>0</v>
      </c>
      <c r="BI2186" s="188">
        <f>IF(N2186="nulová",J2186,0)</f>
        <v>0</v>
      </c>
      <c r="BJ2186" s="19" t="s">
        <v>81</v>
      </c>
      <c r="BK2186" s="188">
        <f>ROUND(I2186*H2186,2)</f>
        <v>0</v>
      </c>
      <c r="BL2186" s="19" t="s">
        <v>267</v>
      </c>
      <c r="BM2186" s="187" t="s">
        <v>2737</v>
      </c>
    </row>
    <row r="2187" spans="1:65" s="2" customFormat="1" ht="11.25">
      <c r="A2187" s="36"/>
      <c r="B2187" s="37"/>
      <c r="C2187" s="38"/>
      <c r="D2187" s="189" t="s">
        <v>176</v>
      </c>
      <c r="E2187" s="38"/>
      <c r="F2187" s="190" t="s">
        <v>2738</v>
      </c>
      <c r="G2187" s="38"/>
      <c r="H2187" s="38"/>
      <c r="I2187" s="191"/>
      <c r="J2187" s="38"/>
      <c r="K2187" s="38"/>
      <c r="L2187" s="41"/>
      <c r="M2187" s="192"/>
      <c r="N2187" s="193"/>
      <c r="O2187" s="66"/>
      <c r="P2187" s="66"/>
      <c r="Q2187" s="66"/>
      <c r="R2187" s="66"/>
      <c r="S2187" s="66"/>
      <c r="T2187" s="67"/>
      <c r="U2187" s="36"/>
      <c r="V2187" s="36"/>
      <c r="W2187" s="36"/>
      <c r="X2187" s="36"/>
      <c r="Y2187" s="36"/>
      <c r="Z2187" s="36"/>
      <c r="AA2187" s="36"/>
      <c r="AB2187" s="36"/>
      <c r="AC2187" s="36"/>
      <c r="AD2187" s="36"/>
      <c r="AE2187" s="36"/>
      <c r="AT2187" s="19" t="s">
        <v>176</v>
      </c>
      <c r="AU2187" s="19" t="s">
        <v>83</v>
      </c>
    </row>
    <row r="2188" spans="1:65" s="13" customFormat="1" ht="11.25">
      <c r="B2188" s="194"/>
      <c r="C2188" s="195"/>
      <c r="D2188" s="189" t="s">
        <v>198</v>
      </c>
      <c r="E2188" s="196" t="s">
        <v>19</v>
      </c>
      <c r="F2188" s="197" t="s">
        <v>558</v>
      </c>
      <c r="G2188" s="195"/>
      <c r="H2188" s="196" t="s">
        <v>19</v>
      </c>
      <c r="I2188" s="198"/>
      <c r="J2188" s="195"/>
      <c r="K2188" s="195"/>
      <c r="L2188" s="199"/>
      <c r="M2188" s="200"/>
      <c r="N2188" s="201"/>
      <c r="O2188" s="201"/>
      <c r="P2188" s="201"/>
      <c r="Q2188" s="201"/>
      <c r="R2188" s="201"/>
      <c r="S2188" s="201"/>
      <c r="T2188" s="202"/>
      <c r="AT2188" s="203" t="s">
        <v>198</v>
      </c>
      <c r="AU2188" s="203" t="s">
        <v>83</v>
      </c>
      <c r="AV2188" s="13" t="s">
        <v>81</v>
      </c>
      <c r="AW2188" s="13" t="s">
        <v>34</v>
      </c>
      <c r="AX2188" s="13" t="s">
        <v>73</v>
      </c>
      <c r="AY2188" s="203" t="s">
        <v>168</v>
      </c>
    </row>
    <row r="2189" spans="1:65" s="14" customFormat="1" ht="11.25">
      <c r="B2189" s="204"/>
      <c r="C2189" s="205"/>
      <c r="D2189" s="189" t="s">
        <v>198</v>
      </c>
      <c r="E2189" s="206" t="s">
        <v>19</v>
      </c>
      <c r="F2189" s="207" t="s">
        <v>953</v>
      </c>
      <c r="G2189" s="205"/>
      <c r="H2189" s="208">
        <v>270</v>
      </c>
      <c r="I2189" s="209"/>
      <c r="J2189" s="205"/>
      <c r="K2189" s="205"/>
      <c r="L2189" s="210"/>
      <c r="M2189" s="211"/>
      <c r="N2189" s="212"/>
      <c r="O2189" s="212"/>
      <c r="P2189" s="212"/>
      <c r="Q2189" s="212"/>
      <c r="R2189" s="212"/>
      <c r="S2189" s="212"/>
      <c r="T2189" s="213"/>
      <c r="AT2189" s="214" t="s">
        <v>198</v>
      </c>
      <c r="AU2189" s="214" t="s">
        <v>83</v>
      </c>
      <c r="AV2189" s="14" t="s">
        <v>83</v>
      </c>
      <c r="AW2189" s="14" t="s">
        <v>34</v>
      </c>
      <c r="AX2189" s="14" t="s">
        <v>73</v>
      </c>
      <c r="AY2189" s="214" t="s">
        <v>168</v>
      </c>
    </row>
    <row r="2190" spans="1:65" s="14" customFormat="1" ht="11.25">
      <c r="B2190" s="204"/>
      <c r="C2190" s="205"/>
      <c r="D2190" s="189" t="s">
        <v>198</v>
      </c>
      <c r="E2190" s="206" t="s">
        <v>19</v>
      </c>
      <c r="F2190" s="207" t="s">
        <v>560</v>
      </c>
      <c r="G2190" s="205"/>
      <c r="H2190" s="208">
        <v>470</v>
      </c>
      <c r="I2190" s="209"/>
      <c r="J2190" s="205"/>
      <c r="K2190" s="205"/>
      <c r="L2190" s="210"/>
      <c r="M2190" s="211"/>
      <c r="N2190" s="212"/>
      <c r="O2190" s="212"/>
      <c r="P2190" s="212"/>
      <c r="Q2190" s="212"/>
      <c r="R2190" s="212"/>
      <c r="S2190" s="212"/>
      <c r="T2190" s="213"/>
      <c r="AT2190" s="214" t="s">
        <v>198</v>
      </c>
      <c r="AU2190" s="214" t="s">
        <v>83</v>
      </c>
      <c r="AV2190" s="14" t="s">
        <v>83</v>
      </c>
      <c r="AW2190" s="14" t="s">
        <v>34</v>
      </c>
      <c r="AX2190" s="14" t="s">
        <v>73</v>
      </c>
      <c r="AY2190" s="214" t="s">
        <v>168</v>
      </c>
    </row>
    <row r="2191" spans="1:65" s="14" customFormat="1" ht="11.25">
      <c r="B2191" s="204"/>
      <c r="C2191" s="205"/>
      <c r="D2191" s="189" t="s">
        <v>198</v>
      </c>
      <c r="E2191" s="206" t="s">
        <v>19</v>
      </c>
      <c r="F2191" s="207" t="s">
        <v>954</v>
      </c>
      <c r="G2191" s="205"/>
      <c r="H2191" s="208">
        <v>540</v>
      </c>
      <c r="I2191" s="209"/>
      <c r="J2191" s="205"/>
      <c r="K2191" s="205"/>
      <c r="L2191" s="210"/>
      <c r="M2191" s="211"/>
      <c r="N2191" s="212"/>
      <c r="O2191" s="212"/>
      <c r="P2191" s="212"/>
      <c r="Q2191" s="212"/>
      <c r="R2191" s="212"/>
      <c r="S2191" s="212"/>
      <c r="T2191" s="213"/>
      <c r="AT2191" s="214" t="s">
        <v>198</v>
      </c>
      <c r="AU2191" s="214" t="s">
        <v>83</v>
      </c>
      <c r="AV2191" s="14" t="s">
        <v>83</v>
      </c>
      <c r="AW2191" s="14" t="s">
        <v>34</v>
      </c>
      <c r="AX2191" s="14" t="s">
        <v>73</v>
      </c>
      <c r="AY2191" s="214" t="s">
        <v>168</v>
      </c>
    </row>
    <row r="2192" spans="1:65" s="14" customFormat="1" ht="11.25">
      <c r="B2192" s="204"/>
      <c r="C2192" s="205"/>
      <c r="D2192" s="189" t="s">
        <v>198</v>
      </c>
      <c r="E2192" s="206" t="s">
        <v>19</v>
      </c>
      <c r="F2192" s="207" t="s">
        <v>955</v>
      </c>
      <c r="G2192" s="205"/>
      <c r="H2192" s="208">
        <v>341</v>
      </c>
      <c r="I2192" s="209"/>
      <c r="J2192" s="205"/>
      <c r="K2192" s="205"/>
      <c r="L2192" s="210"/>
      <c r="M2192" s="211"/>
      <c r="N2192" s="212"/>
      <c r="O2192" s="212"/>
      <c r="P2192" s="212"/>
      <c r="Q2192" s="212"/>
      <c r="R2192" s="212"/>
      <c r="S2192" s="212"/>
      <c r="T2192" s="213"/>
      <c r="AT2192" s="214" t="s">
        <v>198</v>
      </c>
      <c r="AU2192" s="214" t="s">
        <v>83</v>
      </c>
      <c r="AV2192" s="14" t="s">
        <v>83</v>
      </c>
      <c r="AW2192" s="14" t="s">
        <v>34</v>
      </c>
      <c r="AX2192" s="14" t="s">
        <v>73</v>
      </c>
      <c r="AY2192" s="214" t="s">
        <v>168</v>
      </c>
    </row>
    <row r="2193" spans="1:65" s="13" customFormat="1" ht="11.25">
      <c r="B2193" s="194"/>
      <c r="C2193" s="195"/>
      <c r="D2193" s="189" t="s">
        <v>198</v>
      </c>
      <c r="E2193" s="196" t="s">
        <v>19</v>
      </c>
      <c r="F2193" s="197" t="s">
        <v>563</v>
      </c>
      <c r="G2193" s="195"/>
      <c r="H2193" s="196" t="s">
        <v>19</v>
      </c>
      <c r="I2193" s="198"/>
      <c r="J2193" s="195"/>
      <c r="K2193" s="195"/>
      <c r="L2193" s="199"/>
      <c r="M2193" s="200"/>
      <c r="N2193" s="201"/>
      <c r="O2193" s="201"/>
      <c r="P2193" s="201"/>
      <c r="Q2193" s="201"/>
      <c r="R2193" s="201"/>
      <c r="S2193" s="201"/>
      <c r="T2193" s="202"/>
      <c r="AT2193" s="203" t="s">
        <v>198</v>
      </c>
      <c r="AU2193" s="203" t="s">
        <v>83</v>
      </c>
      <c r="AV2193" s="13" t="s">
        <v>81</v>
      </c>
      <c r="AW2193" s="13" t="s">
        <v>34</v>
      </c>
      <c r="AX2193" s="13" t="s">
        <v>73</v>
      </c>
      <c r="AY2193" s="203" t="s">
        <v>168</v>
      </c>
    </row>
    <row r="2194" spans="1:65" s="14" customFormat="1" ht="11.25">
      <c r="B2194" s="204"/>
      <c r="C2194" s="205"/>
      <c r="D2194" s="189" t="s">
        <v>198</v>
      </c>
      <c r="E2194" s="206" t="s">
        <v>19</v>
      </c>
      <c r="F2194" s="207" t="s">
        <v>956</v>
      </c>
      <c r="G2194" s="205"/>
      <c r="H2194" s="208">
        <v>78</v>
      </c>
      <c r="I2194" s="209"/>
      <c r="J2194" s="205"/>
      <c r="K2194" s="205"/>
      <c r="L2194" s="210"/>
      <c r="M2194" s="211"/>
      <c r="N2194" s="212"/>
      <c r="O2194" s="212"/>
      <c r="P2194" s="212"/>
      <c r="Q2194" s="212"/>
      <c r="R2194" s="212"/>
      <c r="S2194" s="212"/>
      <c r="T2194" s="213"/>
      <c r="AT2194" s="214" t="s">
        <v>198</v>
      </c>
      <c r="AU2194" s="214" t="s">
        <v>83</v>
      </c>
      <c r="AV2194" s="14" t="s">
        <v>83</v>
      </c>
      <c r="AW2194" s="14" t="s">
        <v>34</v>
      </c>
      <c r="AX2194" s="14" t="s">
        <v>73</v>
      </c>
      <c r="AY2194" s="214" t="s">
        <v>168</v>
      </c>
    </row>
    <row r="2195" spans="1:65" s="13" customFormat="1" ht="11.25">
      <c r="B2195" s="194"/>
      <c r="C2195" s="195"/>
      <c r="D2195" s="189" t="s">
        <v>198</v>
      </c>
      <c r="E2195" s="196" t="s">
        <v>19</v>
      </c>
      <c r="F2195" s="197" t="s">
        <v>957</v>
      </c>
      <c r="G2195" s="195"/>
      <c r="H2195" s="196" t="s">
        <v>19</v>
      </c>
      <c r="I2195" s="198"/>
      <c r="J2195" s="195"/>
      <c r="K2195" s="195"/>
      <c r="L2195" s="199"/>
      <c r="M2195" s="200"/>
      <c r="N2195" s="201"/>
      <c r="O2195" s="201"/>
      <c r="P2195" s="201"/>
      <c r="Q2195" s="201"/>
      <c r="R2195" s="201"/>
      <c r="S2195" s="201"/>
      <c r="T2195" s="202"/>
      <c r="AT2195" s="203" t="s">
        <v>198</v>
      </c>
      <c r="AU2195" s="203" t="s">
        <v>83</v>
      </c>
      <c r="AV2195" s="13" t="s">
        <v>81</v>
      </c>
      <c r="AW2195" s="13" t="s">
        <v>34</v>
      </c>
      <c r="AX2195" s="13" t="s">
        <v>73</v>
      </c>
      <c r="AY2195" s="203" t="s">
        <v>168</v>
      </c>
    </row>
    <row r="2196" spans="1:65" s="14" customFormat="1" ht="11.25">
      <c r="B2196" s="204"/>
      <c r="C2196" s="205"/>
      <c r="D2196" s="189" t="s">
        <v>198</v>
      </c>
      <c r="E2196" s="206" t="s">
        <v>19</v>
      </c>
      <c r="F2196" s="207" t="s">
        <v>958</v>
      </c>
      <c r="G2196" s="205"/>
      <c r="H2196" s="208">
        <v>42</v>
      </c>
      <c r="I2196" s="209"/>
      <c r="J2196" s="205"/>
      <c r="K2196" s="205"/>
      <c r="L2196" s="210"/>
      <c r="M2196" s="211"/>
      <c r="N2196" s="212"/>
      <c r="O2196" s="212"/>
      <c r="P2196" s="212"/>
      <c r="Q2196" s="212"/>
      <c r="R2196" s="212"/>
      <c r="S2196" s="212"/>
      <c r="T2196" s="213"/>
      <c r="AT2196" s="214" t="s">
        <v>198</v>
      </c>
      <c r="AU2196" s="214" t="s">
        <v>83</v>
      </c>
      <c r="AV2196" s="14" t="s">
        <v>83</v>
      </c>
      <c r="AW2196" s="14" t="s">
        <v>34</v>
      </c>
      <c r="AX2196" s="14" t="s">
        <v>73</v>
      </c>
      <c r="AY2196" s="214" t="s">
        <v>168</v>
      </c>
    </row>
    <row r="2197" spans="1:65" s="14" customFormat="1" ht="11.25">
      <c r="B2197" s="204"/>
      <c r="C2197" s="205"/>
      <c r="D2197" s="189" t="s">
        <v>198</v>
      </c>
      <c r="E2197" s="206" t="s">
        <v>19</v>
      </c>
      <c r="F2197" s="207" t="s">
        <v>959</v>
      </c>
      <c r="G2197" s="205"/>
      <c r="H2197" s="208">
        <v>71</v>
      </c>
      <c r="I2197" s="209"/>
      <c r="J2197" s="205"/>
      <c r="K2197" s="205"/>
      <c r="L2197" s="210"/>
      <c r="M2197" s="211"/>
      <c r="N2197" s="212"/>
      <c r="O2197" s="212"/>
      <c r="P2197" s="212"/>
      <c r="Q2197" s="212"/>
      <c r="R2197" s="212"/>
      <c r="S2197" s="212"/>
      <c r="T2197" s="213"/>
      <c r="AT2197" s="214" t="s">
        <v>198</v>
      </c>
      <c r="AU2197" s="214" t="s">
        <v>83</v>
      </c>
      <c r="AV2197" s="14" t="s">
        <v>83</v>
      </c>
      <c r="AW2197" s="14" t="s">
        <v>34</v>
      </c>
      <c r="AX2197" s="14" t="s">
        <v>73</v>
      </c>
      <c r="AY2197" s="214" t="s">
        <v>168</v>
      </c>
    </row>
    <row r="2198" spans="1:65" s="14" customFormat="1" ht="11.25">
      <c r="B2198" s="204"/>
      <c r="C2198" s="205"/>
      <c r="D2198" s="189" t="s">
        <v>198</v>
      </c>
      <c r="E2198" s="206" t="s">
        <v>19</v>
      </c>
      <c r="F2198" s="207" t="s">
        <v>960</v>
      </c>
      <c r="G2198" s="205"/>
      <c r="H2198" s="208">
        <v>130</v>
      </c>
      <c r="I2198" s="209"/>
      <c r="J2198" s="205"/>
      <c r="K2198" s="205"/>
      <c r="L2198" s="210"/>
      <c r="M2198" s="211"/>
      <c r="N2198" s="212"/>
      <c r="O2198" s="212"/>
      <c r="P2198" s="212"/>
      <c r="Q2198" s="212"/>
      <c r="R2198" s="212"/>
      <c r="S2198" s="212"/>
      <c r="T2198" s="213"/>
      <c r="AT2198" s="214" t="s">
        <v>198</v>
      </c>
      <c r="AU2198" s="214" t="s">
        <v>83</v>
      </c>
      <c r="AV2198" s="14" t="s">
        <v>83</v>
      </c>
      <c r="AW2198" s="14" t="s">
        <v>34</v>
      </c>
      <c r="AX2198" s="14" t="s">
        <v>73</v>
      </c>
      <c r="AY2198" s="214" t="s">
        <v>168</v>
      </c>
    </row>
    <row r="2199" spans="1:65" s="15" customFormat="1" ht="11.25">
      <c r="B2199" s="215"/>
      <c r="C2199" s="216"/>
      <c r="D2199" s="189" t="s">
        <v>198</v>
      </c>
      <c r="E2199" s="217" t="s">
        <v>19</v>
      </c>
      <c r="F2199" s="218" t="s">
        <v>208</v>
      </c>
      <c r="G2199" s="216"/>
      <c r="H2199" s="219">
        <v>1942</v>
      </c>
      <c r="I2199" s="220"/>
      <c r="J2199" s="216"/>
      <c r="K2199" s="216"/>
      <c r="L2199" s="221"/>
      <c r="M2199" s="222"/>
      <c r="N2199" s="223"/>
      <c r="O2199" s="223"/>
      <c r="P2199" s="223"/>
      <c r="Q2199" s="223"/>
      <c r="R2199" s="223"/>
      <c r="S2199" s="223"/>
      <c r="T2199" s="224"/>
      <c r="AT2199" s="225" t="s">
        <v>198</v>
      </c>
      <c r="AU2199" s="225" t="s">
        <v>83</v>
      </c>
      <c r="AV2199" s="15" t="s">
        <v>174</v>
      </c>
      <c r="AW2199" s="15" t="s">
        <v>34</v>
      </c>
      <c r="AX2199" s="15" t="s">
        <v>81</v>
      </c>
      <c r="AY2199" s="225" t="s">
        <v>168</v>
      </c>
    </row>
    <row r="2200" spans="1:65" s="2" customFormat="1" ht="16.5" customHeight="1">
      <c r="A2200" s="36"/>
      <c r="B2200" s="37"/>
      <c r="C2200" s="176" t="s">
        <v>2739</v>
      </c>
      <c r="D2200" s="176" t="s">
        <v>170</v>
      </c>
      <c r="E2200" s="177" t="s">
        <v>2740</v>
      </c>
      <c r="F2200" s="178" t="s">
        <v>2741</v>
      </c>
      <c r="G2200" s="179" t="s">
        <v>179</v>
      </c>
      <c r="H2200" s="180">
        <v>1846</v>
      </c>
      <c r="I2200" s="181"/>
      <c r="J2200" s="182">
        <f>ROUND(I2200*H2200,2)</f>
        <v>0</v>
      </c>
      <c r="K2200" s="178" t="s">
        <v>180</v>
      </c>
      <c r="L2200" s="41"/>
      <c r="M2200" s="183" t="s">
        <v>19</v>
      </c>
      <c r="N2200" s="184" t="s">
        <v>44</v>
      </c>
      <c r="O2200" s="66"/>
      <c r="P2200" s="185">
        <f>O2200*H2200</f>
        <v>0</v>
      </c>
      <c r="Q2200" s="185">
        <v>0</v>
      </c>
      <c r="R2200" s="185">
        <f>Q2200*H2200</f>
        <v>0</v>
      </c>
      <c r="S2200" s="185">
        <v>2.9999999999999997E-4</v>
      </c>
      <c r="T2200" s="186">
        <f>S2200*H2200</f>
        <v>0.55379999999999996</v>
      </c>
      <c r="U2200" s="36"/>
      <c r="V2200" s="36"/>
      <c r="W2200" s="36"/>
      <c r="X2200" s="36"/>
      <c r="Y2200" s="36"/>
      <c r="Z2200" s="36"/>
      <c r="AA2200" s="36"/>
      <c r="AB2200" s="36"/>
      <c r="AC2200" s="36"/>
      <c r="AD2200" s="36"/>
      <c r="AE2200" s="36"/>
      <c r="AR2200" s="187" t="s">
        <v>267</v>
      </c>
      <c r="AT2200" s="187" t="s">
        <v>170</v>
      </c>
      <c r="AU2200" s="187" t="s">
        <v>83</v>
      </c>
      <c r="AY2200" s="19" t="s">
        <v>168</v>
      </c>
      <c r="BE2200" s="188">
        <f>IF(N2200="základní",J2200,0)</f>
        <v>0</v>
      </c>
      <c r="BF2200" s="188">
        <f>IF(N2200="snížená",J2200,0)</f>
        <v>0</v>
      </c>
      <c r="BG2200" s="188">
        <f>IF(N2200="zákl. přenesená",J2200,0)</f>
        <v>0</v>
      </c>
      <c r="BH2200" s="188">
        <f>IF(N2200="sníž. přenesená",J2200,0)</f>
        <v>0</v>
      </c>
      <c r="BI2200" s="188">
        <f>IF(N2200="nulová",J2200,0)</f>
        <v>0</v>
      </c>
      <c r="BJ2200" s="19" t="s">
        <v>81</v>
      </c>
      <c r="BK2200" s="188">
        <f>ROUND(I2200*H2200,2)</f>
        <v>0</v>
      </c>
      <c r="BL2200" s="19" t="s">
        <v>267</v>
      </c>
      <c r="BM2200" s="187" t="s">
        <v>2742</v>
      </c>
    </row>
    <row r="2201" spans="1:65" s="2" customFormat="1" ht="11.25">
      <c r="A2201" s="36"/>
      <c r="B2201" s="37"/>
      <c r="C2201" s="38"/>
      <c r="D2201" s="189" t="s">
        <v>176</v>
      </c>
      <c r="E2201" s="38"/>
      <c r="F2201" s="190" t="s">
        <v>2743</v>
      </c>
      <c r="G2201" s="38"/>
      <c r="H2201" s="38"/>
      <c r="I2201" s="191"/>
      <c r="J2201" s="38"/>
      <c r="K2201" s="38"/>
      <c r="L2201" s="41"/>
      <c r="M2201" s="192"/>
      <c r="N2201" s="193"/>
      <c r="O2201" s="66"/>
      <c r="P2201" s="66"/>
      <c r="Q2201" s="66"/>
      <c r="R2201" s="66"/>
      <c r="S2201" s="66"/>
      <c r="T2201" s="67"/>
      <c r="U2201" s="36"/>
      <c r="V2201" s="36"/>
      <c r="W2201" s="36"/>
      <c r="X2201" s="36"/>
      <c r="Y2201" s="36"/>
      <c r="Z2201" s="36"/>
      <c r="AA2201" s="36"/>
      <c r="AB2201" s="36"/>
      <c r="AC2201" s="36"/>
      <c r="AD2201" s="36"/>
      <c r="AE2201" s="36"/>
      <c r="AT2201" s="19" t="s">
        <v>176</v>
      </c>
      <c r="AU2201" s="19" t="s">
        <v>83</v>
      </c>
    </row>
    <row r="2202" spans="1:65" s="13" customFormat="1" ht="11.25">
      <c r="B2202" s="194"/>
      <c r="C2202" s="195"/>
      <c r="D2202" s="189" t="s">
        <v>198</v>
      </c>
      <c r="E2202" s="196" t="s">
        <v>19</v>
      </c>
      <c r="F2202" s="197" t="s">
        <v>558</v>
      </c>
      <c r="G2202" s="195"/>
      <c r="H2202" s="196" t="s">
        <v>19</v>
      </c>
      <c r="I2202" s="198"/>
      <c r="J2202" s="195"/>
      <c r="K2202" s="195"/>
      <c r="L2202" s="199"/>
      <c r="M2202" s="200"/>
      <c r="N2202" s="201"/>
      <c r="O2202" s="201"/>
      <c r="P2202" s="201"/>
      <c r="Q2202" s="201"/>
      <c r="R2202" s="201"/>
      <c r="S2202" s="201"/>
      <c r="T2202" s="202"/>
      <c r="AT2202" s="203" t="s">
        <v>198</v>
      </c>
      <c r="AU2202" s="203" t="s">
        <v>83</v>
      </c>
      <c r="AV2202" s="13" t="s">
        <v>81</v>
      </c>
      <c r="AW2202" s="13" t="s">
        <v>34</v>
      </c>
      <c r="AX2202" s="13" t="s">
        <v>73</v>
      </c>
      <c r="AY2202" s="203" t="s">
        <v>168</v>
      </c>
    </row>
    <row r="2203" spans="1:65" s="14" customFormat="1" ht="11.25">
      <c r="B2203" s="204"/>
      <c r="C2203" s="205"/>
      <c r="D2203" s="189" t="s">
        <v>198</v>
      </c>
      <c r="E2203" s="206" t="s">
        <v>19</v>
      </c>
      <c r="F2203" s="207" t="s">
        <v>559</v>
      </c>
      <c r="G2203" s="205"/>
      <c r="H2203" s="208">
        <v>298</v>
      </c>
      <c r="I2203" s="209"/>
      <c r="J2203" s="205"/>
      <c r="K2203" s="205"/>
      <c r="L2203" s="210"/>
      <c r="M2203" s="211"/>
      <c r="N2203" s="212"/>
      <c r="O2203" s="212"/>
      <c r="P2203" s="212"/>
      <c r="Q2203" s="212"/>
      <c r="R2203" s="212"/>
      <c r="S2203" s="212"/>
      <c r="T2203" s="213"/>
      <c r="AT2203" s="214" t="s">
        <v>198</v>
      </c>
      <c r="AU2203" s="214" t="s">
        <v>83</v>
      </c>
      <c r="AV2203" s="14" t="s">
        <v>83</v>
      </c>
      <c r="AW2203" s="14" t="s">
        <v>34</v>
      </c>
      <c r="AX2203" s="14" t="s">
        <v>73</v>
      </c>
      <c r="AY2203" s="214" t="s">
        <v>168</v>
      </c>
    </row>
    <row r="2204" spans="1:65" s="14" customFormat="1" ht="11.25">
      <c r="B2204" s="204"/>
      <c r="C2204" s="205"/>
      <c r="D2204" s="189" t="s">
        <v>198</v>
      </c>
      <c r="E2204" s="206" t="s">
        <v>19</v>
      </c>
      <c r="F2204" s="207" t="s">
        <v>560</v>
      </c>
      <c r="G2204" s="205"/>
      <c r="H2204" s="208">
        <v>470</v>
      </c>
      <c r="I2204" s="209"/>
      <c r="J2204" s="205"/>
      <c r="K2204" s="205"/>
      <c r="L2204" s="210"/>
      <c r="M2204" s="211"/>
      <c r="N2204" s="212"/>
      <c r="O2204" s="212"/>
      <c r="P2204" s="212"/>
      <c r="Q2204" s="212"/>
      <c r="R2204" s="212"/>
      <c r="S2204" s="212"/>
      <c r="T2204" s="213"/>
      <c r="AT2204" s="214" t="s">
        <v>198</v>
      </c>
      <c r="AU2204" s="214" t="s">
        <v>83</v>
      </c>
      <c r="AV2204" s="14" t="s">
        <v>83</v>
      </c>
      <c r="AW2204" s="14" t="s">
        <v>34</v>
      </c>
      <c r="AX2204" s="14" t="s">
        <v>73</v>
      </c>
      <c r="AY2204" s="214" t="s">
        <v>168</v>
      </c>
    </row>
    <row r="2205" spans="1:65" s="14" customFormat="1" ht="11.25">
      <c r="B2205" s="204"/>
      <c r="C2205" s="205"/>
      <c r="D2205" s="189" t="s">
        <v>198</v>
      </c>
      <c r="E2205" s="206" t="s">
        <v>19</v>
      </c>
      <c r="F2205" s="207" t="s">
        <v>561</v>
      </c>
      <c r="G2205" s="205"/>
      <c r="H2205" s="208">
        <v>490</v>
      </c>
      <c r="I2205" s="209"/>
      <c r="J2205" s="205"/>
      <c r="K2205" s="205"/>
      <c r="L2205" s="210"/>
      <c r="M2205" s="211"/>
      <c r="N2205" s="212"/>
      <c r="O2205" s="212"/>
      <c r="P2205" s="212"/>
      <c r="Q2205" s="212"/>
      <c r="R2205" s="212"/>
      <c r="S2205" s="212"/>
      <c r="T2205" s="213"/>
      <c r="AT2205" s="214" t="s">
        <v>198</v>
      </c>
      <c r="AU2205" s="214" t="s">
        <v>83</v>
      </c>
      <c r="AV2205" s="14" t="s">
        <v>83</v>
      </c>
      <c r="AW2205" s="14" t="s">
        <v>34</v>
      </c>
      <c r="AX2205" s="14" t="s">
        <v>73</v>
      </c>
      <c r="AY2205" s="214" t="s">
        <v>168</v>
      </c>
    </row>
    <row r="2206" spans="1:65" s="14" customFormat="1" ht="11.25">
      <c r="B2206" s="204"/>
      <c r="C2206" s="205"/>
      <c r="D2206" s="189" t="s">
        <v>198</v>
      </c>
      <c r="E2206" s="206" t="s">
        <v>19</v>
      </c>
      <c r="F2206" s="207" t="s">
        <v>562</v>
      </c>
      <c r="G2206" s="205"/>
      <c r="H2206" s="208">
        <v>320</v>
      </c>
      <c r="I2206" s="209"/>
      <c r="J2206" s="205"/>
      <c r="K2206" s="205"/>
      <c r="L2206" s="210"/>
      <c r="M2206" s="211"/>
      <c r="N2206" s="212"/>
      <c r="O2206" s="212"/>
      <c r="P2206" s="212"/>
      <c r="Q2206" s="212"/>
      <c r="R2206" s="212"/>
      <c r="S2206" s="212"/>
      <c r="T2206" s="213"/>
      <c r="AT2206" s="214" t="s">
        <v>198</v>
      </c>
      <c r="AU2206" s="214" t="s">
        <v>83</v>
      </c>
      <c r="AV2206" s="14" t="s">
        <v>83</v>
      </c>
      <c r="AW2206" s="14" t="s">
        <v>34</v>
      </c>
      <c r="AX2206" s="14" t="s">
        <v>73</v>
      </c>
      <c r="AY2206" s="214" t="s">
        <v>168</v>
      </c>
    </row>
    <row r="2207" spans="1:65" s="13" customFormat="1" ht="11.25">
      <c r="B2207" s="194"/>
      <c r="C2207" s="195"/>
      <c r="D2207" s="189" t="s">
        <v>198</v>
      </c>
      <c r="E2207" s="196" t="s">
        <v>19</v>
      </c>
      <c r="F2207" s="197" t="s">
        <v>563</v>
      </c>
      <c r="G2207" s="195"/>
      <c r="H2207" s="196" t="s">
        <v>19</v>
      </c>
      <c r="I2207" s="198"/>
      <c r="J2207" s="195"/>
      <c r="K2207" s="195"/>
      <c r="L2207" s="199"/>
      <c r="M2207" s="200"/>
      <c r="N2207" s="201"/>
      <c r="O2207" s="201"/>
      <c r="P2207" s="201"/>
      <c r="Q2207" s="201"/>
      <c r="R2207" s="201"/>
      <c r="S2207" s="201"/>
      <c r="T2207" s="202"/>
      <c r="AT2207" s="203" t="s">
        <v>198</v>
      </c>
      <c r="AU2207" s="203" t="s">
        <v>83</v>
      </c>
      <c r="AV2207" s="13" t="s">
        <v>81</v>
      </c>
      <c r="AW2207" s="13" t="s">
        <v>34</v>
      </c>
      <c r="AX2207" s="13" t="s">
        <v>73</v>
      </c>
      <c r="AY2207" s="203" t="s">
        <v>168</v>
      </c>
    </row>
    <row r="2208" spans="1:65" s="14" customFormat="1" ht="11.25">
      <c r="B2208" s="204"/>
      <c r="C2208" s="205"/>
      <c r="D2208" s="189" t="s">
        <v>198</v>
      </c>
      <c r="E2208" s="206" t="s">
        <v>19</v>
      </c>
      <c r="F2208" s="207" t="s">
        <v>564</v>
      </c>
      <c r="G2208" s="205"/>
      <c r="H2208" s="208">
        <v>57</v>
      </c>
      <c r="I2208" s="209"/>
      <c r="J2208" s="205"/>
      <c r="K2208" s="205"/>
      <c r="L2208" s="210"/>
      <c r="M2208" s="211"/>
      <c r="N2208" s="212"/>
      <c r="O2208" s="212"/>
      <c r="P2208" s="212"/>
      <c r="Q2208" s="212"/>
      <c r="R2208" s="212"/>
      <c r="S2208" s="212"/>
      <c r="T2208" s="213"/>
      <c r="AT2208" s="214" t="s">
        <v>198</v>
      </c>
      <c r="AU2208" s="214" t="s">
        <v>83</v>
      </c>
      <c r="AV2208" s="14" t="s">
        <v>83</v>
      </c>
      <c r="AW2208" s="14" t="s">
        <v>34</v>
      </c>
      <c r="AX2208" s="14" t="s">
        <v>73</v>
      </c>
      <c r="AY2208" s="214" t="s">
        <v>168</v>
      </c>
    </row>
    <row r="2209" spans="1:65" s="13" customFormat="1" ht="11.25">
      <c r="B2209" s="194"/>
      <c r="C2209" s="195"/>
      <c r="D2209" s="189" t="s">
        <v>198</v>
      </c>
      <c r="E2209" s="196" t="s">
        <v>19</v>
      </c>
      <c r="F2209" s="197" t="s">
        <v>957</v>
      </c>
      <c r="G2209" s="195"/>
      <c r="H2209" s="196" t="s">
        <v>19</v>
      </c>
      <c r="I2209" s="198"/>
      <c r="J2209" s="195"/>
      <c r="K2209" s="195"/>
      <c r="L2209" s="199"/>
      <c r="M2209" s="200"/>
      <c r="N2209" s="201"/>
      <c r="O2209" s="201"/>
      <c r="P2209" s="201"/>
      <c r="Q2209" s="201"/>
      <c r="R2209" s="201"/>
      <c r="S2209" s="201"/>
      <c r="T2209" s="202"/>
      <c r="AT2209" s="203" t="s">
        <v>198</v>
      </c>
      <c r="AU2209" s="203" t="s">
        <v>83</v>
      </c>
      <c r="AV2209" s="13" t="s">
        <v>81</v>
      </c>
      <c r="AW2209" s="13" t="s">
        <v>34</v>
      </c>
      <c r="AX2209" s="13" t="s">
        <v>73</v>
      </c>
      <c r="AY2209" s="203" t="s">
        <v>168</v>
      </c>
    </row>
    <row r="2210" spans="1:65" s="14" customFormat="1" ht="11.25">
      <c r="B2210" s="204"/>
      <c r="C2210" s="205"/>
      <c r="D2210" s="189" t="s">
        <v>198</v>
      </c>
      <c r="E2210" s="206" t="s">
        <v>19</v>
      </c>
      <c r="F2210" s="207" t="s">
        <v>566</v>
      </c>
      <c r="G2210" s="205"/>
      <c r="H2210" s="208">
        <v>28</v>
      </c>
      <c r="I2210" s="209"/>
      <c r="J2210" s="205"/>
      <c r="K2210" s="205"/>
      <c r="L2210" s="210"/>
      <c r="M2210" s="211"/>
      <c r="N2210" s="212"/>
      <c r="O2210" s="212"/>
      <c r="P2210" s="212"/>
      <c r="Q2210" s="212"/>
      <c r="R2210" s="212"/>
      <c r="S2210" s="212"/>
      <c r="T2210" s="213"/>
      <c r="AT2210" s="214" t="s">
        <v>198</v>
      </c>
      <c r="AU2210" s="214" t="s">
        <v>83</v>
      </c>
      <c r="AV2210" s="14" t="s">
        <v>83</v>
      </c>
      <c r="AW2210" s="14" t="s">
        <v>34</v>
      </c>
      <c r="AX2210" s="14" t="s">
        <v>73</v>
      </c>
      <c r="AY2210" s="214" t="s">
        <v>168</v>
      </c>
    </row>
    <row r="2211" spans="1:65" s="14" customFormat="1" ht="11.25">
      <c r="B2211" s="204"/>
      <c r="C2211" s="205"/>
      <c r="D2211" s="189" t="s">
        <v>198</v>
      </c>
      <c r="E2211" s="206" t="s">
        <v>19</v>
      </c>
      <c r="F2211" s="207" t="s">
        <v>567</v>
      </c>
      <c r="G2211" s="205"/>
      <c r="H2211" s="208">
        <v>33</v>
      </c>
      <c r="I2211" s="209"/>
      <c r="J2211" s="205"/>
      <c r="K2211" s="205"/>
      <c r="L2211" s="210"/>
      <c r="M2211" s="211"/>
      <c r="N2211" s="212"/>
      <c r="O2211" s="212"/>
      <c r="P2211" s="212"/>
      <c r="Q2211" s="212"/>
      <c r="R2211" s="212"/>
      <c r="S2211" s="212"/>
      <c r="T2211" s="213"/>
      <c r="AT2211" s="214" t="s">
        <v>198</v>
      </c>
      <c r="AU2211" s="214" t="s">
        <v>83</v>
      </c>
      <c r="AV2211" s="14" t="s">
        <v>83</v>
      </c>
      <c r="AW2211" s="14" t="s">
        <v>34</v>
      </c>
      <c r="AX2211" s="14" t="s">
        <v>73</v>
      </c>
      <c r="AY2211" s="214" t="s">
        <v>168</v>
      </c>
    </row>
    <row r="2212" spans="1:65" s="14" customFormat="1" ht="11.25">
      <c r="B2212" s="204"/>
      <c r="C2212" s="205"/>
      <c r="D2212" s="189" t="s">
        <v>198</v>
      </c>
      <c r="E2212" s="206" t="s">
        <v>19</v>
      </c>
      <c r="F2212" s="207" t="s">
        <v>568</v>
      </c>
      <c r="G2212" s="205"/>
      <c r="H2212" s="208">
        <v>150</v>
      </c>
      <c r="I2212" s="209"/>
      <c r="J2212" s="205"/>
      <c r="K2212" s="205"/>
      <c r="L2212" s="210"/>
      <c r="M2212" s="211"/>
      <c r="N2212" s="212"/>
      <c r="O2212" s="212"/>
      <c r="P2212" s="212"/>
      <c r="Q2212" s="212"/>
      <c r="R2212" s="212"/>
      <c r="S2212" s="212"/>
      <c r="T2212" s="213"/>
      <c r="AT2212" s="214" t="s">
        <v>198</v>
      </c>
      <c r="AU2212" s="214" t="s">
        <v>83</v>
      </c>
      <c r="AV2212" s="14" t="s">
        <v>83</v>
      </c>
      <c r="AW2212" s="14" t="s">
        <v>34</v>
      </c>
      <c r="AX2212" s="14" t="s">
        <v>73</v>
      </c>
      <c r="AY2212" s="214" t="s">
        <v>168</v>
      </c>
    </row>
    <row r="2213" spans="1:65" s="15" customFormat="1" ht="11.25">
      <c r="B2213" s="215"/>
      <c r="C2213" s="216"/>
      <c r="D2213" s="189" t="s">
        <v>198</v>
      </c>
      <c r="E2213" s="217" t="s">
        <v>19</v>
      </c>
      <c r="F2213" s="218" t="s">
        <v>208</v>
      </c>
      <c r="G2213" s="216"/>
      <c r="H2213" s="219">
        <v>1846</v>
      </c>
      <c r="I2213" s="220"/>
      <c r="J2213" s="216"/>
      <c r="K2213" s="216"/>
      <c r="L2213" s="221"/>
      <c r="M2213" s="222"/>
      <c r="N2213" s="223"/>
      <c r="O2213" s="223"/>
      <c r="P2213" s="223"/>
      <c r="Q2213" s="223"/>
      <c r="R2213" s="223"/>
      <c r="S2213" s="223"/>
      <c r="T2213" s="224"/>
      <c r="AT2213" s="225" t="s">
        <v>198</v>
      </c>
      <c r="AU2213" s="225" t="s">
        <v>83</v>
      </c>
      <c r="AV2213" s="15" t="s">
        <v>174</v>
      </c>
      <c r="AW2213" s="15" t="s">
        <v>34</v>
      </c>
      <c r="AX2213" s="15" t="s">
        <v>81</v>
      </c>
      <c r="AY2213" s="225" t="s">
        <v>168</v>
      </c>
    </row>
    <row r="2214" spans="1:65" s="12" customFormat="1" ht="22.9" customHeight="1">
      <c r="B2214" s="160"/>
      <c r="C2214" s="161"/>
      <c r="D2214" s="162" t="s">
        <v>72</v>
      </c>
      <c r="E2214" s="174" t="s">
        <v>2744</v>
      </c>
      <c r="F2214" s="174" t="s">
        <v>2745</v>
      </c>
      <c r="G2214" s="161"/>
      <c r="H2214" s="161"/>
      <c r="I2214" s="164"/>
      <c r="J2214" s="175">
        <f>BK2214</f>
        <v>0</v>
      </c>
      <c r="K2214" s="161"/>
      <c r="L2214" s="166"/>
      <c r="M2214" s="167"/>
      <c r="N2214" s="168"/>
      <c r="O2214" s="168"/>
      <c r="P2214" s="169">
        <f>SUM(P2215:P2226)</f>
        <v>0</v>
      </c>
      <c r="Q2214" s="168"/>
      <c r="R2214" s="169">
        <f>SUM(R2215:R2226)</f>
        <v>0</v>
      </c>
      <c r="S2214" s="168"/>
      <c r="T2214" s="170">
        <f>SUM(T2215:T2226)</f>
        <v>0</v>
      </c>
      <c r="AR2214" s="171" t="s">
        <v>83</v>
      </c>
      <c r="AT2214" s="172" t="s">
        <v>72</v>
      </c>
      <c r="AU2214" s="172" t="s">
        <v>81</v>
      </c>
      <c r="AY2214" s="171" t="s">
        <v>168</v>
      </c>
      <c r="BK2214" s="173">
        <f>SUM(BK2215:BK2226)</f>
        <v>0</v>
      </c>
    </row>
    <row r="2215" spans="1:65" s="2" customFormat="1" ht="16.5" customHeight="1">
      <c r="A2215" s="36"/>
      <c r="B2215" s="37"/>
      <c r="C2215" s="176" t="s">
        <v>2746</v>
      </c>
      <c r="D2215" s="176" t="s">
        <v>170</v>
      </c>
      <c r="E2215" s="177" t="s">
        <v>2747</v>
      </c>
      <c r="F2215" s="178" t="s">
        <v>2748</v>
      </c>
      <c r="G2215" s="179" t="s">
        <v>179</v>
      </c>
      <c r="H2215" s="180">
        <v>350</v>
      </c>
      <c r="I2215" s="181"/>
      <c r="J2215" s="182">
        <f>ROUND(I2215*H2215,2)</f>
        <v>0</v>
      </c>
      <c r="K2215" s="178" t="s">
        <v>19</v>
      </c>
      <c r="L2215" s="41"/>
      <c r="M2215" s="183" t="s">
        <v>19</v>
      </c>
      <c r="N2215" s="184" t="s">
        <v>44</v>
      </c>
      <c r="O2215" s="66"/>
      <c r="P2215" s="185">
        <f>O2215*H2215</f>
        <v>0</v>
      </c>
      <c r="Q2215" s="185">
        <v>0</v>
      </c>
      <c r="R2215" s="185">
        <f>Q2215*H2215</f>
        <v>0</v>
      </c>
      <c r="S2215" s="185">
        <v>0</v>
      </c>
      <c r="T2215" s="186">
        <f>S2215*H2215</f>
        <v>0</v>
      </c>
      <c r="U2215" s="36"/>
      <c r="V2215" s="36"/>
      <c r="W2215" s="36"/>
      <c r="X2215" s="36"/>
      <c r="Y2215" s="36"/>
      <c r="Z2215" s="36"/>
      <c r="AA2215" s="36"/>
      <c r="AB2215" s="36"/>
      <c r="AC2215" s="36"/>
      <c r="AD2215" s="36"/>
      <c r="AE2215" s="36"/>
      <c r="AR2215" s="187" t="s">
        <v>267</v>
      </c>
      <c r="AT2215" s="187" t="s">
        <v>170</v>
      </c>
      <c r="AU2215" s="187" t="s">
        <v>83</v>
      </c>
      <c r="AY2215" s="19" t="s">
        <v>168</v>
      </c>
      <c r="BE2215" s="188">
        <f>IF(N2215="základní",J2215,0)</f>
        <v>0</v>
      </c>
      <c r="BF2215" s="188">
        <f>IF(N2215="snížená",J2215,0)</f>
        <v>0</v>
      </c>
      <c r="BG2215" s="188">
        <f>IF(N2215="zákl. přenesená",J2215,0)</f>
        <v>0</v>
      </c>
      <c r="BH2215" s="188">
        <f>IF(N2215="sníž. přenesená",J2215,0)</f>
        <v>0</v>
      </c>
      <c r="BI2215" s="188">
        <f>IF(N2215="nulová",J2215,0)</f>
        <v>0</v>
      </c>
      <c r="BJ2215" s="19" t="s">
        <v>81</v>
      </c>
      <c r="BK2215" s="188">
        <f>ROUND(I2215*H2215,2)</f>
        <v>0</v>
      </c>
      <c r="BL2215" s="19" t="s">
        <v>267</v>
      </c>
      <c r="BM2215" s="187" t="s">
        <v>2749</v>
      </c>
    </row>
    <row r="2216" spans="1:65" s="2" customFormat="1" ht="16.5" customHeight="1">
      <c r="A2216" s="36"/>
      <c r="B2216" s="37"/>
      <c r="C2216" s="176" t="s">
        <v>2750</v>
      </c>
      <c r="D2216" s="176" t="s">
        <v>170</v>
      </c>
      <c r="E2216" s="177" t="s">
        <v>2751</v>
      </c>
      <c r="F2216" s="178" t="s">
        <v>2752</v>
      </c>
      <c r="G2216" s="179" t="s">
        <v>179</v>
      </c>
      <c r="H2216" s="180">
        <v>40</v>
      </c>
      <c r="I2216" s="181"/>
      <c r="J2216" s="182">
        <f>ROUND(I2216*H2216,2)</f>
        <v>0</v>
      </c>
      <c r="K2216" s="178" t="s">
        <v>19</v>
      </c>
      <c r="L2216" s="41"/>
      <c r="M2216" s="183" t="s">
        <v>19</v>
      </c>
      <c r="N2216" s="184" t="s">
        <v>44</v>
      </c>
      <c r="O2216" s="66"/>
      <c r="P2216" s="185">
        <f>O2216*H2216</f>
        <v>0</v>
      </c>
      <c r="Q2216" s="185">
        <v>0</v>
      </c>
      <c r="R2216" s="185">
        <f>Q2216*H2216</f>
        <v>0</v>
      </c>
      <c r="S2216" s="185">
        <v>0</v>
      </c>
      <c r="T2216" s="186">
        <f>S2216*H2216</f>
        <v>0</v>
      </c>
      <c r="U2216" s="36"/>
      <c r="V2216" s="36"/>
      <c r="W2216" s="36"/>
      <c r="X2216" s="36"/>
      <c r="Y2216" s="36"/>
      <c r="Z2216" s="36"/>
      <c r="AA2216" s="36"/>
      <c r="AB2216" s="36"/>
      <c r="AC2216" s="36"/>
      <c r="AD2216" s="36"/>
      <c r="AE2216" s="36"/>
      <c r="AR2216" s="187" t="s">
        <v>267</v>
      </c>
      <c r="AT2216" s="187" t="s">
        <v>170</v>
      </c>
      <c r="AU2216" s="187" t="s">
        <v>83</v>
      </c>
      <c r="AY2216" s="19" t="s">
        <v>168</v>
      </c>
      <c r="BE2216" s="188">
        <f>IF(N2216="základní",J2216,0)</f>
        <v>0</v>
      </c>
      <c r="BF2216" s="188">
        <f>IF(N2216="snížená",J2216,0)</f>
        <v>0</v>
      </c>
      <c r="BG2216" s="188">
        <f>IF(N2216="zákl. přenesená",J2216,0)</f>
        <v>0</v>
      </c>
      <c r="BH2216" s="188">
        <f>IF(N2216="sníž. přenesená",J2216,0)</f>
        <v>0</v>
      </c>
      <c r="BI2216" s="188">
        <f>IF(N2216="nulová",J2216,0)</f>
        <v>0</v>
      </c>
      <c r="BJ2216" s="19" t="s">
        <v>81</v>
      </c>
      <c r="BK2216" s="188">
        <f>ROUND(I2216*H2216,2)</f>
        <v>0</v>
      </c>
      <c r="BL2216" s="19" t="s">
        <v>267</v>
      </c>
      <c r="BM2216" s="187" t="s">
        <v>2753</v>
      </c>
    </row>
    <row r="2217" spans="1:65" s="2" customFormat="1" ht="16.5" customHeight="1">
      <c r="A2217" s="36"/>
      <c r="B2217" s="37"/>
      <c r="C2217" s="176" t="s">
        <v>2754</v>
      </c>
      <c r="D2217" s="176" t="s">
        <v>170</v>
      </c>
      <c r="E2217" s="177" t="s">
        <v>2755</v>
      </c>
      <c r="F2217" s="178" t="s">
        <v>2756</v>
      </c>
      <c r="G2217" s="179" t="s">
        <v>179</v>
      </c>
      <c r="H2217" s="180">
        <v>140</v>
      </c>
      <c r="I2217" s="181"/>
      <c r="J2217" s="182">
        <f>ROUND(I2217*H2217,2)</f>
        <v>0</v>
      </c>
      <c r="K2217" s="178" t="s">
        <v>19</v>
      </c>
      <c r="L2217" s="41"/>
      <c r="M2217" s="183" t="s">
        <v>19</v>
      </c>
      <c r="N2217" s="184" t="s">
        <v>44</v>
      </c>
      <c r="O2217" s="66"/>
      <c r="P2217" s="185">
        <f>O2217*H2217</f>
        <v>0</v>
      </c>
      <c r="Q2217" s="185">
        <v>0</v>
      </c>
      <c r="R2217" s="185">
        <f>Q2217*H2217</f>
        <v>0</v>
      </c>
      <c r="S2217" s="185">
        <v>0</v>
      </c>
      <c r="T2217" s="186">
        <f>S2217*H2217</f>
        <v>0</v>
      </c>
      <c r="U2217" s="36"/>
      <c r="V2217" s="36"/>
      <c r="W2217" s="36"/>
      <c r="X2217" s="36"/>
      <c r="Y2217" s="36"/>
      <c r="Z2217" s="36"/>
      <c r="AA2217" s="36"/>
      <c r="AB2217" s="36"/>
      <c r="AC2217" s="36"/>
      <c r="AD2217" s="36"/>
      <c r="AE2217" s="36"/>
      <c r="AR2217" s="187" t="s">
        <v>267</v>
      </c>
      <c r="AT2217" s="187" t="s">
        <v>170</v>
      </c>
      <c r="AU2217" s="187" t="s">
        <v>83</v>
      </c>
      <c r="AY2217" s="19" t="s">
        <v>168</v>
      </c>
      <c r="BE2217" s="188">
        <f>IF(N2217="základní",J2217,0)</f>
        <v>0</v>
      </c>
      <c r="BF2217" s="188">
        <f>IF(N2217="snížená",J2217,0)</f>
        <v>0</v>
      </c>
      <c r="BG2217" s="188">
        <f>IF(N2217="zákl. přenesená",J2217,0)</f>
        <v>0</v>
      </c>
      <c r="BH2217" s="188">
        <f>IF(N2217="sníž. přenesená",J2217,0)</f>
        <v>0</v>
      </c>
      <c r="BI2217" s="188">
        <f>IF(N2217="nulová",J2217,0)</f>
        <v>0</v>
      </c>
      <c r="BJ2217" s="19" t="s">
        <v>81</v>
      </c>
      <c r="BK2217" s="188">
        <f>ROUND(I2217*H2217,2)</f>
        <v>0</v>
      </c>
      <c r="BL2217" s="19" t="s">
        <v>267</v>
      </c>
      <c r="BM2217" s="187" t="s">
        <v>2757</v>
      </c>
    </row>
    <row r="2218" spans="1:65" s="2" customFormat="1" ht="16.5" customHeight="1">
      <c r="A2218" s="36"/>
      <c r="B2218" s="37"/>
      <c r="C2218" s="176" t="s">
        <v>2758</v>
      </c>
      <c r="D2218" s="176" t="s">
        <v>170</v>
      </c>
      <c r="E2218" s="177" t="s">
        <v>2759</v>
      </c>
      <c r="F2218" s="178" t="s">
        <v>2760</v>
      </c>
      <c r="G2218" s="179" t="s">
        <v>317</v>
      </c>
      <c r="H2218" s="180">
        <v>45</v>
      </c>
      <c r="I2218" s="181"/>
      <c r="J2218" s="182">
        <f>ROUND(I2218*H2218,2)</f>
        <v>0</v>
      </c>
      <c r="K2218" s="178" t="s">
        <v>19</v>
      </c>
      <c r="L2218" s="41"/>
      <c r="M2218" s="183" t="s">
        <v>19</v>
      </c>
      <c r="N2218" s="184" t="s">
        <v>44</v>
      </c>
      <c r="O2218" s="66"/>
      <c r="P2218" s="185">
        <f>O2218*H2218</f>
        <v>0</v>
      </c>
      <c r="Q2218" s="185">
        <v>0</v>
      </c>
      <c r="R2218" s="185">
        <f>Q2218*H2218</f>
        <v>0</v>
      </c>
      <c r="S2218" s="185">
        <v>0</v>
      </c>
      <c r="T2218" s="186">
        <f>S2218*H2218</f>
        <v>0</v>
      </c>
      <c r="U2218" s="36"/>
      <c r="V2218" s="36"/>
      <c r="W2218" s="36"/>
      <c r="X2218" s="36"/>
      <c r="Y2218" s="36"/>
      <c r="Z2218" s="36"/>
      <c r="AA2218" s="36"/>
      <c r="AB2218" s="36"/>
      <c r="AC2218" s="36"/>
      <c r="AD2218" s="36"/>
      <c r="AE2218" s="36"/>
      <c r="AR2218" s="187" t="s">
        <v>267</v>
      </c>
      <c r="AT2218" s="187" t="s">
        <v>170</v>
      </c>
      <c r="AU2218" s="187" t="s">
        <v>83</v>
      </c>
      <c r="AY2218" s="19" t="s">
        <v>168</v>
      </c>
      <c r="BE2218" s="188">
        <f>IF(N2218="základní",J2218,0)</f>
        <v>0</v>
      </c>
      <c r="BF2218" s="188">
        <f>IF(N2218="snížená",J2218,0)</f>
        <v>0</v>
      </c>
      <c r="BG2218" s="188">
        <f>IF(N2218="zákl. přenesená",J2218,0)</f>
        <v>0</v>
      </c>
      <c r="BH2218" s="188">
        <f>IF(N2218="sníž. přenesená",J2218,0)</f>
        <v>0</v>
      </c>
      <c r="BI2218" s="188">
        <f>IF(N2218="nulová",J2218,0)</f>
        <v>0</v>
      </c>
      <c r="BJ2218" s="19" t="s">
        <v>81</v>
      </c>
      <c r="BK2218" s="188">
        <f>ROUND(I2218*H2218,2)</f>
        <v>0</v>
      </c>
      <c r="BL2218" s="19" t="s">
        <v>267</v>
      </c>
      <c r="BM2218" s="187" t="s">
        <v>2761</v>
      </c>
    </row>
    <row r="2219" spans="1:65" s="13" customFormat="1" ht="11.25">
      <c r="B2219" s="194"/>
      <c r="C2219" s="195"/>
      <c r="D2219" s="189" t="s">
        <v>198</v>
      </c>
      <c r="E2219" s="196" t="s">
        <v>19</v>
      </c>
      <c r="F2219" s="197" t="s">
        <v>2290</v>
      </c>
      <c r="G2219" s="195"/>
      <c r="H2219" s="196" t="s">
        <v>19</v>
      </c>
      <c r="I2219" s="198"/>
      <c r="J2219" s="195"/>
      <c r="K2219" s="195"/>
      <c r="L2219" s="199"/>
      <c r="M2219" s="200"/>
      <c r="N2219" s="201"/>
      <c r="O2219" s="201"/>
      <c r="P2219" s="201"/>
      <c r="Q2219" s="201"/>
      <c r="R2219" s="201"/>
      <c r="S2219" s="201"/>
      <c r="T2219" s="202"/>
      <c r="AT2219" s="203" t="s">
        <v>198</v>
      </c>
      <c r="AU2219" s="203" t="s">
        <v>83</v>
      </c>
      <c r="AV2219" s="13" t="s">
        <v>81</v>
      </c>
      <c r="AW2219" s="13" t="s">
        <v>34</v>
      </c>
      <c r="AX2219" s="13" t="s">
        <v>73</v>
      </c>
      <c r="AY2219" s="203" t="s">
        <v>168</v>
      </c>
    </row>
    <row r="2220" spans="1:65" s="14" customFormat="1" ht="11.25">
      <c r="B2220" s="204"/>
      <c r="C2220" s="205"/>
      <c r="D2220" s="189" t="s">
        <v>198</v>
      </c>
      <c r="E2220" s="206" t="s">
        <v>19</v>
      </c>
      <c r="F2220" s="207" t="s">
        <v>483</v>
      </c>
      <c r="G2220" s="205"/>
      <c r="H2220" s="208">
        <v>45</v>
      </c>
      <c r="I2220" s="209"/>
      <c r="J2220" s="205"/>
      <c r="K2220" s="205"/>
      <c r="L2220" s="210"/>
      <c r="M2220" s="211"/>
      <c r="N2220" s="212"/>
      <c r="O2220" s="212"/>
      <c r="P2220" s="212"/>
      <c r="Q2220" s="212"/>
      <c r="R2220" s="212"/>
      <c r="S2220" s="212"/>
      <c r="T2220" s="213"/>
      <c r="AT2220" s="214" t="s">
        <v>198</v>
      </c>
      <c r="AU2220" s="214" t="s">
        <v>83</v>
      </c>
      <c r="AV2220" s="14" t="s">
        <v>83</v>
      </c>
      <c r="AW2220" s="14" t="s">
        <v>34</v>
      </c>
      <c r="AX2220" s="14" t="s">
        <v>81</v>
      </c>
      <c r="AY2220" s="214" t="s">
        <v>168</v>
      </c>
    </row>
    <row r="2221" spans="1:65" s="2" customFormat="1" ht="16.5" customHeight="1">
      <c r="A2221" s="36"/>
      <c r="B2221" s="37"/>
      <c r="C2221" s="176" t="s">
        <v>2762</v>
      </c>
      <c r="D2221" s="176" t="s">
        <v>170</v>
      </c>
      <c r="E2221" s="177" t="s">
        <v>2763</v>
      </c>
      <c r="F2221" s="178" t="s">
        <v>2764</v>
      </c>
      <c r="G2221" s="179" t="s">
        <v>317</v>
      </c>
      <c r="H2221" s="180">
        <v>45</v>
      </c>
      <c r="I2221" s="181"/>
      <c r="J2221" s="182">
        <f>ROUND(I2221*H2221,2)</f>
        <v>0</v>
      </c>
      <c r="K2221" s="178" t="s">
        <v>19</v>
      </c>
      <c r="L2221" s="41"/>
      <c r="M2221" s="183" t="s">
        <v>19</v>
      </c>
      <c r="N2221" s="184" t="s">
        <v>44</v>
      </c>
      <c r="O2221" s="66"/>
      <c r="P2221" s="185">
        <f>O2221*H2221</f>
        <v>0</v>
      </c>
      <c r="Q2221" s="185">
        <v>0</v>
      </c>
      <c r="R2221" s="185">
        <f>Q2221*H2221</f>
        <v>0</v>
      </c>
      <c r="S2221" s="185">
        <v>0</v>
      </c>
      <c r="T2221" s="186">
        <f>S2221*H2221</f>
        <v>0</v>
      </c>
      <c r="U2221" s="36"/>
      <c r="V2221" s="36"/>
      <c r="W2221" s="36"/>
      <c r="X2221" s="36"/>
      <c r="Y2221" s="36"/>
      <c r="Z2221" s="36"/>
      <c r="AA2221" s="36"/>
      <c r="AB2221" s="36"/>
      <c r="AC2221" s="36"/>
      <c r="AD2221" s="36"/>
      <c r="AE2221" s="36"/>
      <c r="AR2221" s="187" t="s">
        <v>267</v>
      </c>
      <c r="AT2221" s="187" t="s">
        <v>170</v>
      </c>
      <c r="AU2221" s="187" t="s">
        <v>83</v>
      </c>
      <c r="AY2221" s="19" t="s">
        <v>168</v>
      </c>
      <c r="BE2221" s="188">
        <f>IF(N2221="základní",J2221,0)</f>
        <v>0</v>
      </c>
      <c r="BF2221" s="188">
        <f>IF(N2221="snížená",J2221,0)</f>
        <v>0</v>
      </c>
      <c r="BG2221" s="188">
        <f>IF(N2221="zákl. přenesená",J2221,0)</f>
        <v>0</v>
      </c>
      <c r="BH2221" s="188">
        <f>IF(N2221="sníž. přenesená",J2221,0)</f>
        <v>0</v>
      </c>
      <c r="BI2221" s="188">
        <f>IF(N2221="nulová",J2221,0)</f>
        <v>0</v>
      </c>
      <c r="BJ2221" s="19" t="s">
        <v>81</v>
      </c>
      <c r="BK2221" s="188">
        <f>ROUND(I2221*H2221,2)</f>
        <v>0</v>
      </c>
      <c r="BL2221" s="19" t="s">
        <v>267</v>
      </c>
      <c r="BM2221" s="187" t="s">
        <v>2765</v>
      </c>
    </row>
    <row r="2222" spans="1:65" s="13" customFormat="1" ht="11.25">
      <c r="B2222" s="194"/>
      <c r="C2222" s="195"/>
      <c r="D2222" s="189" t="s">
        <v>198</v>
      </c>
      <c r="E2222" s="196" t="s">
        <v>19</v>
      </c>
      <c r="F2222" s="197" t="s">
        <v>2290</v>
      </c>
      <c r="G2222" s="195"/>
      <c r="H2222" s="196" t="s">
        <v>19</v>
      </c>
      <c r="I2222" s="198"/>
      <c r="J2222" s="195"/>
      <c r="K2222" s="195"/>
      <c r="L2222" s="199"/>
      <c r="M2222" s="200"/>
      <c r="N2222" s="201"/>
      <c r="O2222" s="201"/>
      <c r="P2222" s="201"/>
      <c r="Q2222" s="201"/>
      <c r="R2222" s="201"/>
      <c r="S2222" s="201"/>
      <c r="T2222" s="202"/>
      <c r="AT2222" s="203" t="s">
        <v>198</v>
      </c>
      <c r="AU2222" s="203" t="s">
        <v>83</v>
      </c>
      <c r="AV2222" s="13" t="s">
        <v>81</v>
      </c>
      <c r="AW2222" s="13" t="s">
        <v>34</v>
      </c>
      <c r="AX2222" s="13" t="s">
        <v>73</v>
      </c>
      <c r="AY2222" s="203" t="s">
        <v>168</v>
      </c>
    </row>
    <row r="2223" spans="1:65" s="14" customFormat="1" ht="11.25">
      <c r="B2223" s="204"/>
      <c r="C2223" s="205"/>
      <c r="D2223" s="189" t="s">
        <v>198</v>
      </c>
      <c r="E2223" s="206" t="s">
        <v>19</v>
      </c>
      <c r="F2223" s="207" t="s">
        <v>483</v>
      </c>
      <c r="G2223" s="205"/>
      <c r="H2223" s="208">
        <v>45</v>
      </c>
      <c r="I2223" s="209"/>
      <c r="J2223" s="205"/>
      <c r="K2223" s="205"/>
      <c r="L2223" s="210"/>
      <c r="M2223" s="211"/>
      <c r="N2223" s="212"/>
      <c r="O2223" s="212"/>
      <c r="P2223" s="212"/>
      <c r="Q2223" s="212"/>
      <c r="R2223" s="212"/>
      <c r="S2223" s="212"/>
      <c r="T2223" s="213"/>
      <c r="AT2223" s="214" t="s">
        <v>198</v>
      </c>
      <c r="AU2223" s="214" t="s">
        <v>83</v>
      </c>
      <c r="AV2223" s="14" t="s">
        <v>83</v>
      </c>
      <c r="AW2223" s="14" t="s">
        <v>34</v>
      </c>
      <c r="AX2223" s="14" t="s">
        <v>81</v>
      </c>
      <c r="AY2223" s="214" t="s">
        <v>168</v>
      </c>
    </row>
    <row r="2224" spans="1:65" s="2" customFormat="1" ht="16.5" customHeight="1">
      <c r="A2224" s="36"/>
      <c r="B2224" s="37"/>
      <c r="C2224" s="176" t="s">
        <v>2766</v>
      </c>
      <c r="D2224" s="176" t="s">
        <v>170</v>
      </c>
      <c r="E2224" s="177" t="s">
        <v>2767</v>
      </c>
      <c r="F2224" s="178" t="s">
        <v>2768</v>
      </c>
      <c r="G2224" s="179" t="s">
        <v>317</v>
      </c>
      <c r="H2224" s="180">
        <v>1</v>
      </c>
      <c r="I2224" s="181"/>
      <c r="J2224" s="182">
        <f>ROUND(I2224*H2224,2)</f>
        <v>0</v>
      </c>
      <c r="K2224" s="178" t="s">
        <v>19</v>
      </c>
      <c r="L2224" s="41"/>
      <c r="M2224" s="183" t="s">
        <v>19</v>
      </c>
      <c r="N2224" s="184" t="s">
        <v>44</v>
      </c>
      <c r="O2224" s="66"/>
      <c r="P2224" s="185">
        <f>O2224*H2224</f>
        <v>0</v>
      </c>
      <c r="Q2224" s="185">
        <v>0</v>
      </c>
      <c r="R2224" s="185">
        <f>Q2224*H2224</f>
        <v>0</v>
      </c>
      <c r="S2224" s="185">
        <v>0</v>
      </c>
      <c r="T2224" s="186">
        <f>S2224*H2224</f>
        <v>0</v>
      </c>
      <c r="U2224" s="36"/>
      <c r="V2224" s="36"/>
      <c r="W2224" s="36"/>
      <c r="X2224" s="36"/>
      <c r="Y2224" s="36"/>
      <c r="Z2224" s="36"/>
      <c r="AA2224" s="36"/>
      <c r="AB2224" s="36"/>
      <c r="AC2224" s="36"/>
      <c r="AD2224" s="36"/>
      <c r="AE2224" s="36"/>
      <c r="AR2224" s="187" t="s">
        <v>267</v>
      </c>
      <c r="AT2224" s="187" t="s">
        <v>170</v>
      </c>
      <c r="AU2224" s="187" t="s">
        <v>83</v>
      </c>
      <c r="AY2224" s="19" t="s">
        <v>168</v>
      </c>
      <c r="BE2224" s="188">
        <f>IF(N2224="základní",J2224,0)</f>
        <v>0</v>
      </c>
      <c r="BF2224" s="188">
        <f>IF(N2224="snížená",J2224,0)</f>
        <v>0</v>
      </c>
      <c r="BG2224" s="188">
        <f>IF(N2224="zákl. přenesená",J2224,0)</f>
        <v>0</v>
      </c>
      <c r="BH2224" s="188">
        <f>IF(N2224="sníž. přenesená",J2224,0)</f>
        <v>0</v>
      </c>
      <c r="BI2224" s="188">
        <f>IF(N2224="nulová",J2224,0)</f>
        <v>0</v>
      </c>
      <c r="BJ2224" s="19" t="s">
        <v>81</v>
      </c>
      <c r="BK2224" s="188">
        <f>ROUND(I2224*H2224,2)</f>
        <v>0</v>
      </c>
      <c r="BL2224" s="19" t="s">
        <v>267</v>
      </c>
      <c r="BM2224" s="187" t="s">
        <v>2769</v>
      </c>
    </row>
    <row r="2225" spans="1:65" s="13" customFormat="1" ht="11.25">
      <c r="B2225" s="194"/>
      <c r="C2225" s="195"/>
      <c r="D2225" s="189" t="s">
        <v>198</v>
      </c>
      <c r="E2225" s="196" t="s">
        <v>19</v>
      </c>
      <c r="F2225" s="197" t="s">
        <v>2290</v>
      </c>
      <c r="G2225" s="195"/>
      <c r="H2225" s="196" t="s">
        <v>19</v>
      </c>
      <c r="I2225" s="198"/>
      <c r="J2225" s="195"/>
      <c r="K2225" s="195"/>
      <c r="L2225" s="199"/>
      <c r="M2225" s="200"/>
      <c r="N2225" s="201"/>
      <c r="O2225" s="201"/>
      <c r="P2225" s="201"/>
      <c r="Q2225" s="201"/>
      <c r="R2225" s="201"/>
      <c r="S2225" s="201"/>
      <c r="T2225" s="202"/>
      <c r="AT2225" s="203" t="s">
        <v>198</v>
      </c>
      <c r="AU2225" s="203" t="s">
        <v>83</v>
      </c>
      <c r="AV2225" s="13" t="s">
        <v>81</v>
      </c>
      <c r="AW2225" s="13" t="s">
        <v>34</v>
      </c>
      <c r="AX2225" s="13" t="s">
        <v>73</v>
      </c>
      <c r="AY2225" s="203" t="s">
        <v>168</v>
      </c>
    </row>
    <row r="2226" spans="1:65" s="14" customFormat="1" ht="11.25">
      <c r="B2226" s="204"/>
      <c r="C2226" s="205"/>
      <c r="D2226" s="189" t="s">
        <v>198</v>
      </c>
      <c r="E2226" s="206" t="s">
        <v>19</v>
      </c>
      <c r="F2226" s="207" t="s">
        <v>81</v>
      </c>
      <c r="G2226" s="205"/>
      <c r="H2226" s="208">
        <v>1</v>
      </c>
      <c r="I2226" s="209"/>
      <c r="J2226" s="205"/>
      <c r="K2226" s="205"/>
      <c r="L2226" s="210"/>
      <c r="M2226" s="211"/>
      <c r="N2226" s="212"/>
      <c r="O2226" s="212"/>
      <c r="P2226" s="212"/>
      <c r="Q2226" s="212"/>
      <c r="R2226" s="212"/>
      <c r="S2226" s="212"/>
      <c r="T2226" s="213"/>
      <c r="AT2226" s="214" t="s">
        <v>198</v>
      </c>
      <c r="AU2226" s="214" t="s">
        <v>83</v>
      </c>
      <c r="AV2226" s="14" t="s">
        <v>83</v>
      </c>
      <c r="AW2226" s="14" t="s">
        <v>34</v>
      </c>
      <c r="AX2226" s="14" t="s">
        <v>81</v>
      </c>
      <c r="AY2226" s="214" t="s">
        <v>168</v>
      </c>
    </row>
    <row r="2227" spans="1:65" s="12" customFormat="1" ht="22.9" customHeight="1">
      <c r="B2227" s="160"/>
      <c r="C2227" s="161"/>
      <c r="D2227" s="162" t="s">
        <v>72</v>
      </c>
      <c r="E2227" s="174" t="s">
        <v>2770</v>
      </c>
      <c r="F2227" s="174" t="s">
        <v>2771</v>
      </c>
      <c r="G2227" s="161"/>
      <c r="H2227" s="161"/>
      <c r="I2227" s="164"/>
      <c r="J2227" s="175">
        <f>BK2227</f>
        <v>0</v>
      </c>
      <c r="K2227" s="161"/>
      <c r="L2227" s="166"/>
      <c r="M2227" s="167"/>
      <c r="N2227" s="168"/>
      <c r="O2227" s="168"/>
      <c r="P2227" s="169">
        <f>SUM(P2228:P2232)</f>
        <v>0</v>
      </c>
      <c r="Q2227" s="168"/>
      <c r="R2227" s="169">
        <f>SUM(R2228:R2232)</f>
        <v>0</v>
      </c>
      <c r="S2227" s="168"/>
      <c r="T2227" s="170">
        <f>SUM(T2228:T2232)</f>
        <v>0</v>
      </c>
      <c r="AR2227" s="171" t="s">
        <v>83</v>
      </c>
      <c r="AT2227" s="172" t="s">
        <v>72</v>
      </c>
      <c r="AU2227" s="172" t="s">
        <v>81</v>
      </c>
      <c r="AY2227" s="171" t="s">
        <v>168</v>
      </c>
      <c r="BK2227" s="173">
        <f>SUM(BK2228:BK2232)</f>
        <v>0</v>
      </c>
    </row>
    <row r="2228" spans="1:65" s="2" customFormat="1" ht="16.5" customHeight="1">
      <c r="A2228" s="36"/>
      <c r="B2228" s="37"/>
      <c r="C2228" s="176" t="s">
        <v>2772</v>
      </c>
      <c r="D2228" s="176" t="s">
        <v>170</v>
      </c>
      <c r="E2228" s="177" t="s">
        <v>2773</v>
      </c>
      <c r="F2228" s="178" t="s">
        <v>2774</v>
      </c>
      <c r="G2228" s="179" t="s">
        <v>317</v>
      </c>
      <c r="H2228" s="180">
        <v>1</v>
      </c>
      <c r="I2228" s="181"/>
      <c r="J2228" s="182">
        <f>ROUND(I2228*H2228,2)</f>
        <v>0</v>
      </c>
      <c r="K2228" s="178" t="s">
        <v>19</v>
      </c>
      <c r="L2228" s="41"/>
      <c r="M2228" s="183" t="s">
        <v>19</v>
      </c>
      <c r="N2228" s="184" t="s">
        <v>44</v>
      </c>
      <c r="O2228" s="66"/>
      <c r="P2228" s="185">
        <f>O2228*H2228</f>
        <v>0</v>
      </c>
      <c r="Q2228" s="185">
        <v>0</v>
      </c>
      <c r="R2228" s="185">
        <f>Q2228*H2228</f>
        <v>0</v>
      </c>
      <c r="S2228" s="185">
        <v>0</v>
      </c>
      <c r="T2228" s="186">
        <f>S2228*H2228</f>
        <v>0</v>
      </c>
      <c r="U2228" s="36"/>
      <c r="V2228" s="36"/>
      <c r="W2228" s="36"/>
      <c r="X2228" s="36"/>
      <c r="Y2228" s="36"/>
      <c r="Z2228" s="36"/>
      <c r="AA2228" s="36"/>
      <c r="AB2228" s="36"/>
      <c r="AC2228" s="36"/>
      <c r="AD2228" s="36"/>
      <c r="AE2228" s="36"/>
      <c r="AR2228" s="187" t="s">
        <v>267</v>
      </c>
      <c r="AT2228" s="187" t="s">
        <v>170</v>
      </c>
      <c r="AU2228" s="187" t="s">
        <v>83</v>
      </c>
      <c r="AY2228" s="19" t="s">
        <v>168</v>
      </c>
      <c r="BE2228" s="188">
        <f>IF(N2228="základní",J2228,0)</f>
        <v>0</v>
      </c>
      <c r="BF2228" s="188">
        <f>IF(N2228="snížená",J2228,0)</f>
        <v>0</v>
      </c>
      <c r="BG2228" s="188">
        <f>IF(N2228="zákl. přenesená",J2228,0)</f>
        <v>0</v>
      </c>
      <c r="BH2228" s="188">
        <f>IF(N2228="sníž. přenesená",J2228,0)</f>
        <v>0</v>
      </c>
      <c r="BI2228" s="188">
        <f>IF(N2228="nulová",J2228,0)</f>
        <v>0</v>
      </c>
      <c r="BJ2228" s="19" t="s">
        <v>81</v>
      </c>
      <c r="BK2228" s="188">
        <f>ROUND(I2228*H2228,2)</f>
        <v>0</v>
      </c>
      <c r="BL2228" s="19" t="s">
        <v>267</v>
      </c>
      <c r="BM2228" s="187" t="s">
        <v>2775</v>
      </c>
    </row>
    <row r="2229" spans="1:65" s="2" customFormat="1" ht="11.25">
      <c r="A2229" s="36"/>
      <c r="B2229" s="37"/>
      <c r="C2229" s="38"/>
      <c r="D2229" s="189" t="s">
        <v>176</v>
      </c>
      <c r="E2229" s="38"/>
      <c r="F2229" s="190" t="s">
        <v>2776</v>
      </c>
      <c r="G2229" s="38"/>
      <c r="H2229" s="38"/>
      <c r="I2229" s="191"/>
      <c r="J2229" s="38"/>
      <c r="K2229" s="38"/>
      <c r="L2229" s="41"/>
      <c r="M2229" s="192"/>
      <c r="N2229" s="193"/>
      <c r="O2229" s="66"/>
      <c r="P2229" s="66"/>
      <c r="Q2229" s="66"/>
      <c r="R2229" s="66"/>
      <c r="S2229" s="66"/>
      <c r="T2229" s="67"/>
      <c r="U2229" s="36"/>
      <c r="V2229" s="36"/>
      <c r="W2229" s="36"/>
      <c r="X2229" s="36"/>
      <c r="Y2229" s="36"/>
      <c r="Z2229" s="36"/>
      <c r="AA2229" s="36"/>
      <c r="AB2229" s="36"/>
      <c r="AC2229" s="36"/>
      <c r="AD2229" s="36"/>
      <c r="AE2229" s="36"/>
      <c r="AT2229" s="19" t="s">
        <v>176</v>
      </c>
      <c r="AU2229" s="19" t="s">
        <v>83</v>
      </c>
    </row>
    <row r="2230" spans="1:65" s="13" customFormat="1" ht="11.25">
      <c r="B2230" s="194"/>
      <c r="C2230" s="195"/>
      <c r="D2230" s="189" t="s">
        <v>198</v>
      </c>
      <c r="E2230" s="196" t="s">
        <v>19</v>
      </c>
      <c r="F2230" s="197" t="s">
        <v>2777</v>
      </c>
      <c r="G2230" s="195"/>
      <c r="H2230" s="196" t="s">
        <v>19</v>
      </c>
      <c r="I2230" s="198"/>
      <c r="J2230" s="195"/>
      <c r="K2230" s="195"/>
      <c r="L2230" s="199"/>
      <c r="M2230" s="200"/>
      <c r="N2230" s="201"/>
      <c r="O2230" s="201"/>
      <c r="P2230" s="201"/>
      <c r="Q2230" s="201"/>
      <c r="R2230" s="201"/>
      <c r="S2230" s="201"/>
      <c r="T2230" s="202"/>
      <c r="AT2230" s="203" t="s">
        <v>198</v>
      </c>
      <c r="AU2230" s="203" t="s">
        <v>83</v>
      </c>
      <c r="AV2230" s="13" t="s">
        <v>81</v>
      </c>
      <c r="AW2230" s="13" t="s">
        <v>34</v>
      </c>
      <c r="AX2230" s="13" t="s">
        <v>73</v>
      </c>
      <c r="AY2230" s="203" t="s">
        <v>168</v>
      </c>
    </row>
    <row r="2231" spans="1:65" s="13" customFormat="1" ht="22.5">
      <c r="B2231" s="194"/>
      <c r="C2231" s="195"/>
      <c r="D2231" s="189" t="s">
        <v>198</v>
      </c>
      <c r="E2231" s="196" t="s">
        <v>19</v>
      </c>
      <c r="F2231" s="197" t="s">
        <v>2778</v>
      </c>
      <c r="G2231" s="195"/>
      <c r="H2231" s="196" t="s">
        <v>19</v>
      </c>
      <c r="I2231" s="198"/>
      <c r="J2231" s="195"/>
      <c r="K2231" s="195"/>
      <c r="L2231" s="199"/>
      <c r="M2231" s="200"/>
      <c r="N2231" s="201"/>
      <c r="O2231" s="201"/>
      <c r="P2231" s="201"/>
      <c r="Q2231" s="201"/>
      <c r="R2231" s="201"/>
      <c r="S2231" s="201"/>
      <c r="T2231" s="202"/>
      <c r="AT2231" s="203" t="s">
        <v>198</v>
      </c>
      <c r="AU2231" s="203" t="s">
        <v>83</v>
      </c>
      <c r="AV2231" s="13" t="s">
        <v>81</v>
      </c>
      <c r="AW2231" s="13" t="s">
        <v>34</v>
      </c>
      <c r="AX2231" s="13" t="s">
        <v>73</v>
      </c>
      <c r="AY2231" s="203" t="s">
        <v>168</v>
      </c>
    </row>
    <row r="2232" spans="1:65" s="14" customFormat="1" ht="11.25">
      <c r="B2232" s="204"/>
      <c r="C2232" s="205"/>
      <c r="D2232" s="189" t="s">
        <v>198</v>
      </c>
      <c r="E2232" s="206" t="s">
        <v>19</v>
      </c>
      <c r="F2232" s="207" t="s">
        <v>81</v>
      </c>
      <c r="G2232" s="205"/>
      <c r="H2232" s="208">
        <v>1</v>
      </c>
      <c r="I2232" s="209"/>
      <c r="J2232" s="205"/>
      <c r="K2232" s="205"/>
      <c r="L2232" s="210"/>
      <c r="M2232" s="248"/>
      <c r="N2232" s="249"/>
      <c r="O2232" s="249"/>
      <c r="P2232" s="249"/>
      <c r="Q2232" s="249"/>
      <c r="R2232" s="249"/>
      <c r="S2232" s="249"/>
      <c r="T2232" s="250"/>
      <c r="AT2232" s="214" t="s">
        <v>198</v>
      </c>
      <c r="AU2232" s="214" t="s">
        <v>83</v>
      </c>
      <c r="AV2232" s="14" t="s">
        <v>83</v>
      </c>
      <c r="AW2232" s="14" t="s">
        <v>34</v>
      </c>
      <c r="AX2232" s="14" t="s">
        <v>81</v>
      </c>
      <c r="AY2232" s="214" t="s">
        <v>168</v>
      </c>
    </row>
    <row r="2233" spans="1:65" s="2" customFormat="1" ht="6.95" customHeight="1">
      <c r="A2233" s="36"/>
      <c r="B2233" s="49"/>
      <c r="C2233" s="50"/>
      <c r="D2233" s="50"/>
      <c r="E2233" s="50"/>
      <c r="F2233" s="50"/>
      <c r="G2233" s="50"/>
      <c r="H2233" s="50"/>
      <c r="I2233" s="50"/>
      <c r="J2233" s="50"/>
      <c r="K2233" s="50"/>
      <c r="L2233" s="41"/>
      <c r="M2233" s="36"/>
      <c r="O2233" s="36"/>
      <c r="P2233" s="36"/>
      <c r="Q2233" s="36"/>
      <c r="R2233" s="36"/>
      <c r="S2233" s="36"/>
      <c r="T2233" s="36"/>
      <c r="U2233" s="36"/>
      <c r="V2233" s="36"/>
      <c r="W2233" s="36"/>
      <c r="X2233" s="36"/>
      <c r="Y2233" s="36"/>
      <c r="Z2233" s="36"/>
      <c r="AA2233" s="36"/>
      <c r="AB2233" s="36"/>
      <c r="AC2233" s="36"/>
      <c r="AD2233" s="36"/>
      <c r="AE2233" s="36"/>
    </row>
  </sheetData>
  <sheetProtection password="CC35" sheet="1" objects="1" scenarios="1" formatColumns="0" formatRows="0" autoFilter="0"/>
  <autoFilter ref="C113:K2232"/>
  <mergeCells count="9">
    <mergeCell ref="E50:H50"/>
    <mergeCell ref="E104:H104"/>
    <mergeCell ref="E106:H10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86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83</v>
      </c>
    </row>
    <row r="4" spans="1:46" s="1" customFormat="1" ht="24.95" customHeight="1">
      <c r="B4" s="22"/>
      <c r="D4" s="106" t="s">
        <v>94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81" t="str">
        <f>'Rekapitulace stavby'!K6</f>
        <v>Revitalizace pavilonu psychiatrie, Krajská zdravotní a.s., Masarykova nemocnice UL, o.z.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08" t="s">
        <v>103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2779</v>
      </c>
      <c r="F9" s="384"/>
      <c r="G9" s="384"/>
      <c r="H9" s="384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12. 11. 2019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">
        <v>19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28</v>
      </c>
      <c r="F15" s="36"/>
      <c r="G15" s="36"/>
      <c r="H15" s="36"/>
      <c r="I15" s="108" t="s">
        <v>29</v>
      </c>
      <c r="J15" s="110" t="s">
        <v>19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30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8" t="s">
        <v>29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32</v>
      </c>
      <c r="E20" s="36"/>
      <c r="F20" s="36"/>
      <c r="G20" s="36"/>
      <c r="H20" s="36"/>
      <c r="I20" s="108" t="s">
        <v>26</v>
      </c>
      <c r="J20" s="110" t="s">
        <v>19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2780</v>
      </c>
      <c r="F21" s="36"/>
      <c r="G21" s="36"/>
      <c r="H21" s="36"/>
      <c r="I21" s="108" t="s">
        <v>29</v>
      </c>
      <c r="J21" s="110" t="s">
        <v>19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35</v>
      </c>
      <c r="E23" s="36"/>
      <c r="F23" s="36"/>
      <c r="G23" s="36"/>
      <c r="H23" s="36"/>
      <c r="I23" s="108" t="s">
        <v>26</v>
      </c>
      <c r="J23" s="110" t="s">
        <v>19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2781</v>
      </c>
      <c r="F24" s="36"/>
      <c r="G24" s="36"/>
      <c r="H24" s="36"/>
      <c r="I24" s="108" t="s">
        <v>29</v>
      </c>
      <c r="J24" s="110" t="s">
        <v>19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37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87" t="s">
        <v>38</v>
      </c>
      <c r="F27" s="387"/>
      <c r="G27" s="387"/>
      <c r="H27" s="38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39</v>
      </c>
      <c r="E30" s="36"/>
      <c r="F30" s="36"/>
      <c r="G30" s="36"/>
      <c r="H30" s="36"/>
      <c r="I30" s="36"/>
      <c r="J30" s="117">
        <f>ROUND(J84,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41</v>
      </c>
      <c r="G32" s="36"/>
      <c r="H32" s="36"/>
      <c r="I32" s="118" t="s">
        <v>40</v>
      </c>
      <c r="J32" s="118" t="s">
        <v>42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43</v>
      </c>
      <c r="E33" s="108" t="s">
        <v>44</v>
      </c>
      <c r="F33" s="120">
        <f>ROUND((SUM(BE84:BE253)),  2)</f>
        <v>0</v>
      </c>
      <c r="G33" s="36"/>
      <c r="H33" s="36"/>
      <c r="I33" s="121">
        <v>0.21</v>
      </c>
      <c r="J33" s="120">
        <f>ROUND(((SUM(BE84:BE253))*I33),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45</v>
      </c>
      <c r="F34" s="120">
        <f>ROUND((SUM(BF84:BF253)),  2)</f>
        <v>0</v>
      </c>
      <c r="G34" s="36"/>
      <c r="H34" s="36"/>
      <c r="I34" s="121">
        <v>0.15</v>
      </c>
      <c r="J34" s="120">
        <f>ROUND(((SUM(BF84:BF253))*I34),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46</v>
      </c>
      <c r="F35" s="120">
        <f>ROUND((SUM(BG84:BG253)),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47</v>
      </c>
      <c r="F36" s="120">
        <f>ROUND((SUM(BH84:BH253)),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48</v>
      </c>
      <c r="F37" s="120">
        <f>ROUND((SUM(BI84:BI253)),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114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Revitalizace pavilonu psychiatrie, Krajská zdravotní a.s., Masarykova nemocnice UL, o.z.</v>
      </c>
      <c r="F48" s="389"/>
      <c r="G48" s="389"/>
      <c r="H48" s="389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103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0" t="str">
        <f>E9</f>
        <v>02 - Revitalizace pavilonu psychiatrie - elektroinstalace NN</v>
      </c>
      <c r="F50" s="390"/>
      <c r="G50" s="390"/>
      <c r="H50" s="390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Ústí nad Labem</v>
      </c>
      <c r="G52" s="38"/>
      <c r="H52" s="38"/>
      <c r="I52" s="31" t="s">
        <v>23</v>
      </c>
      <c r="J52" s="61" t="str">
        <f>IF(J12="","",J12)</f>
        <v>12. 11. 2019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Krajská zdravotní a.s., Masarykova nemocnice UL</v>
      </c>
      <c r="G54" s="38"/>
      <c r="H54" s="38"/>
      <c r="I54" s="31" t="s">
        <v>32</v>
      </c>
      <c r="J54" s="34" t="str">
        <f>E21</f>
        <v>INTECON spol. s. r.o., Ústí n.L.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Ing.J.Pudil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115</v>
      </c>
      <c r="D57" s="134"/>
      <c r="E57" s="134"/>
      <c r="F57" s="134"/>
      <c r="G57" s="134"/>
      <c r="H57" s="134"/>
      <c r="I57" s="134"/>
      <c r="J57" s="135" t="s">
        <v>116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71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117</v>
      </c>
    </row>
    <row r="60" spans="1:47" s="9" customFormat="1" ht="24.95" customHeight="1">
      <c r="B60" s="137"/>
      <c r="C60" s="138"/>
      <c r="D60" s="139" t="s">
        <v>130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2782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9" customFormat="1" ht="24.95" customHeight="1">
      <c r="B62" s="137"/>
      <c r="C62" s="138"/>
      <c r="D62" s="139" t="s">
        <v>2783</v>
      </c>
      <c r="E62" s="140"/>
      <c r="F62" s="140"/>
      <c r="G62" s="140"/>
      <c r="H62" s="140"/>
      <c r="I62" s="140"/>
      <c r="J62" s="141">
        <f>J213</f>
        <v>0</v>
      </c>
      <c r="K62" s="138"/>
      <c r="L62" s="142"/>
    </row>
    <row r="63" spans="1:47" s="10" customFormat="1" ht="19.899999999999999" customHeight="1">
      <c r="B63" s="143"/>
      <c r="C63" s="144"/>
      <c r="D63" s="145" t="s">
        <v>2784</v>
      </c>
      <c r="E63" s="146"/>
      <c r="F63" s="146"/>
      <c r="G63" s="146"/>
      <c r="H63" s="146"/>
      <c r="I63" s="146"/>
      <c r="J63" s="147">
        <f>J214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2785</v>
      </c>
      <c r="E64" s="146"/>
      <c r="F64" s="146"/>
      <c r="G64" s="146"/>
      <c r="H64" s="146"/>
      <c r="I64" s="146"/>
      <c r="J64" s="147">
        <f>J241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153</v>
      </c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8" t="str">
        <f>E7</f>
        <v>Revitalizace pavilonu psychiatrie, Krajská zdravotní a.s., Masarykova nemocnice UL, o.z.</v>
      </c>
      <c r="F74" s="389"/>
      <c r="G74" s="389"/>
      <c r="H74" s="389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103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0" t="str">
        <f>E9</f>
        <v>02 - Revitalizace pavilonu psychiatrie - elektroinstalace NN</v>
      </c>
      <c r="F76" s="390"/>
      <c r="G76" s="390"/>
      <c r="H76" s="390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Ústí nad Labem</v>
      </c>
      <c r="G78" s="38"/>
      <c r="H78" s="38"/>
      <c r="I78" s="31" t="s">
        <v>23</v>
      </c>
      <c r="J78" s="61" t="str">
        <f>IF(J12="","",J12)</f>
        <v>12. 11. 2019</v>
      </c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25</v>
      </c>
      <c r="D80" s="38"/>
      <c r="E80" s="38"/>
      <c r="F80" s="29" t="str">
        <f>E15</f>
        <v>Krajská zdravotní a.s., Masarykova nemocnice UL</v>
      </c>
      <c r="G80" s="38"/>
      <c r="H80" s="38"/>
      <c r="I80" s="31" t="s">
        <v>32</v>
      </c>
      <c r="J80" s="34" t="str">
        <f>E21</f>
        <v>INTECON spol. s. r.o., Ústí n.L.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30</v>
      </c>
      <c r="D81" s="38"/>
      <c r="E81" s="38"/>
      <c r="F81" s="29" t="str">
        <f>IF(E18="","",E18)</f>
        <v>Vyplň údaj</v>
      </c>
      <c r="G81" s="38"/>
      <c r="H81" s="38"/>
      <c r="I81" s="31" t="s">
        <v>35</v>
      </c>
      <c r="J81" s="34" t="str">
        <f>E24</f>
        <v>Ing.J.Pudil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9"/>
      <c r="B83" s="150"/>
      <c r="C83" s="151" t="s">
        <v>154</v>
      </c>
      <c r="D83" s="152" t="s">
        <v>58</v>
      </c>
      <c r="E83" s="152" t="s">
        <v>54</v>
      </c>
      <c r="F83" s="152" t="s">
        <v>55</v>
      </c>
      <c r="G83" s="152" t="s">
        <v>155</v>
      </c>
      <c r="H83" s="152" t="s">
        <v>156</v>
      </c>
      <c r="I83" s="152" t="s">
        <v>157</v>
      </c>
      <c r="J83" s="152" t="s">
        <v>116</v>
      </c>
      <c r="K83" s="153" t="s">
        <v>158</v>
      </c>
      <c r="L83" s="154"/>
      <c r="M83" s="70" t="s">
        <v>19</v>
      </c>
      <c r="N83" s="71" t="s">
        <v>43</v>
      </c>
      <c r="O83" s="71" t="s">
        <v>159</v>
      </c>
      <c r="P83" s="71" t="s">
        <v>160</v>
      </c>
      <c r="Q83" s="71" t="s">
        <v>161</v>
      </c>
      <c r="R83" s="71" t="s">
        <v>162</v>
      </c>
      <c r="S83" s="71" t="s">
        <v>163</v>
      </c>
      <c r="T83" s="72" t="s">
        <v>164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9" customHeight="1">
      <c r="A84" s="36"/>
      <c r="B84" s="37"/>
      <c r="C84" s="77" t="s">
        <v>165</v>
      </c>
      <c r="D84" s="38"/>
      <c r="E84" s="38"/>
      <c r="F84" s="38"/>
      <c r="G84" s="38"/>
      <c r="H84" s="38"/>
      <c r="I84" s="38"/>
      <c r="J84" s="155">
        <f>BK84</f>
        <v>0</v>
      </c>
      <c r="K84" s="38"/>
      <c r="L84" s="41"/>
      <c r="M84" s="73"/>
      <c r="N84" s="156"/>
      <c r="O84" s="74"/>
      <c r="P84" s="157">
        <f>P85+P213</f>
        <v>0</v>
      </c>
      <c r="Q84" s="74"/>
      <c r="R84" s="157">
        <f>R85+R213</f>
        <v>0.68945000000000001</v>
      </c>
      <c r="S84" s="74"/>
      <c r="T84" s="158">
        <f>T85+T213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72</v>
      </c>
      <c r="AU84" s="19" t="s">
        <v>117</v>
      </c>
      <c r="BK84" s="159">
        <f>BK85+BK213</f>
        <v>0</v>
      </c>
    </row>
    <row r="85" spans="1:65" s="12" customFormat="1" ht="25.9" customHeight="1">
      <c r="B85" s="160"/>
      <c r="C85" s="161"/>
      <c r="D85" s="162" t="s">
        <v>72</v>
      </c>
      <c r="E85" s="163" t="s">
        <v>1414</v>
      </c>
      <c r="F85" s="163" t="s">
        <v>1415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</f>
        <v>0</v>
      </c>
      <c r="Q85" s="168"/>
      <c r="R85" s="169">
        <f>R86</f>
        <v>0.66864999999999997</v>
      </c>
      <c r="S85" s="168"/>
      <c r="T85" s="170">
        <f>T86</f>
        <v>0</v>
      </c>
      <c r="AR85" s="171" t="s">
        <v>83</v>
      </c>
      <c r="AT85" s="172" t="s">
        <v>72</v>
      </c>
      <c r="AU85" s="172" t="s">
        <v>73</v>
      </c>
      <c r="AY85" s="171" t="s">
        <v>168</v>
      </c>
      <c r="BK85" s="173">
        <f>BK86</f>
        <v>0</v>
      </c>
    </row>
    <row r="86" spans="1:65" s="12" customFormat="1" ht="22.9" customHeight="1">
      <c r="B86" s="160"/>
      <c r="C86" s="161"/>
      <c r="D86" s="162" t="s">
        <v>72</v>
      </c>
      <c r="E86" s="174" t="s">
        <v>2786</v>
      </c>
      <c r="F86" s="174" t="s">
        <v>2787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SUM(P87:P212)</f>
        <v>0</v>
      </c>
      <c r="Q86" s="168"/>
      <c r="R86" s="169">
        <f>SUM(R87:R212)</f>
        <v>0.66864999999999997</v>
      </c>
      <c r="S86" s="168"/>
      <c r="T86" s="170">
        <f>SUM(T87:T212)</f>
        <v>0</v>
      </c>
      <c r="AR86" s="171" t="s">
        <v>83</v>
      </c>
      <c r="AT86" s="172" t="s">
        <v>72</v>
      </c>
      <c r="AU86" s="172" t="s">
        <v>81</v>
      </c>
      <c r="AY86" s="171" t="s">
        <v>168</v>
      </c>
      <c r="BK86" s="173">
        <f>SUM(BK87:BK212)</f>
        <v>0</v>
      </c>
    </row>
    <row r="87" spans="1:65" s="2" customFormat="1" ht="16.5" customHeight="1">
      <c r="A87" s="36"/>
      <c r="B87" s="37"/>
      <c r="C87" s="176" t="s">
        <v>81</v>
      </c>
      <c r="D87" s="176" t="s">
        <v>170</v>
      </c>
      <c r="E87" s="177" t="s">
        <v>2788</v>
      </c>
      <c r="F87" s="178" t="s">
        <v>2789</v>
      </c>
      <c r="G87" s="179" t="s">
        <v>179</v>
      </c>
      <c r="H87" s="180">
        <v>60</v>
      </c>
      <c r="I87" s="181"/>
      <c r="J87" s="182">
        <f>ROUND(I87*H87,2)</f>
        <v>0</v>
      </c>
      <c r="K87" s="178" t="s">
        <v>180</v>
      </c>
      <c r="L87" s="41"/>
      <c r="M87" s="183" t="s">
        <v>19</v>
      </c>
      <c r="N87" s="184" t="s">
        <v>44</v>
      </c>
      <c r="O87" s="66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267</v>
      </c>
      <c r="AT87" s="187" t="s">
        <v>170</v>
      </c>
      <c r="AU87" s="187" t="s">
        <v>83</v>
      </c>
      <c r="AY87" s="19" t="s">
        <v>168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81</v>
      </c>
      <c r="BK87" s="188">
        <f>ROUND(I87*H87,2)</f>
        <v>0</v>
      </c>
      <c r="BL87" s="19" t="s">
        <v>267</v>
      </c>
      <c r="BM87" s="187" t="s">
        <v>2790</v>
      </c>
    </row>
    <row r="88" spans="1:65" s="2" customFormat="1" ht="19.5">
      <c r="A88" s="36"/>
      <c r="B88" s="37"/>
      <c r="C88" s="38"/>
      <c r="D88" s="189" t="s">
        <v>176</v>
      </c>
      <c r="E88" s="38"/>
      <c r="F88" s="190" t="s">
        <v>2791</v>
      </c>
      <c r="G88" s="38"/>
      <c r="H88" s="38"/>
      <c r="I88" s="191"/>
      <c r="J88" s="38"/>
      <c r="K88" s="38"/>
      <c r="L88" s="41"/>
      <c r="M88" s="192"/>
      <c r="N88" s="193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176</v>
      </c>
      <c r="AU88" s="19" t="s">
        <v>83</v>
      </c>
    </row>
    <row r="89" spans="1:65" s="2" customFormat="1" ht="16.5" customHeight="1">
      <c r="A89" s="36"/>
      <c r="B89" s="37"/>
      <c r="C89" s="226" t="s">
        <v>83</v>
      </c>
      <c r="D89" s="226" t="s">
        <v>304</v>
      </c>
      <c r="E89" s="227" t="s">
        <v>2792</v>
      </c>
      <c r="F89" s="228" t="s">
        <v>2793</v>
      </c>
      <c r="G89" s="229" t="s">
        <v>179</v>
      </c>
      <c r="H89" s="230">
        <v>60</v>
      </c>
      <c r="I89" s="231"/>
      <c r="J89" s="232">
        <f>ROUND(I89*H89,2)</f>
        <v>0</v>
      </c>
      <c r="K89" s="228" t="s">
        <v>180</v>
      </c>
      <c r="L89" s="233"/>
      <c r="M89" s="234" t="s">
        <v>19</v>
      </c>
      <c r="N89" s="235" t="s">
        <v>44</v>
      </c>
      <c r="O89" s="66"/>
      <c r="P89" s="185">
        <f>O89*H89</f>
        <v>0</v>
      </c>
      <c r="Q89" s="185">
        <v>2.2000000000000001E-4</v>
      </c>
      <c r="R89" s="185">
        <f>Q89*H89</f>
        <v>1.32E-2</v>
      </c>
      <c r="S89" s="185">
        <v>0</v>
      </c>
      <c r="T89" s="186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7" t="s">
        <v>368</v>
      </c>
      <c r="AT89" s="187" t="s">
        <v>304</v>
      </c>
      <c r="AU89" s="187" t="s">
        <v>83</v>
      </c>
      <c r="AY89" s="19" t="s">
        <v>168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9" t="s">
        <v>81</v>
      </c>
      <c r="BK89" s="188">
        <f>ROUND(I89*H89,2)</f>
        <v>0</v>
      </c>
      <c r="BL89" s="19" t="s">
        <v>267</v>
      </c>
      <c r="BM89" s="187" t="s">
        <v>2794</v>
      </c>
    </row>
    <row r="90" spans="1:65" s="2" customFormat="1" ht="11.25">
      <c r="A90" s="36"/>
      <c r="B90" s="37"/>
      <c r="C90" s="38"/>
      <c r="D90" s="189" t="s">
        <v>176</v>
      </c>
      <c r="E90" s="38"/>
      <c r="F90" s="190" t="s">
        <v>2793</v>
      </c>
      <c r="G90" s="38"/>
      <c r="H90" s="38"/>
      <c r="I90" s="191"/>
      <c r="J90" s="38"/>
      <c r="K90" s="38"/>
      <c r="L90" s="41"/>
      <c r="M90" s="192"/>
      <c r="N90" s="193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176</v>
      </c>
      <c r="AU90" s="19" t="s">
        <v>83</v>
      </c>
    </row>
    <row r="91" spans="1:65" s="2" customFormat="1" ht="19.5">
      <c r="A91" s="36"/>
      <c r="B91" s="37"/>
      <c r="C91" s="38"/>
      <c r="D91" s="189" t="s">
        <v>352</v>
      </c>
      <c r="E91" s="38"/>
      <c r="F91" s="247" t="s">
        <v>2795</v>
      </c>
      <c r="G91" s="38"/>
      <c r="H91" s="38"/>
      <c r="I91" s="191"/>
      <c r="J91" s="38"/>
      <c r="K91" s="38"/>
      <c r="L91" s="41"/>
      <c r="M91" s="192"/>
      <c r="N91" s="193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352</v>
      </c>
      <c r="AU91" s="19" t="s">
        <v>83</v>
      </c>
    </row>
    <row r="92" spans="1:65" s="2" customFormat="1" ht="16.5" customHeight="1">
      <c r="A92" s="36"/>
      <c r="B92" s="37"/>
      <c r="C92" s="176" t="s">
        <v>183</v>
      </c>
      <c r="D92" s="176" t="s">
        <v>170</v>
      </c>
      <c r="E92" s="177" t="s">
        <v>2796</v>
      </c>
      <c r="F92" s="178" t="s">
        <v>2797</v>
      </c>
      <c r="G92" s="179" t="s">
        <v>179</v>
      </c>
      <c r="H92" s="180">
        <v>85</v>
      </c>
      <c r="I92" s="181"/>
      <c r="J92" s="182">
        <f>ROUND(I92*H92,2)</f>
        <v>0</v>
      </c>
      <c r="K92" s="178" t="s">
        <v>180</v>
      </c>
      <c r="L92" s="41"/>
      <c r="M92" s="183" t="s">
        <v>19</v>
      </c>
      <c r="N92" s="184" t="s">
        <v>44</v>
      </c>
      <c r="O92" s="66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7" t="s">
        <v>267</v>
      </c>
      <c r="AT92" s="187" t="s">
        <v>170</v>
      </c>
      <c r="AU92" s="187" t="s">
        <v>83</v>
      </c>
      <c r="AY92" s="19" t="s">
        <v>168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9" t="s">
        <v>81</v>
      </c>
      <c r="BK92" s="188">
        <f>ROUND(I92*H92,2)</f>
        <v>0</v>
      </c>
      <c r="BL92" s="19" t="s">
        <v>267</v>
      </c>
      <c r="BM92" s="187" t="s">
        <v>2798</v>
      </c>
    </row>
    <row r="93" spans="1:65" s="2" customFormat="1" ht="19.5">
      <c r="A93" s="36"/>
      <c r="B93" s="37"/>
      <c r="C93" s="38"/>
      <c r="D93" s="189" t="s">
        <v>176</v>
      </c>
      <c r="E93" s="38"/>
      <c r="F93" s="190" t="s">
        <v>2799</v>
      </c>
      <c r="G93" s="38"/>
      <c r="H93" s="38"/>
      <c r="I93" s="191"/>
      <c r="J93" s="38"/>
      <c r="K93" s="38"/>
      <c r="L93" s="41"/>
      <c r="M93" s="192"/>
      <c r="N93" s="193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176</v>
      </c>
      <c r="AU93" s="19" t="s">
        <v>83</v>
      </c>
    </row>
    <row r="94" spans="1:65" s="2" customFormat="1" ht="16.5" customHeight="1">
      <c r="A94" s="36"/>
      <c r="B94" s="37"/>
      <c r="C94" s="226" t="s">
        <v>174</v>
      </c>
      <c r="D94" s="226" t="s">
        <v>304</v>
      </c>
      <c r="E94" s="227" t="s">
        <v>2800</v>
      </c>
      <c r="F94" s="228" t="s">
        <v>2801</v>
      </c>
      <c r="G94" s="229" t="s">
        <v>179</v>
      </c>
      <c r="H94" s="230">
        <v>85</v>
      </c>
      <c r="I94" s="231"/>
      <c r="J94" s="232">
        <f>ROUND(I94*H94,2)</f>
        <v>0</v>
      </c>
      <c r="K94" s="228" t="s">
        <v>180</v>
      </c>
      <c r="L94" s="233"/>
      <c r="M94" s="234" t="s">
        <v>19</v>
      </c>
      <c r="N94" s="235" t="s">
        <v>44</v>
      </c>
      <c r="O94" s="66"/>
      <c r="P94" s="185">
        <f>O94*H94</f>
        <v>0</v>
      </c>
      <c r="Q94" s="185">
        <v>1.8600000000000001E-3</v>
      </c>
      <c r="R94" s="185">
        <f>Q94*H94</f>
        <v>0.15810000000000002</v>
      </c>
      <c r="S94" s="185">
        <v>0</v>
      </c>
      <c r="T94" s="18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7" t="s">
        <v>368</v>
      </c>
      <c r="AT94" s="187" t="s">
        <v>304</v>
      </c>
      <c r="AU94" s="187" t="s">
        <v>83</v>
      </c>
      <c r="AY94" s="19" t="s">
        <v>168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9" t="s">
        <v>81</v>
      </c>
      <c r="BK94" s="188">
        <f>ROUND(I94*H94,2)</f>
        <v>0</v>
      </c>
      <c r="BL94" s="19" t="s">
        <v>267</v>
      </c>
      <c r="BM94" s="187" t="s">
        <v>2802</v>
      </c>
    </row>
    <row r="95" spans="1:65" s="2" customFormat="1" ht="11.25">
      <c r="A95" s="36"/>
      <c r="B95" s="37"/>
      <c r="C95" s="38"/>
      <c r="D95" s="189" t="s">
        <v>176</v>
      </c>
      <c r="E95" s="38"/>
      <c r="F95" s="190" t="s">
        <v>2801</v>
      </c>
      <c r="G95" s="38"/>
      <c r="H95" s="38"/>
      <c r="I95" s="191"/>
      <c r="J95" s="38"/>
      <c r="K95" s="38"/>
      <c r="L95" s="41"/>
      <c r="M95" s="192"/>
      <c r="N95" s="193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176</v>
      </c>
      <c r="AU95" s="19" t="s">
        <v>83</v>
      </c>
    </row>
    <row r="96" spans="1:65" s="2" customFormat="1" ht="19.5">
      <c r="A96" s="36"/>
      <c r="B96" s="37"/>
      <c r="C96" s="38"/>
      <c r="D96" s="189" t="s">
        <v>352</v>
      </c>
      <c r="E96" s="38"/>
      <c r="F96" s="247" t="s">
        <v>2803</v>
      </c>
      <c r="G96" s="38"/>
      <c r="H96" s="38"/>
      <c r="I96" s="191"/>
      <c r="J96" s="38"/>
      <c r="K96" s="38"/>
      <c r="L96" s="41"/>
      <c r="M96" s="192"/>
      <c r="N96" s="193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352</v>
      </c>
      <c r="AU96" s="19" t="s">
        <v>83</v>
      </c>
    </row>
    <row r="97" spans="1:65" s="2" customFormat="1" ht="16.5" customHeight="1">
      <c r="A97" s="36"/>
      <c r="B97" s="37"/>
      <c r="C97" s="226" t="s">
        <v>193</v>
      </c>
      <c r="D97" s="226" t="s">
        <v>304</v>
      </c>
      <c r="E97" s="227" t="s">
        <v>2804</v>
      </c>
      <c r="F97" s="228" t="s">
        <v>2805</v>
      </c>
      <c r="G97" s="229" t="s">
        <v>179</v>
      </c>
      <c r="H97" s="230">
        <v>30</v>
      </c>
      <c r="I97" s="231"/>
      <c r="J97" s="232">
        <f>ROUND(I97*H97,2)</f>
        <v>0</v>
      </c>
      <c r="K97" s="228" t="s">
        <v>19</v>
      </c>
      <c r="L97" s="233"/>
      <c r="M97" s="234" t="s">
        <v>19</v>
      </c>
      <c r="N97" s="235" t="s">
        <v>44</v>
      </c>
      <c r="O97" s="66"/>
      <c r="P97" s="185">
        <f>O97*H97</f>
        <v>0</v>
      </c>
      <c r="Q97" s="185">
        <v>1.8600000000000001E-3</v>
      </c>
      <c r="R97" s="185">
        <f>Q97*H97</f>
        <v>5.5800000000000002E-2</v>
      </c>
      <c r="S97" s="185">
        <v>0</v>
      </c>
      <c r="T97" s="18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7" t="s">
        <v>368</v>
      </c>
      <c r="AT97" s="187" t="s">
        <v>304</v>
      </c>
      <c r="AU97" s="187" t="s">
        <v>83</v>
      </c>
      <c r="AY97" s="19" t="s">
        <v>168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9" t="s">
        <v>81</v>
      </c>
      <c r="BK97" s="188">
        <f>ROUND(I97*H97,2)</f>
        <v>0</v>
      </c>
      <c r="BL97" s="19" t="s">
        <v>267</v>
      </c>
      <c r="BM97" s="187" t="s">
        <v>2806</v>
      </c>
    </row>
    <row r="98" spans="1:65" s="2" customFormat="1" ht="11.25">
      <c r="A98" s="36"/>
      <c r="B98" s="37"/>
      <c r="C98" s="38"/>
      <c r="D98" s="189" t="s">
        <v>176</v>
      </c>
      <c r="E98" s="38"/>
      <c r="F98" s="190" t="s">
        <v>2801</v>
      </c>
      <c r="G98" s="38"/>
      <c r="H98" s="38"/>
      <c r="I98" s="191"/>
      <c r="J98" s="38"/>
      <c r="K98" s="38"/>
      <c r="L98" s="41"/>
      <c r="M98" s="192"/>
      <c r="N98" s="193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176</v>
      </c>
      <c r="AU98" s="19" t="s">
        <v>83</v>
      </c>
    </row>
    <row r="99" spans="1:65" s="2" customFormat="1" ht="19.5">
      <c r="A99" s="36"/>
      <c r="B99" s="37"/>
      <c r="C99" s="38"/>
      <c r="D99" s="189" t="s">
        <v>352</v>
      </c>
      <c r="E99" s="38"/>
      <c r="F99" s="247" t="s">
        <v>2803</v>
      </c>
      <c r="G99" s="38"/>
      <c r="H99" s="38"/>
      <c r="I99" s="191"/>
      <c r="J99" s="38"/>
      <c r="K99" s="38"/>
      <c r="L99" s="41"/>
      <c r="M99" s="192"/>
      <c r="N99" s="193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352</v>
      </c>
      <c r="AU99" s="19" t="s">
        <v>83</v>
      </c>
    </row>
    <row r="100" spans="1:65" s="2" customFormat="1" ht="16.5" customHeight="1">
      <c r="A100" s="36"/>
      <c r="B100" s="37"/>
      <c r="C100" s="176" t="s">
        <v>209</v>
      </c>
      <c r="D100" s="176" t="s">
        <v>170</v>
      </c>
      <c r="E100" s="177" t="s">
        <v>2807</v>
      </c>
      <c r="F100" s="178" t="s">
        <v>2808</v>
      </c>
      <c r="G100" s="179" t="s">
        <v>179</v>
      </c>
      <c r="H100" s="180">
        <v>85</v>
      </c>
      <c r="I100" s="181"/>
      <c r="J100" s="182">
        <f>ROUND(I100*H100,2)</f>
        <v>0</v>
      </c>
      <c r="K100" s="178" t="s">
        <v>19</v>
      </c>
      <c r="L100" s="41"/>
      <c r="M100" s="183" t="s">
        <v>19</v>
      </c>
      <c r="N100" s="184" t="s">
        <v>44</v>
      </c>
      <c r="O100" s="66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7" t="s">
        <v>267</v>
      </c>
      <c r="AT100" s="187" t="s">
        <v>170</v>
      </c>
      <c r="AU100" s="187" t="s">
        <v>83</v>
      </c>
      <c r="AY100" s="19" t="s">
        <v>168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9" t="s">
        <v>81</v>
      </c>
      <c r="BK100" s="188">
        <f>ROUND(I100*H100,2)</f>
        <v>0</v>
      </c>
      <c r="BL100" s="19" t="s">
        <v>267</v>
      </c>
      <c r="BM100" s="187" t="s">
        <v>2809</v>
      </c>
    </row>
    <row r="101" spans="1:65" s="2" customFormat="1" ht="19.5">
      <c r="A101" s="36"/>
      <c r="B101" s="37"/>
      <c r="C101" s="38"/>
      <c r="D101" s="189" t="s">
        <v>176</v>
      </c>
      <c r="E101" s="38"/>
      <c r="F101" s="190" t="s">
        <v>2810</v>
      </c>
      <c r="G101" s="38"/>
      <c r="H101" s="38"/>
      <c r="I101" s="191"/>
      <c r="J101" s="38"/>
      <c r="K101" s="38"/>
      <c r="L101" s="41"/>
      <c r="M101" s="192"/>
      <c r="N101" s="193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176</v>
      </c>
      <c r="AU101" s="19" t="s">
        <v>83</v>
      </c>
    </row>
    <row r="102" spans="1:65" s="2" customFormat="1" ht="16.5" customHeight="1">
      <c r="A102" s="36"/>
      <c r="B102" s="37"/>
      <c r="C102" s="176" t="s">
        <v>217</v>
      </c>
      <c r="D102" s="176" t="s">
        <v>170</v>
      </c>
      <c r="E102" s="177" t="s">
        <v>2811</v>
      </c>
      <c r="F102" s="178" t="s">
        <v>2812</v>
      </c>
      <c r="G102" s="179" t="s">
        <v>179</v>
      </c>
      <c r="H102" s="180">
        <v>80</v>
      </c>
      <c r="I102" s="181"/>
      <c r="J102" s="182">
        <f>ROUND(I102*H102,2)</f>
        <v>0</v>
      </c>
      <c r="K102" s="178" t="s">
        <v>180</v>
      </c>
      <c r="L102" s="41"/>
      <c r="M102" s="183" t="s">
        <v>19</v>
      </c>
      <c r="N102" s="184" t="s">
        <v>44</v>
      </c>
      <c r="O102" s="66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267</v>
      </c>
      <c r="AT102" s="187" t="s">
        <v>170</v>
      </c>
      <c r="AU102" s="187" t="s">
        <v>83</v>
      </c>
      <c r="AY102" s="19" t="s">
        <v>168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9" t="s">
        <v>81</v>
      </c>
      <c r="BK102" s="188">
        <f>ROUND(I102*H102,2)</f>
        <v>0</v>
      </c>
      <c r="BL102" s="19" t="s">
        <v>267</v>
      </c>
      <c r="BM102" s="187" t="s">
        <v>2813</v>
      </c>
    </row>
    <row r="103" spans="1:65" s="2" customFormat="1" ht="11.25">
      <c r="A103" s="36"/>
      <c r="B103" s="37"/>
      <c r="C103" s="38"/>
      <c r="D103" s="189" t="s">
        <v>176</v>
      </c>
      <c r="E103" s="38"/>
      <c r="F103" s="190" t="s">
        <v>2814</v>
      </c>
      <c r="G103" s="38"/>
      <c r="H103" s="38"/>
      <c r="I103" s="191"/>
      <c r="J103" s="38"/>
      <c r="K103" s="38"/>
      <c r="L103" s="41"/>
      <c r="M103" s="192"/>
      <c r="N103" s="193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176</v>
      </c>
      <c r="AU103" s="19" t="s">
        <v>83</v>
      </c>
    </row>
    <row r="104" spans="1:65" s="2" customFormat="1" ht="16.5" customHeight="1">
      <c r="A104" s="36"/>
      <c r="B104" s="37"/>
      <c r="C104" s="226" t="s">
        <v>222</v>
      </c>
      <c r="D104" s="226" t="s">
        <v>304</v>
      </c>
      <c r="E104" s="227" t="s">
        <v>2815</v>
      </c>
      <c r="F104" s="228" t="s">
        <v>2816</v>
      </c>
      <c r="G104" s="229" t="s">
        <v>274</v>
      </c>
      <c r="H104" s="230">
        <v>40</v>
      </c>
      <c r="I104" s="231"/>
      <c r="J104" s="232">
        <f>ROUND(I104*H104,2)</f>
        <v>0</v>
      </c>
      <c r="K104" s="228" t="s">
        <v>19</v>
      </c>
      <c r="L104" s="233"/>
      <c r="M104" s="234" t="s">
        <v>19</v>
      </c>
      <c r="N104" s="235" t="s">
        <v>44</v>
      </c>
      <c r="O104" s="66"/>
      <c r="P104" s="185">
        <f>O104*H104</f>
        <v>0</v>
      </c>
      <c r="Q104" s="185">
        <v>1E-4</v>
      </c>
      <c r="R104" s="185">
        <f>Q104*H104</f>
        <v>4.0000000000000001E-3</v>
      </c>
      <c r="S104" s="185">
        <v>0</v>
      </c>
      <c r="T104" s="18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7" t="s">
        <v>368</v>
      </c>
      <c r="AT104" s="187" t="s">
        <v>304</v>
      </c>
      <c r="AU104" s="187" t="s">
        <v>83</v>
      </c>
      <c r="AY104" s="19" t="s">
        <v>168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9" t="s">
        <v>81</v>
      </c>
      <c r="BK104" s="188">
        <f>ROUND(I104*H104,2)</f>
        <v>0</v>
      </c>
      <c r="BL104" s="19" t="s">
        <v>267</v>
      </c>
      <c r="BM104" s="187" t="s">
        <v>2817</v>
      </c>
    </row>
    <row r="105" spans="1:65" s="2" customFormat="1" ht="11.25">
      <c r="A105" s="36"/>
      <c r="B105" s="37"/>
      <c r="C105" s="38"/>
      <c r="D105" s="189" t="s">
        <v>176</v>
      </c>
      <c r="E105" s="38"/>
      <c r="F105" s="190" t="s">
        <v>2818</v>
      </c>
      <c r="G105" s="38"/>
      <c r="H105" s="38"/>
      <c r="I105" s="191"/>
      <c r="J105" s="38"/>
      <c r="K105" s="38"/>
      <c r="L105" s="41"/>
      <c r="M105" s="192"/>
      <c r="N105" s="193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176</v>
      </c>
      <c r="AU105" s="19" t="s">
        <v>83</v>
      </c>
    </row>
    <row r="106" spans="1:65" s="2" customFormat="1" ht="16.5" customHeight="1">
      <c r="A106" s="36"/>
      <c r="B106" s="37"/>
      <c r="C106" s="226" t="s">
        <v>230</v>
      </c>
      <c r="D106" s="226" t="s">
        <v>304</v>
      </c>
      <c r="E106" s="227" t="s">
        <v>2819</v>
      </c>
      <c r="F106" s="228" t="s">
        <v>2820</v>
      </c>
      <c r="G106" s="229" t="s">
        <v>274</v>
      </c>
      <c r="H106" s="230">
        <v>20</v>
      </c>
      <c r="I106" s="231"/>
      <c r="J106" s="232">
        <f>ROUND(I106*H106,2)</f>
        <v>0</v>
      </c>
      <c r="K106" s="228" t="s">
        <v>19</v>
      </c>
      <c r="L106" s="233"/>
      <c r="M106" s="234" t="s">
        <v>19</v>
      </c>
      <c r="N106" s="235" t="s">
        <v>44</v>
      </c>
      <c r="O106" s="66"/>
      <c r="P106" s="185">
        <f>O106*H106</f>
        <v>0</v>
      </c>
      <c r="Q106" s="185">
        <v>2.1000000000000001E-4</v>
      </c>
      <c r="R106" s="185">
        <f>Q106*H106</f>
        <v>4.2000000000000006E-3</v>
      </c>
      <c r="S106" s="185">
        <v>0</v>
      </c>
      <c r="T106" s="18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7" t="s">
        <v>368</v>
      </c>
      <c r="AT106" s="187" t="s">
        <v>304</v>
      </c>
      <c r="AU106" s="187" t="s">
        <v>83</v>
      </c>
      <c r="AY106" s="19" t="s">
        <v>168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9" t="s">
        <v>81</v>
      </c>
      <c r="BK106" s="188">
        <f>ROUND(I106*H106,2)</f>
        <v>0</v>
      </c>
      <c r="BL106" s="19" t="s">
        <v>267</v>
      </c>
      <c r="BM106" s="187" t="s">
        <v>2821</v>
      </c>
    </row>
    <row r="107" spans="1:65" s="2" customFormat="1" ht="11.25">
      <c r="A107" s="36"/>
      <c r="B107" s="37"/>
      <c r="C107" s="38"/>
      <c r="D107" s="189" t="s">
        <v>176</v>
      </c>
      <c r="E107" s="38"/>
      <c r="F107" s="190" t="s">
        <v>2822</v>
      </c>
      <c r="G107" s="38"/>
      <c r="H107" s="38"/>
      <c r="I107" s="191"/>
      <c r="J107" s="38"/>
      <c r="K107" s="38"/>
      <c r="L107" s="41"/>
      <c r="M107" s="192"/>
      <c r="N107" s="193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176</v>
      </c>
      <c r="AU107" s="19" t="s">
        <v>83</v>
      </c>
    </row>
    <row r="108" spans="1:65" s="2" customFormat="1" ht="16.5" customHeight="1">
      <c r="A108" s="36"/>
      <c r="B108" s="37"/>
      <c r="C108" s="226" t="s">
        <v>235</v>
      </c>
      <c r="D108" s="226" t="s">
        <v>304</v>
      </c>
      <c r="E108" s="227" t="s">
        <v>2823</v>
      </c>
      <c r="F108" s="228" t="s">
        <v>2824</v>
      </c>
      <c r="G108" s="229" t="s">
        <v>274</v>
      </c>
      <c r="H108" s="230">
        <v>20</v>
      </c>
      <c r="I108" s="231"/>
      <c r="J108" s="232">
        <f>ROUND(I108*H108,2)</f>
        <v>0</v>
      </c>
      <c r="K108" s="228" t="s">
        <v>180</v>
      </c>
      <c r="L108" s="233"/>
      <c r="M108" s="234" t="s">
        <v>19</v>
      </c>
      <c r="N108" s="235" t="s">
        <v>44</v>
      </c>
      <c r="O108" s="66"/>
      <c r="P108" s="185">
        <f>O108*H108</f>
        <v>0</v>
      </c>
      <c r="Q108" s="185">
        <v>1.0000000000000001E-5</v>
      </c>
      <c r="R108" s="185">
        <f>Q108*H108</f>
        <v>2.0000000000000001E-4</v>
      </c>
      <c r="S108" s="185">
        <v>0</v>
      </c>
      <c r="T108" s="18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7" t="s">
        <v>368</v>
      </c>
      <c r="AT108" s="187" t="s">
        <v>304</v>
      </c>
      <c r="AU108" s="187" t="s">
        <v>83</v>
      </c>
      <c r="AY108" s="19" t="s">
        <v>168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81</v>
      </c>
      <c r="BK108" s="188">
        <f>ROUND(I108*H108,2)</f>
        <v>0</v>
      </c>
      <c r="BL108" s="19" t="s">
        <v>267</v>
      </c>
      <c r="BM108" s="187" t="s">
        <v>2825</v>
      </c>
    </row>
    <row r="109" spans="1:65" s="2" customFormat="1" ht="11.25">
      <c r="A109" s="36"/>
      <c r="B109" s="37"/>
      <c r="C109" s="38"/>
      <c r="D109" s="189" t="s">
        <v>176</v>
      </c>
      <c r="E109" s="38"/>
      <c r="F109" s="190" t="s">
        <v>2824</v>
      </c>
      <c r="G109" s="38"/>
      <c r="H109" s="38"/>
      <c r="I109" s="191"/>
      <c r="J109" s="38"/>
      <c r="K109" s="38"/>
      <c r="L109" s="41"/>
      <c r="M109" s="192"/>
      <c r="N109" s="193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176</v>
      </c>
      <c r="AU109" s="19" t="s">
        <v>83</v>
      </c>
    </row>
    <row r="110" spans="1:65" s="2" customFormat="1" ht="16.5" customHeight="1">
      <c r="A110" s="36"/>
      <c r="B110" s="37"/>
      <c r="C110" s="226" t="s">
        <v>241</v>
      </c>
      <c r="D110" s="226" t="s">
        <v>304</v>
      </c>
      <c r="E110" s="227" t="s">
        <v>2826</v>
      </c>
      <c r="F110" s="228" t="s">
        <v>2827</v>
      </c>
      <c r="G110" s="229" t="s">
        <v>274</v>
      </c>
      <c r="H110" s="230">
        <v>10</v>
      </c>
      <c r="I110" s="231"/>
      <c r="J110" s="232">
        <f>ROUND(I110*H110,2)</f>
        <v>0</v>
      </c>
      <c r="K110" s="228" t="s">
        <v>180</v>
      </c>
      <c r="L110" s="233"/>
      <c r="M110" s="234" t="s">
        <v>19</v>
      </c>
      <c r="N110" s="235" t="s">
        <v>44</v>
      </c>
      <c r="O110" s="66"/>
      <c r="P110" s="185">
        <f>O110*H110</f>
        <v>0</v>
      </c>
      <c r="Q110" s="185">
        <v>1.0000000000000001E-5</v>
      </c>
      <c r="R110" s="185">
        <f>Q110*H110</f>
        <v>1E-4</v>
      </c>
      <c r="S110" s="185">
        <v>0</v>
      </c>
      <c r="T110" s="18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7" t="s">
        <v>368</v>
      </c>
      <c r="AT110" s="187" t="s">
        <v>304</v>
      </c>
      <c r="AU110" s="187" t="s">
        <v>83</v>
      </c>
      <c r="AY110" s="19" t="s">
        <v>168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9" t="s">
        <v>81</v>
      </c>
      <c r="BK110" s="188">
        <f>ROUND(I110*H110,2)</f>
        <v>0</v>
      </c>
      <c r="BL110" s="19" t="s">
        <v>267</v>
      </c>
      <c r="BM110" s="187" t="s">
        <v>2828</v>
      </c>
    </row>
    <row r="111" spans="1:65" s="2" customFormat="1" ht="11.25">
      <c r="A111" s="36"/>
      <c r="B111" s="37"/>
      <c r="C111" s="38"/>
      <c r="D111" s="189" t="s">
        <v>176</v>
      </c>
      <c r="E111" s="38"/>
      <c r="F111" s="190" t="s">
        <v>2827</v>
      </c>
      <c r="G111" s="38"/>
      <c r="H111" s="38"/>
      <c r="I111" s="191"/>
      <c r="J111" s="38"/>
      <c r="K111" s="38"/>
      <c r="L111" s="41"/>
      <c r="M111" s="192"/>
      <c r="N111" s="193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176</v>
      </c>
      <c r="AU111" s="19" t="s">
        <v>83</v>
      </c>
    </row>
    <row r="112" spans="1:65" s="2" customFormat="1" ht="16.5" customHeight="1">
      <c r="A112" s="36"/>
      <c r="B112" s="37"/>
      <c r="C112" s="226" t="s">
        <v>245</v>
      </c>
      <c r="D112" s="226" t="s">
        <v>304</v>
      </c>
      <c r="E112" s="227" t="s">
        <v>2829</v>
      </c>
      <c r="F112" s="228" t="s">
        <v>2830</v>
      </c>
      <c r="G112" s="229" t="s">
        <v>274</v>
      </c>
      <c r="H112" s="230">
        <v>15</v>
      </c>
      <c r="I112" s="231"/>
      <c r="J112" s="232">
        <f>ROUND(I112*H112,2)</f>
        <v>0</v>
      </c>
      <c r="K112" s="228" t="s">
        <v>180</v>
      </c>
      <c r="L112" s="233"/>
      <c r="M112" s="234" t="s">
        <v>19</v>
      </c>
      <c r="N112" s="235" t="s">
        <v>44</v>
      </c>
      <c r="O112" s="66"/>
      <c r="P112" s="185">
        <f>O112*H112</f>
        <v>0</v>
      </c>
      <c r="Q112" s="185">
        <v>1.0000000000000001E-5</v>
      </c>
      <c r="R112" s="185">
        <f>Q112*H112</f>
        <v>1.5000000000000001E-4</v>
      </c>
      <c r="S112" s="185">
        <v>0</v>
      </c>
      <c r="T112" s="18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7" t="s">
        <v>368</v>
      </c>
      <c r="AT112" s="187" t="s">
        <v>304</v>
      </c>
      <c r="AU112" s="187" t="s">
        <v>83</v>
      </c>
      <c r="AY112" s="19" t="s">
        <v>168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9" t="s">
        <v>81</v>
      </c>
      <c r="BK112" s="188">
        <f>ROUND(I112*H112,2)</f>
        <v>0</v>
      </c>
      <c r="BL112" s="19" t="s">
        <v>267</v>
      </c>
      <c r="BM112" s="187" t="s">
        <v>2831</v>
      </c>
    </row>
    <row r="113" spans="1:65" s="2" customFormat="1" ht="11.25">
      <c r="A113" s="36"/>
      <c r="B113" s="37"/>
      <c r="C113" s="38"/>
      <c r="D113" s="189" t="s">
        <v>176</v>
      </c>
      <c r="E113" s="38"/>
      <c r="F113" s="190" t="s">
        <v>2830</v>
      </c>
      <c r="G113" s="38"/>
      <c r="H113" s="38"/>
      <c r="I113" s="191"/>
      <c r="J113" s="38"/>
      <c r="K113" s="38"/>
      <c r="L113" s="41"/>
      <c r="M113" s="192"/>
      <c r="N113" s="193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176</v>
      </c>
      <c r="AU113" s="19" t="s">
        <v>83</v>
      </c>
    </row>
    <row r="114" spans="1:65" s="2" customFormat="1" ht="16.5" customHeight="1">
      <c r="A114" s="36"/>
      <c r="B114" s="37"/>
      <c r="C114" s="226" t="s">
        <v>252</v>
      </c>
      <c r="D114" s="226" t="s">
        <v>304</v>
      </c>
      <c r="E114" s="227" t="s">
        <v>2832</v>
      </c>
      <c r="F114" s="228" t="s">
        <v>2833</v>
      </c>
      <c r="G114" s="229" t="s">
        <v>274</v>
      </c>
      <c r="H114" s="230">
        <v>15</v>
      </c>
      <c r="I114" s="231"/>
      <c r="J114" s="232">
        <f>ROUND(I114*H114,2)</f>
        <v>0</v>
      </c>
      <c r="K114" s="228" t="s">
        <v>180</v>
      </c>
      <c r="L114" s="233"/>
      <c r="M114" s="234" t="s">
        <v>19</v>
      </c>
      <c r="N114" s="235" t="s">
        <v>44</v>
      </c>
      <c r="O114" s="66"/>
      <c r="P114" s="185">
        <f>O114*H114</f>
        <v>0</v>
      </c>
      <c r="Q114" s="185">
        <v>1.0000000000000001E-5</v>
      </c>
      <c r="R114" s="185">
        <f>Q114*H114</f>
        <v>1.5000000000000001E-4</v>
      </c>
      <c r="S114" s="185">
        <v>0</v>
      </c>
      <c r="T114" s="186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7" t="s">
        <v>368</v>
      </c>
      <c r="AT114" s="187" t="s">
        <v>304</v>
      </c>
      <c r="AU114" s="187" t="s">
        <v>83</v>
      </c>
      <c r="AY114" s="19" t="s">
        <v>168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19" t="s">
        <v>81</v>
      </c>
      <c r="BK114" s="188">
        <f>ROUND(I114*H114,2)</f>
        <v>0</v>
      </c>
      <c r="BL114" s="19" t="s">
        <v>267</v>
      </c>
      <c r="BM114" s="187" t="s">
        <v>2834</v>
      </c>
    </row>
    <row r="115" spans="1:65" s="2" customFormat="1" ht="11.25">
      <c r="A115" s="36"/>
      <c r="B115" s="37"/>
      <c r="C115" s="38"/>
      <c r="D115" s="189" t="s">
        <v>176</v>
      </c>
      <c r="E115" s="38"/>
      <c r="F115" s="190" t="s">
        <v>2833</v>
      </c>
      <c r="G115" s="38"/>
      <c r="H115" s="38"/>
      <c r="I115" s="191"/>
      <c r="J115" s="38"/>
      <c r="K115" s="38"/>
      <c r="L115" s="41"/>
      <c r="M115" s="192"/>
      <c r="N115" s="193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176</v>
      </c>
      <c r="AU115" s="19" t="s">
        <v>83</v>
      </c>
    </row>
    <row r="116" spans="1:65" s="2" customFormat="1" ht="16.5" customHeight="1">
      <c r="A116" s="36"/>
      <c r="B116" s="37"/>
      <c r="C116" s="226" t="s">
        <v>257</v>
      </c>
      <c r="D116" s="226" t="s">
        <v>304</v>
      </c>
      <c r="E116" s="227" t="s">
        <v>2835</v>
      </c>
      <c r="F116" s="228" t="s">
        <v>2836</v>
      </c>
      <c r="G116" s="229" t="s">
        <v>274</v>
      </c>
      <c r="H116" s="230">
        <v>15</v>
      </c>
      <c r="I116" s="231"/>
      <c r="J116" s="232">
        <f>ROUND(I116*H116,2)</f>
        <v>0</v>
      </c>
      <c r="K116" s="228" t="s">
        <v>180</v>
      </c>
      <c r="L116" s="233"/>
      <c r="M116" s="234" t="s">
        <v>19</v>
      </c>
      <c r="N116" s="235" t="s">
        <v>44</v>
      </c>
      <c r="O116" s="66"/>
      <c r="P116" s="185">
        <f>O116*H116</f>
        <v>0</v>
      </c>
      <c r="Q116" s="185">
        <v>1.0000000000000001E-5</v>
      </c>
      <c r="R116" s="185">
        <f>Q116*H116</f>
        <v>1.5000000000000001E-4</v>
      </c>
      <c r="S116" s="185">
        <v>0</v>
      </c>
      <c r="T116" s="186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7" t="s">
        <v>368</v>
      </c>
      <c r="AT116" s="187" t="s">
        <v>304</v>
      </c>
      <c r="AU116" s="187" t="s">
        <v>83</v>
      </c>
      <c r="AY116" s="19" t="s">
        <v>168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9" t="s">
        <v>81</v>
      </c>
      <c r="BK116" s="188">
        <f>ROUND(I116*H116,2)</f>
        <v>0</v>
      </c>
      <c r="BL116" s="19" t="s">
        <v>267</v>
      </c>
      <c r="BM116" s="187" t="s">
        <v>2837</v>
      </c>
    </row>
    <row r="117" spans="1:65" s="2" customFormat="1" ht="11.25">
      <c r="A117" s="36"/>
      <c r="B117" s="37"/>
      <c r="C117" s="38"/>
      <c r="D117" s="189" t="s">
        <v>176</v>
      </c>
      <c r="E117" s="38"/>
      <c r="F117" s="190" t="s">
        <v>2836</v>
      </c>
      <c r="G117" s="38"/>
      <c r="H117" s="38"/>
      <c r="I117" s="191"/>
      <c r="J117" s="38"/>
      <c r="K117" s="38"/>
      <c r="L117" s="41"/>
      <c r="M117" s="192"/>
      <c r="N117" s="193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176</v>
      </c>
      <c r="AU117" s="19" t="s">
        <v>83</v>
      </c>
    </row>
    <row r="118" spans="1:65" s="2" customFormat="1" ht="16.5" customHeight="1">
      <c r="A118" s="36"/>
      <c r="B118" s="37"/>
      <c r="C118" s="176" t="s">
        <v>8</v>
      </c>
      <c r="D118" s="176" t="s">
        <v>170</v>
      </c>
      <c r="E118" s="177" t="s">
        <v>2838</v>
      </c>
      <c r="F118" s="178" t="s">
        <v>2839</v>
      </c>
      <c r="G118" s="179" t="s">
        <v>179</v>
      </c>
      <c r="H118" s="180">
        <v>45</v>
      </c>
      <c r="I118" s="181"/>
      <c r="J118" s="182">
        <f>ROUND(I118*H118,2)</f>
        <v>0</v>
      </c>
      <c r="K118" s="178" t="s">
        <v>180</v>
      </c>
      <c r="L118" s="41"/>
      <c r="M118" s="183" t="s">
        <v>19</v>
      </c>
      <c r="N118" s="184" t="s">
        <v>44</v>
      </c>
      <c r="O118" s="66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7" t="s">
        <v>267</v>
      </c>
      <c r="AT118" s="187" t="s">
        <v>170</v>
      </c>
      <c r="AU118" s="187" t="s">
        <v>83</v>
      </c>
      <c r="AY118" s="19" t="s">
        <v>168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9" t="s">
        <v>81</v>
      </c>
      <c r="BK118" s="188">
        <f>ROUND(I118*H118,2)</f>
        <v>0</v>
      </c>
      <c r="BL118" s="19" t="s">
        <v>267</v>
      </c>
      <c r="BM118" s="187" t="s">
        <v>2840</v>
      </c>
    </row>
    <row r="119" spans="1:65" s="2" customFormat="1" ht="19.5">
      <c r="A119" s="36"/>
      <c r="B119" s="37"/>
      <c r="C119" s="38"/>
      <c r="D119" s="189" t="s">
        <v>176</v>
      </c>
      <c r="E119" s="38"/>
      <c r="F119" s="190" t="s">
        <v>2841</v>
      </c>
      <c r="G119" s="38"/>
      <c r="H119" s="38"/>
      <c r="I119" s="191"/>
      <c r="J119" s="38"/>
      <c r="K119" s="38"/>
      <c r="L119" s="41"/>
      <c r="M119" s="192"/>
      <c r="N119" s="193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176</v>
      </c>
      <c r="AU119" s="19" t="s">
        <v>83</v>
      </c>
    </row>
    <row r="120" spans="1:65" s="2" customFormat="1" ht="16.5" customHeight="1">
      <c r="A120" s="36"/>
      <c r="B120" s="37"/>
      <c r="C120" s="176" t="s">
        <v>267</v>
      </c>
      <c r="D120" s="176" t="s">
        <v>170</v>
      </c>
      <c r="E120" s="177" t="s">
        <v>2842</v>
      </c>
      <c r="F120" s="178" t="s">
        <v>2843</v>
      </c>
      <c r="G120" s="179" t="s">
        <v>179</v>
      </c>
      <c r="H120" s="180">
        <v>45</v>
      </c>
      <c r="I120" s="181"/>
      <c r="J120" s="182">
        <f>ROUND(I120*H120,2)</f>
        <v>0</v>
      </c>
      <c r="K120" s="178" t="s">
        <v>19</v>
      </c>
      <c r="L120" s="41"/>
      <c r="M120" s="183" t="s">
        <v>19</v>
      </c>
      <c r="N120" s="184" t="s">
        <v>44</v>
      </c>
      <c r="O120" s="66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7" t="s">
        <v>267</v>
      </c>
      <c r="AT120" s="187" t="s">
        <v>170</v>
      </c>
      <c r="AU120" s="187" t="s">
        <v>83</v>
      </c>
      <c r="AY120" s="19" t="s">
        <v>168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9" t="s">
        <v>81</v>
      </c>
      <c r="BK120" s="188">
        <f>ROUND(I120*H120,2)</f>
        <v>0</v>
      </c>
      <c r="BL120" s="19" t="s">
        <v>267</v>
      </c>
      <c r="BM120" s="187" t="s">
        <v>2844</v>
      </c>
    </row>
    <row r="121" spans="1:65" s="2" customFormat="1" ht="19.5">
      <c r="A121" s="36"/>
      <c r="B121" s="37"/>
      <c r="C121" s="38"/>
      <c r="D121" s="189" t="s">
        <v>176</v>
      </c>
      <c r="E121" s="38"/>
      <c r="F121" s="190" t="s">
        <v>2841</v>
      </c>
      <c r="G121" s="38"/>
      <c r="H121" s="38"/>
      <c r="I121" s="191"/>
      <c r="J121" s="38"/>
      <c r="K121" s="38"/>
      <c r="L121" s="41"/>
      <c r="M121" s="192"/>
      <c r="N121" s="193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176</v>
      </c>
      <c r="AU121" s="19" t="s">
        <v>83</v>
      </c>
    </row>
    <row r="122" spans="1:65" s="2" customFormat="1" ht="16.5" customHeight="1">
      <c r="A122" s="36"/>
      <c r="B122" s="37"/>
      <c r="C122" s="176" t="s">
        <v>271</v>
      </c>
      <c r="D122" s="176" t="s">
        <v>170</v>
      </c>
      <c r="E122" s="177" t="s">
        <v>2845</v>
      </c>
      <c r="F122" s="178" t="s">
        <v>2846</v>
      </c>
      <c r="G122" s="179" t="s">
        <v>274</v>
      </c>
      <c r="H122" s="180">
        <v>11</v>
      </c>
      <c r="I122" s="181"/>
      <c r="J122" s="182">
        <f>ROUND(I122*H122,2)</f>
        <v>0</v>
      </c>
      <c r="K122" s="178" t="s">
        <v>180</v>
      </c>
      <c r="L122" s="41"/>
      <c r="M122" s="183" t="s">
        <v>19</v>
      </c>
      <c r="N122" s="184" t="s">
        <v>44</v>
      </c>
      <c r="O122" s="66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7" t="s">
        <v>267</v>
      </c>
      <c r="AT122" s="187" t="s">
        <v>170</v>
      </c>
      <c r="AU122" s="187" t="s">
        <v>83</v>
      </c>
      <c r="AY122" s="19" t="s">
        <v>168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9" t="s">
        <v>81</v>
      </c>
      <c r="BK122" s="188">
        <f>ROUND(I122*H122,2)</f>
        <v>0</v>
      </c>
      <c r="BL122" s="19" t="s">
        <v>267</v>
      </c>
      <c r="BM122" s="187" t="s">
        <v>2847</v>
      </c>
    </row>
    <row r="123" spans="1:65" s="2" customFormat="1" ht="19.5">
      <c r="A123" s="36"/>
      <c r="B123" s="37"/>
      <c r="C123" s="38"/>
      <c r="D123" s="189" t="s">
        <v>176</v>
      </c>
      <c r="E123" s="38"/>
      <c r="F123" s="190" t="s">
        <v>2848</v>
      </c>
      <c r="G123" s="38"/>
      <c r="H123" s="38"/>
      <c r="I123" s="191"/>
      <c r="J123" s="38"/>
      <c r="K123" s="38"/>
      <c r="L123" s="41"/>
      <c r="M123" s="192"/>
      <c r="N123" s="193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176</v>
      </c>
      <c r="AU123" s="19" t="s">
        <v>83</v>
      </c>
    </row>
    <row r="124" spans="1:65" s="2" customFormat="1" ht="16.5" customHeight="1">
      <c r="A124" s="36"/>
      <c r="B124" s="37"/>
      <c r="C124" s="226" t="s">
        <v>276</v>
      </c>
      <c r="D124" s="226" t="s">
        <v>304</v>
      </c>
      <c r="E124" s="227" t="s">
        <v>2849</v>
      </c>
      <c r="F124" s="228" t="s">
        <v>2850</v>
      </c>
      <c r="G124" s="229" t="s">
        <v>274</v>
      </c>
      <c r="H124" s="230">
        <v>18</v>
      </c>
      <c r="I124" s="231"/>
      <c r="J124" s="232">
        <f>ROUND(I124*H124,2)</f>
        <v>0</v>
      </c>
      <c r="K124" s="228" t="s">
        <v>180</v>
      </c>
      <c r="L124" s="233"/>
      <c r="M124" s="234" t="s">
        <v>19</v>
      </c>
      <c r="N124" s="235" t="s">
        <v>44</v>
      </c>
      <c r="O124" s="66"/>
      <c r="P124" s="185">
        <f>O124*H124</f>
        <v>0</v>
      </c>
      <c r="Q124" s="185">
        <v>1.1E-4</v>
      </c>
      <c r="R124" s="185">
        <f>Q124*H124</f>
        <v>1.98E-3</v>
      </c>
      <c r="S124" s="185">
        <v>0</v>
      </c>
      <c r="T124" s="18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7" t="s">
        <v>368</v>
      </c>
      <c r="AT124" s="187" t="s">
        <v>304</v>
      </c>
      <c r="AU124" s="187" t="s">
        <v>83</v>
      </c>
      <c r="AY124" s="19" t="s">
        <v>168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9" t="s">
        <v>81</v>
      </c>
      <c r="BK124" s="188">
        <f>ROUND(I124*H124,2)</f>
        <v>0</v>
      </c>
      <c r="BL124" s="19" t="s">
        <v>267</v>
      </c>
      <c r="BM124" s="187" t="s">
        <v>2851</v>
      </c>
    </row>
    <row r="125" spans="1:65" s="2" customFormat="1" ht="11.25">
      <c r="A125" s="36"/>
      <c r="B125" s="37"/>
      <c r="C125" s="38"/>
      <c r="D125" s="189" t="s">
        <v>176</v>
      </c>
      <c r="E125" s="38"/>
      <c r="F125" s="190" t="s">
        <v>2850</v>
      </c>
      <c r="G125" s="38"/>
      <c r="H125" s="38"/>
      <c r="I125" s="191"/>
      <c r="J125" s="38"/>
      <c r="K125" s="38"/>
      <c r="L125" s="41"/>
      <c r="M125" s="192"/>
      <c r="N125" s="193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176</v>
      </c>
      <c r="AU125" s="19" t="s">
        <v>83</v>
      </c>
    </row>
    <row r="126" spans="1:65" s="2" customFormat="1" ht="16.5" customHeight="1">
      <c r="A126" s="36"/>
      <c r="B126" s="37"/>
      <c r="C126" s="226" t="s">
        <v>282</v>
      </c>
      <c r="D126" s="226" t="s">
        <v>304</v>
      </c>
      <c r="E126" s="227" t="s">
        <v>2852</v>
      </c>
      <c r="F126" s="228" t="s">
        <v>2853</v>
      </c>
      <c r="G126" s="229" t="s">
        <v>274</v>
      </c>
      <c r="H126" s="230">
        <v>4</v>
      </c>
      <c r="I126" s="231"/>
      <c r="J126" s="232">
        <f>ROUND(I126*H126,2)</f>
        <v>0</v>
      </c>
      <c r="K126" s="228" t="s">
        <v>180</v>
      </c>
      <c r="L126" s="233"/>
      <c r="M126" s="234" t="s">
        <v>19</v>
      </c>
      <c r="N126" s="235" t="s">
        <v>44</v>
      </c>
      <c r="O126" s="66"/>
      <c r="P126" s="185">
        <f>O126*H126</f>
        <v>0</v>
      </c>
      <c r="Q126" s="185">
        <v>1.1E-4</v>
      </c>
      <c r="R126" s="185">
        <f>Q126*H126</f>
        <v>4.4000000000000002E-4</v>
      </c>
      <c r="S126" s="185">
        <v>0</v>
      </c>
      <c r="T126" s="18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7" t="s">
        <v>368</v>
      </c>
      <c r="AT126" s="187" t="s">
        <v>304</v>
      </c>
      <c r="AU126" s="187" t="s">
        <v>83</v>
      </c>
      <c r="AY126" s="19" t="s">
        <v>168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9" t="s">
        <v>81</v>
      </c>
      <c r="BK126" s="188">
        <f>ROUND(I126*H126,2)</f>
        <v>0</v>
      </c>
      <c r="BL126" s="19" t="s">
        <v>267</v>
      </c>
      <c r="BM126" s="187" t="s">
        <v>2854</v>
      </c>
    </row>
    <row r="127" spans="1:65" s="2" customFormat="1" ht="11.25">
      <c r="A127" s="36"/>
      <c r="B127" s="37"/>
      <c r="C127" s="38"/>
      <c r="D127" s="189" t="s">
        <v>176</v>
      </c>
      <c r="E127" s="38"/>
      <c r="F127" s="190" t="s">
        <v>2853</v>
      </c>
      <c r="G127" s="38"/>
      <c r="H127" s="38"/>
      <c r="I127" s="191"/>
      <c r="J127" s="38"/>
      <c r="K127" s="38"/>
      <c r="L127" s="41"/>
      <c r="M127" s="192"/>
      <c r="N127" s="193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176</v>
      </c>
      <c r="AU127" s="19" t="s">
        <v>83</v>
      </c>
    </row>
    <row r="128" spans="1:65" s="2" customFormat="1" ht="16.5" customHeight="1">
      <c r="A128" s="36"/>
      <c r="B128" s="37"/>
      <c r="C128" s="226" t="s">
        <v>288</v>
      </c>
      <c r="D128" s="226" t="s">
        <v>304</v>
      </c>
      <c r="E128" s="227" t="s">
        <v>2855</v>
      </c>
      <c r="F128" s="228" t="s">
        <v>2856</v>
      </c>
      <c r="G128" s="229" t="s">
        <v>274</v>
      </c>
      <c r="H128" s="230">
        <v>11</v>
      </c>
      <c r="I128" s="231"/>
      <c r="J128" s="232">
        <f>ROUND(I128*H128,2)</f>
        <v>0</v>
      </c>
      <c r="K128" s="228" t="s">
        <v>180</v>
      </c>
      <c r="L128" s="233"/>
      <c r="M128" s="234" t="s">
        <v>19</v>
      </c>
      <c r="N128" s="235" t="s">
        <v>44</v>
      </c>
      <c r="O128" s="66"/>
      <c r="P128" s="185">
        <f>O128*H128</f>
        <v>0</v>
      </c>
      <c r="Q128" s="185">
        <v>2.0000000000000002E-5</v>
      </c>
      <c r="R128" s="185">
        <f>Q128*H128</f>
        <v>2.2000000000000001E-4</v>
      </c>
      <c r="S128" s="185">
        <v>0</v>
      </c>
      <c r="T128" s="18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7" t="s">
        <v>368</v>
      </c>
      <c r="AT128" s="187" t="s">
        <v>304</v>
      </c>
      <c r="AU128" s="187" t="s">
        <v>83</v>
      </c>
      <c r="AY128" s="19" t="s">
        <v>168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9" t="s">
        <v>81</v>
      </c>
      <c r="BK128" s="188">
        <f>ROUND(I128*H128,2)</f>
        <v>0</v>
      </c>
      <c r="BL128" s="19" t="s">
        <v>267</v>
      </c>
      <c r="BM128" s="187" t="s">
        <v>2857</v>
      </c>
    </row>
    <row r="129" spans="1:65" s="2" customFormat="1" ht="11.25">
      <c r="A129" s="36"/>
      <c r="B129" s="37"/>
      <c r="C129" s="38"/>
      <c r="D129" s="189" t="s">
        <v>176</v>
      </c>
      <c r="E129" s="38"/>
      <c r="F129" s="190" t="s">
        <v>2856</v>
      </c>
      <c r="G129" s="38"/>
      <c r="H129" s="38"/>
      <c r="I129" s="191"/>
      <c r="J129" s="38"/>
      <c r="K129" s="38"/>
      <c r="L129" s="41"/>
      <c r="M129" s="192"/>
      <c r="N129" s="193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176</v>
      </c>
      <c r="AU129" s="19" t="s">
        <v>83</v>
      </c>
    </row>
    <row r="130" spans="1:65" s="2" customFormat="1" ht="16.5" customHeight="1">
      <c r="A130" s="36"/>
      <c r="B130" s="37"/>
      <c r="C130" s="176" t="s">
        <v>7</v>
      </c>
      <c r="D130" s="176" t="s">
        <v>170</v>
      </c>
      <c r="E130" s="177" t="s">
        <v>2858</v>
      </c>
      <c r="F130" s="178" t="s">
        <v>2859</v>
      </c>
      <c r="G130" s="179" t="s">
        <v>274</v>
      </c>
      <c r="H130" s="180">
        <v>5</v>
      </c>
      <c r="I130" s="181"/>
      <c r="J130" s="182">
        <f>ROUND(I130*H130,2)</f>
        <v>0</v>
      </c>
      <c r="K130" s="178" t="s">
        <v>19</v>
      </c>
      <c r="L130" s="41"/>
      <c r="M130" s="183" t="s">
        <v>19</v>
      </c>
      <c r="N130" s="184" t="s">
        <v>44</v>
      </c>
      <c r="O130" s="66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7" t="s">
        <v>267</v>
      </c>
      <c r="AT130" s="187" t="s">
        <v>170</v>
      </c>
      <c r="AU130" s="187" t="s">
        <v>83</v>
      </c>
      <c r="AY130" s="19" t="s">
        <v>168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9" t="s">
        <v>81</v>
      </c>
      <c r="BK130" s="188">
        <f>ROUND(I130*H130,2)</f>
        <v>0</v>
      </c>
      <c r="BL130" s="19" t="s">
        <v>267</v>
      </c>
      <c r="BM130" s="187" t="s">
        <v>2860</v>
      </c>
    </row>
    <row r="131" spans="1:65" s="2" customFormat="1" ht="19.5">
      <c r="A131" s="36"/>
      <c r="B131" s="37"/>
      <c r="C131" s="38"/>
      <c r="D131" s="189" t="s">
        <v>176</v>
      </c>
      <c r="E131" s="38"/>
      <c r="F131" s="190" t="s">
        <v>2848</v>
      </c>
      <c r="G131" s="38"/>
      <c r="H131" s="38"/>
      <c r="I131" s="191"/>
      <c r="J131" s="38"/>
      <c r="K131" s="38"/>
      <c r="L131" s="41"/>
      <c r="M131" s="192"/>
      <c r="N131" s="193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176</v>
      </c>
      <c r="AU131" s="19" t="s">
        <v>83</v>
      </c>
    </row>
    <row r="132" spans="1:65" s="2" customFormat="1" ht="16.5" customHeight="1">
      <c r="A132" s="36"/>
      <c r="B132" s="37"/>
      <c r="C132" s="176" t="s">
        <v>298</v>
      </c>
      <c r="D132" s="176" t="s">
        <v>170</v>
      </c>
      <c r="E132" s="177" t="s">
        <v>2861</v>
      </c>
      <c r="F132" s="178" t="s">
        <v>2862</v>
      </c>
      <c r="G132" s="179" t="s">
        <v>179</v>
      </c>
      <c r="H132" s="180">
        <v>100</v>
      </c>
      <c r="I132" s="181"/>
      <c r="J132" s="182">
        <f>ROUND(I132*H132,2)</f>
        <v>0</v>
      </c>
      <c r="K132" s="178" t="s">
        <v>180</v>
      </c>
      <c r="L132" s="41"/>
      <c r="M132" s="183" t="s">
        <v>19</v>
      </c>
      <c r="N132" s="184" t="s">
        <v>44</v>
      </c>
      <c r="O132" s="66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7" t="s">
        <v>267</v>
      </c>
      <c r="AT132" s="187" t="s">
        <v>170</v>
      </c>
      <c r="AU132" s="187" t="s">
        <v>83</v>
      </c>
      <c r="AY132" s="19" t="s">
        <v>168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9" t="s">
        <v>81</v>
      </c>
      <c r="BK132" s="188">
        <f>ROUND(I132*H132,2)</f>
        <v>0</v>
      </c>
      <c r="BL132" s="19" t="s">
        <v>267</v>
      </c>
      <c r="BM132" s="187" t="s">
        <v>2863</v>
      </c>
    </row>
    <row r="133" spans="1:65" s="2" customFormat="1" ht="19.5">
      <c r="A133" s="36"/>
      <c r="B133" s="37"/>
      <c r="C133" s="38"/>
      <c r="D133" s="189" t="s">
        <v>176</v>
      </c>
      <c r="E133" s="38"/>
      <c r="F133" s="190" t="s">
        <v>2864</v>
      </c>
      <c r="G133" s="38"/>
      <c r="H133" s="38"/>
      <c r="I133" s="191"/>
      <c r="J133" s="38"/>
      <c r="K133" s="38"/>
      <c r="L133" s="41"/>
      <c r="M133" s="192"/>
      <c r="N133" s="193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176</v>
      </c>
      <c r="AU133" s="19" t="s">
        <v>83</v>
      </c>
    </row>
    <row r="134" spans="1:65" s="2" customFormat="1" ht="16.5" customHeight="1">
      <c r="A134" s="36"/>
      <c r="B134" s="37"/>
      <c r="C134" s="226" t="s">
        <v>303</v>
      </c>
      <c r="D134" s="226" t="s">
        <v>304</v>
      </c>
      <c r="E134" s="227" t="s">
        <v>2865</v>
      </c>
      <c r="F134" s="228" t="s">
        <v>2866</v>
      </c>
      <c r="G134" s="229" t="s">
        <v>179</v>
      </c>
      <c r="H134" s="230">
        <v>30</v>
      </c>
      <c r="I134" s="231"/>
      <c r="J134" s="232">
        <f>ROUND(I134*H134,2)</f>
        <v>0</v>
      </c>
      <c r="K134" s="228" t="s">
        <v>180</v>
      </c>
      <c r="L134" s="233"/>
      <c r="M134" s="234" t="s">
        <v>19</v>
      </c>
      <c r="N134" s="235" t="s">
        <v>44</v>
      </c>
      <c r="O134" s="66"/>
      <c r="P134" s="185">
        <f>O134*H134</f>
        <v>0</v>
      </c>
      <c r="Q134" s="185">
        <v>1.2E-4</v>
      </c>
      <c r="R134" s="185">
        <f>Q134*H134</f>
        <v>3.5999999999999999E-3</v>
      </c>
      <c r="S134" s="185">
        <v>0</v>
      </c>
      <c r="T134" s="18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7" t="s">
        <v>368</v>
      </c>
      <c r="AT134" s="187" t="s">
        <v>304</v>
      </c>
      <c r="AU134" s="187" t="s">
        <v>83</v>
      </c>
      <c r="AY134" s="19" t="s">
        <v>168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9" t="s">
        <v>81</v>
      </c>
      <c r="BK134" s="188">
        <f>ROUND(I134*H134,2)</f>
        <v>0</v>
      </c>
      <c r="BL134" s="19" t="s">
        <v>267</v>
      </c>
      <c r="BM134" s="187" t="s">
        <v>2867</v>
      </c>
    </row>
    <row r="135" spans="1:65" s="2" customFormat="1" ht="11.25">
      <c r="A135" s="36"/>
      <c r="B135" s="37"/>
      <c r="C135" s="38"/>
      <c r="D135" s="189" t="s">
        <v>176</v>
      </c>
      <c r="E135" s="38"/>
      <c r="F135" s="190" t="s">
        <v>2866</v>
      </c>
      <c r="G135" s="38"/>
      <c r="H135" s="38"/>
      <c r="I135" s="191"/>
      <c r="J135" s="38"/>
      <c r="K135" s="38"/>
      <c r="L135" s="41"/>
      <c r="M135" s="192"/>
      <c r="N135" s="193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176</v>
      </c>
      <c r="AU135" s="19" t="s">
        <v>83</v>
      </c>
    </row>
    <row r="136" spans="1:65" s="2" customFormat="1" ht="19.5">
      <c r="A136" s="36"/>
      <c r="B136" s="37"/>
      <c r="C136" s="38"/>
      <c r="D136" s="189" t="s">
        <v>352</v>
      </c>
      <c r="E136" s="38"/>
      <c r="F136" s="247" t="s">
        <v>2868</v>
      </c>
      <c r="G136" s="38"/>
      <c r="H136" s="38"/>
      <c r="I136" s="191"/>
      <c r="J136" s="38"/>
      <c r="K136" s="38"/>
      <c r="L136" s="41"/>
      <c r="M136" s="192"/>
      <c r="N136" s="193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352</v>
      </c>
      <c r="AU136" s="19" t="s">
        <v>83</v>
      </c>
    </row>
    <row r="137" spans="1:65" s="2" customFormat="1" ht="16.5" customHeight="1">
      <c r="A137" s="36"/>
      <c r="B137" s="37"/>
      <c r="C137" s="226" t="s">
        <v>309</v>
      </c>
      <c r="D137" s="226" t="s">
        <v>304</v>
      </c>
      <c r="E137" s="227" t="s">
        <v>2869</v>
      </c>
      <c r="F137" s="228" t="s">
        <v>2870</v>
      </c>
      <c r="G137" s="229" t="s">
        <v>179</v>
      </c>
      <c r="H137" s="230">
        <v>70</v>
      </c>
      <c r="I137" s="231"/>
      <c r="J137" s="232">
        <f>ROUND(I137*H137,2)</f>
        <v>0</v>
      </c>
      <c r="K137" s="228" t="s">
        <v>180</v>
      </c>
      <c r="L137" s="233"/>
      <c r="M137" s="234" t="s">
        <v>19</v>
      </c>
      <c r="N137" s="235" t="s">
        <v>44</v>
      </c>
      <c r="O137" s="66"/>
      <c r="P137" s="185">
        <f>O137*H137</f>
        <v>0</v>
      </c>
      <c r="Q137" s="185">
        <v>1.7000000000000001E-4</v>
      </c>
      <c r="R137" s="185">
        <f>Q137*H137</f>
        <v>1.1900000000000001E-2</v>
      </c>
      <c r="S137" s="185">
        <v>0</v>
      </c>
      <c r="T137" s="18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7" t="s">
        <v>368</v>
      </c>
      <c r="AT137" s="187" t="s">
        <v>304</v>
      </c>
      <c r="AU137" s="187" t="s">
        <v>83</v>
      </c>
      <c r="AY137" s="19" t="s">
        <v>168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9" t="s">
        <v>81</v>
      </c>
      <c r="BK137" s="188">
        <f>ROUND(I137*H137,2)</f>
        <v>0</v>
      </c>
      <c r="BL137" s="19" t="s">
        <v>267</v>
      </c>
      <c r="BM137" s="187" t="s">
        <v>2871</v>
      </c>
    </row>
    <row r="138" spans="1:65" s="2" customFormat="1" ht="11.25">
      <c r="A138" s="36"/>
      <c r="B138" s="37"/>
      <c r="C138" s="38"/>
      <c r="D138" s="189" t="s">
        <v>176</v>
      </c>
      <c r="E138" s="38"/>
      <c r="F138" s="190" t="s">
        <v>2870</v>
      </c>
      <c r="G138" s="38"/>
      <c r="H138" s="38"/>
      <c r="I138" s="191"/>
      <c r="J138" s="38"/>
      <c r="K138" s="38"/>
      <c r="L138" s="41"/>
      <c r="M138" s="192"/>
      <c r="N138" s="193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176</v>
      </c>
      <c r="AU138" s="19" t="s">
        <v>83</v>
      </c>
    </row>
    <row r="139" spans="1:65" s="2" customFormat="1" ht="19.5">
      <c r="A139" s="36"/>
      <c r="B139" s="37"/>
      <c r="C139" s="38"/>
      <c r="D139" s="189" t="s">
        <v>352</v>
      </c>
      <c r="E139" s="38"/>
      <c r="F139" s="247" t="s">
        <v>2872</v>
      </c>
      <c r="G139" s="38"/>
      <c r="H139" s="38"/>
      <c r="I139" s="191"/>
      <c r="J139" s="38"/>
      <c r="K139" s="38"/>
      <c r="L139" s="41"/>
      <c r="M139" s="192"/>
      <c r="N139" s="193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352</v>
      </c>
      <c r="AU139" s="19" t="s">
        <v>83</v>
      </c>
    </row>
    <row r="140" spans="1:65" s="2" customFormat="1" ht="16.5" customHeight="1">
      <c r="A140" s="36"/>
      <c r="B140" s="37"/>
      <c r="C140" s="176" t="s">
        <v>314</v>
      </c>
      <c r="D140" s="176" t="s">
        <v>170</v>
      </c>
      <c r="E140" s="177" t="s">
        <v>2873</v>
      </c>
      <c r="F140" s="178" t="s">
        <v>2874</v>
      </c>
      <c r="G140" s="179" t="s">
        <v>179</v>
      </c>
      <c r="H140" s="180">
        <v>50</v>
      </c>
      <c r="I140" s="181"/>
      <c r="J140" s="182">
        <f>ROUND(I140*H140,2)</f>
        <v>0</v>
      </c>
      <c r="K140" s="178" t="s">
        <v>19</v>
      </c>
      <c r="L140" s="41"/>
      <c r="M140" s="183" t="s">
        <v>19</v>
      </c>
      <c r="N140" s="184" t="s">
        <v>44</v>
      </c>
      <c r="O140" s="66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7" t="s">
        <v>267</v>
      </c>
      <c r="AT140" s="187" t="s">
        <v>170</v>
      </c>
      <c r="AU140" s="187" t="s">
        <v>83</v>
      </c>
      <c r="AY140" s="19" t="s">
        <v>168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9" t="s">
        <v>81</v>
      </c>
      <c r="BK140" s="188">
        <f>ROUND(I140*H140,2)</f>
        <v>0</v>
      </c>
      <c r="BL140" s="19" t="s">
        <v>267</v>
      </c>
      <c r="BM140" s="187" t="s">
        <v>2875</v>
      </c>
    </row>
    <row r="141" spans="1:65" s="2" customFormat="1" ht="19.5">
      <c r="A141" s="36"/>
      <c r="B141" s="37"/>
      <c r="C141" s="38"/>
      <c r="D141" s="189" t="s">
        <v>176</v>
      </c>
      <c r="E141" s="38"/>
      <c r="F141" s="190" t="s">
        <v>2864</v>
      </c>
      <c r="G141" s="38"/>
      <c r="H141" s="38"/>
      <c r="I141" s="191"/>
      <c r="J141" s="38"/>
      <c r="K141" s="38"/>
      <c r="L141" s="41"/>
      <c r="M141" s="192"/>
      <c r="N141" s="193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176</v>
      </c>
      <c r="AU141" s="19" t="s">
        <v>83</v>
      </c>
    </row>
    <row r="142" spans="1:65" s="2" customFormat="1" ht="16.5" customHeight="1">
      <c r="A142" s="36"/>
      <c r="B142" s="37"/>
      <c r="C142" s="176" t="s">
        <v>320</v>
      </c>
      <c r="D142" s="176" t="s">
        <v>170</v>
      </c>
      <c r="E142" s="177" t="s">
        <v>2876</v>
      </c>
      <c r="F142" s="178" t="s">
        <v>2877</v>
      </c>
      <c r="G142" s="179" t="s">
        <v>274</v>
      </c>
      <c r="H142" s="180">
        <v>11</v>
      </c>
      <c r="I142" s="181"/>
      <c r="J142" s="182">
        <f>ROUND(I142*H142,2)</f>
        <v>0</v>
      </c>
      <c r="K142" s="178" t="s">
        <v>180</v>
      </c>
      <c r="L142" s="41"/>
      <c r="M142" s="183" t="s">
        <v>19</v>
      </c>
      <c r="N142" s="184" t="s">
        <v>44</v>
      </c>
      <c r="O142" s="66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7" t="s">
        <v>267</v>
      </c>
      <c r="AT142" s="187" t="s">
        <v>170</v>
      </c>
      <c r="AU142" s="187" t="s">
        <v>83</v>
      </c>
      <c r="AY142" s="19" t="s">
        <v>168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9" t="s">
        <v>81</v>
      </c>
      <c r="BK142" s="188">
        <f>ROUND(I142*H142,2)</f>
        <v>0</v>
      </c>
      <c r="BL142" s="19" t="s">
        <v>267</v>
      </c>
      <c r="BM142" s="187" t="s">
        <v>2878</v>
      </c>
    </row>
    <row r="143" spans="1:65" s="2" customFormat="1" ht="11.25">
      <c r="A143" s="36"/>
      <c r="B143" s="37"/>
      <c r="C143" s="38"/>
      <c r="D143" s="189" t="s">
        <v>176</v>
      </c>
      <c r="E143" s="38"/>
      <c r="F143" s="190" t="s">
        <v>2879</v>
      </c>
      <c r="G143" s="38"/>
      <c r="H143" s="38"/>
      <c r="I143" s="191"/>
      <c r="J143" s="38"/>
      <c r="K143" s="38"/>
      <c r="L143" s="41"/>
      <c r="M143" s="192"/>
      <c r="N143" s="193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176</v>
      </c>
      <c r="AU143" s="19" t="s">
        <v>83</v>
      </c>
    </row>
    <row r="144" spans="1:65" s="2" customFormat="1" ht="16.5" customHeight="1">
      <c r="A144" s="36"/>
      <c r="B144" s="37"/>
      <c r="C144" s="176" t="s">
        <v>326</v>
      </c>
      <c r="D144" s="176" t="s">
        <v>170</v>
      </c>
      <c r="E144" s="177" t="s">
        <v>2880</v>
      </c>
      <c r="F144" s="178" t="s">
        <v>2881</v>
      </c>
      <c r="G144" s="179" t="s">
        <v>274</v>
      </c>
      <c r="H144" s="180">
        <v>5</v>
      </c>
      <c r="I144" s="181"/>
      <c r="J144" s="182">
        <f>ROUND(I144*H144,2)</f>
        <v>0</v>
      </c>
      <c r="K144" s="178" t="s">
        <v>19</v>
      </c>
      <c r="L144" s="41"/>
      <c r="M144" s="183" t="s">
        <v>19</v>
      </c>
      <c r="N144" s="184" t="s">
        <v>44</v>
      </c>
      <c r="O144" s="66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7" t="s">
        <v>267</v>
      </c>
      <c r="AT144" s="187" t="s">
        <v>170</v>
      </c>
      <c r="AU144" s="187" t="s">
        <v>83</v>
      </c>
      <c r="AY144" s="19" t="s">
        <v>168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9" t="s">
        <v>81</v>
      </c>
      <c r="BK144" s="188">
        <f>ROUND(I144*H144,2)</f>
        <v>0</v>
      </c>
      <c r="BL144" s="19" t="s">
        <v>267</v>
      </c>
      <c r="BM144" s="187" t="s">
        <v>2882</v>
      </c>
    </row>
    <row r="145" spans="1:65" s="2" customFormat="1" ht="11.25">
      <c r="A145" s="36"/>
      <c r="B145" s="37"/>
      <c r="C145" s="38"/>
      <c r="D145" s="189" t="s">
        <v>176</v>
      </c>
      <c r="E145" s="38"/>
      <c r="F145" s="190" t="s">
        <v>2879</v>
      </c>
      <c r="G145" s="38"/>
      <c r="H145" s="38"/>
      <c r="I145" s="191"/>
      <c r="J145" s="38"/>
      <c r="K145" s="38"/>
      <c r="L145" s="41"/>
      <c r="M145" s="192"/>
      <c r="N145" s="193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176</v>
      </c>
      <c r="AU145" s="19" t="s">
        <v>83</v>
      </c>
    </row>
    <row r="146" spans="1:65" s="2" customFormat="1" ht="16.5" customHeight="1">
      <c r="A146" s="36"/>
      <c r="B146" s="37"/>
      <c r="C146" s="176" t="s">
        <v>331</v>
      </c>
      <c r="D146" s="176" t="s">
        <v>170</v>
      </c>
      <c r="E146" s="177" t="s">
        <v>2883</v>
      </c>
      <c r="F146" s="178" t="s">
        <v>2884</v>
      </c>
      <c r="G146" s="179" t="s">
        <v>274</v>
      </c>
      <c r="H146" s="180">
        <v>4</v>
      </c>
      <c r="I146" s="181"/>
      <c r="J146" s="182">
        <f>ROUND(I146*H146,2)</f>
        <v>0</v>
      </c>
      <c r="K146" s="178" t="s">
        <v>180</v>
      </c>
      <c r="L146" s="41"/>
      <c r="M146" s="183" t="s">
        <v>19</v>
      </c>
      <c r="N146" s="184" t="s">
        <v>44</v>
      </c>
      <c r="O146" s="66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7" t="s">
        <v>267</v>
      </c>
      <c r="AT146" s="187" t="s">
        <v>170</v>
      </c>
      <c r="AU146" s="187" t="s">
        <v>83</v>
      </c>
      <c r="AY146" s="19" t="s">
        <v>168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9" t="s">
        <v>81</v>
      </c>
      <c r="BK146" s="188">
        <f>ROUND(I146*H146,2)</f>
        <v>0</v>
      </c>
      <c r="BL146" s="19" t="s">
        <v>267</v>
      </c>
      <c r="BM146" s="187" t="s">
        <v>2885</v>
      </c>
    </row>
    <row r="147" spans="1:65" s="2" customFormat="1" ht="19.5">
      <c r="A147" s="36"/>
      <c r="B147" s="37"/>
      <c r="C147" s="38"/>
      <c r="D147" s="189" t="s">
        <v>176</v>
      </c>
      <c r="E147" s="38"/>
      <c r="F147" s="190" t="s">
        <v>2886</v>
      </c>
      <c r="G147" s="38"/>
      <c r="H147" s="38"/>
      <c r="I147" s="191"/>
      <c r="J147" s="38"/>
      <c r="K147" s="38"/>
      <c r="L147" s="41"/>
      <c r="M147" s="192"/>
      <c r="N147" s="193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176</v>
      </c>
      <c r="AU147" s="19" t="s">
        <v>83</v>
      </c>
    </row>
    <row r="148" spans="1:65" s="2" customFormat="1" ht="16.5" customHeight="1">
      <c r="A148" s="36"/>
      <c r="B148" s="37"/>
      <c r="C148" s="176" t="s">
        <v>348</v>
      </c>
      <c r="D148" s="176" t="s">
        <v>170</v>
      </c>
      <c r="E148" s="177" t="s">
        <v>2887</v>
      </c>
      <c r="F148" s="178" t="s">
        <v>2888</v>
      </c>
      <c r="G148" s="179" t="s">
        <v>274</v>
      </c>
      <c r="H148" s="180">
        <v>48</v>
      </c>
      <c r="I148" s="181"/>
      <c r="J148" s="182">
        <f>ROUND(I148*H148,2)</f>
        <v>0</v>
      </c>
      <c r="K148" s="178" t="s">
        <v>19</v>
      </c>
      <c r="L148" s="41"/>
      <c r="M148" s="183" t="s">
        <v>19</v>
      </c>
      <c r="N148" s="184" t="s">
        <v>44</v>
      </c>
      <c r="O148" s="66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7" t="s">
        <v>267</v>
      </c>
      <c r="AT148" s="187" t="s">
        <v>170</v>
      </c>
      <c r="AU148" s="187" t="s">
        <v>83</v>
      </c>
      <c r="AY148" s="19" t="s">
        <v>168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9" t="s">
        <v>81</v>
      </c>
      <c r="BK148" s="188">
        <f>ROUND(I148*H148,2)</f>
        <v>0</v>
      </c>
      <c r="BL148" s="19" t="s">
        <v>267</v>
      </c>
      <c r="BM148" s="187" t="s">
        <v>2889</v>
      </c>
    </row>
    <row r="149" spans="1:65" s="2" customFormat="1" ht="19.5">
      <c r="A149" s="36"/>
      <c r="B149" s="37"/>
      <c r="C149" s="38"/>
      <c r="D149" s="189" t="s">
        <v>176</v>
      </c>
      <c r="E149" s="38"/>
      <c r="F149" s="190" t="s">
        <v>2886</v>
      </c>
      <c r="G149" s="38"/>
      <c r="H149" s="38"/>
      <c r="I149" s="191"/>
      <c r="J149" s="38"/>
      <c r="K149" s="38"/>
      <c r="L149" s="41"/>
      <c r="M149" s="192"/>
      <c r="N149" s="193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176</v>
      </c>
      <c r="AU149" s="19" t="s">
        <v>83</v>
      </c>
    </row>
    <row r="150" spans="1:65" s="2" customFormat="1" ht="16.5" customHeight="1">
      <c r="A150" s="36"/>
      <c r="B150" s="37"/>
      <c r="C150" s="176" t="s">
        <v>355</v>
      </c>
      <c r="D150" s="176" t="s">
        <v>170</v>
      </c>
      <c r="E150" s="177" t="s">
        <v>2890</v>
      </c>
      <c r="F150" s="178" t="s">
        <v>2891</v>
      </c>
      <c r="G150" s="179" t="s">
        <v>274</v>
      </c>
      <c r="H150" s="180">
        <v>48</v>
      </c>
      <c r="I150" s="181"/>
      <c r="J150" s="182">
        <f>ROUND(I150*H150,2)</f>
        <v>0</v>
      </c>
      <c r="K150" s="178" t="s">
        <v>19</v>
      </c>
      <c r="L150" s="41"/>
      <c r="M150" s="183" t="s">
        <v>19</v>
      </c>
      <c r="N150" s="184" t="s">
        <v>44</v>
      </c>
      <c r="O150" s="66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7" t="s">
        <v>267</v>
      </c>
      <c r="AT150" s="187" t="s">
        <v>170</v>
      </c>
      <c r="AU150" s="187" t="s">
        <v>83</v>
      </c>
      <c r="AY150" s="19" t="s">
        <v>168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9" t="s">
        <v>81</v>
      </c>
      <c r="BK150" s="188">
        <f>ROUND(I150*H150,2)</f>
        <v>0</v>
      </c>
      <c r="BL150" s="19" t="s">
        <v>267</v>
      </c>
      <c r="BM150" s="187" t="s">
        <v>2892</v>
      </c>
    </row>
    <row r="151" spans="1:65" s="2" customFormat="1" ht="19.5">
      <c r="A151" s="36"/>
      <c r="B151" s="37"/>
      <c r="C151" s="38"/>
      <c r="D151" s="189" t="s">
        <v>176</v>
      </c>
      <c r="E151" s="38"/>
      <c r="F151" s="190" t="s">
        <v>2886</v>
      </c>
      <c r="G151" s="38"/>
      <c r="H151" s="38"/>
      <c r="I151" s="191"/>
      <c r="J151" s="38"/>
      <c r="K151" s="38"/>
      <c r="L151" s="41"/>
      <c r="M151" s="192"/>
      <c r="N151" s="193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176</v>
      </c>
      <c r="AU151" s="19" t="s">
        <v>83</v>
      </c>
    </row>
    <row r="152" spans="1:65" s="2" customFormat="1" ht="16.5" customHeight="1">
      <c r="A152" s="36"/>
      <c r="B152" s="37"/>
      <c r="C152" s="176" t="s">
        <v>361</v>
      </c>
      <c r="D152" s="176" t="s">
        <v>170</v>
      </c>
      <c r="E152" s="177" t="s">
        <v>2893</v>
      </c>
      <c r="F152" s="178" t="s">
        <v>2894</v>
      </c>
      <c r="G152" s="179" t="s">
        <v>274</v>
      </c>
      <c r="H152" s="180">
        <v>5</v>
      </c>
      <c r="I152" s="181"/>
      <c r="J152" s="182">
        <f>ROUND(I152*H152,2)</f>
        <v>0</v>
      </c>
      <c r="K152" s="178" t="s">
        <v>180</v>
      </c>
      <c r="L152" s="41"/>
      <c r="M152" s="183" t="s">
        <v>19</v>
      </c>
      <c r="N152" s="184" t="s">
        <v>44</v>
      </c>
      <c r="O152" s="66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267</v>
      </c>
      <c r="AT152" s="187" t="s">
        <v>170</v>
      </c>
      <c r="AU152" s="187" t="s">
        <v>83</v>
      </c>
      <c r="AY152" s="19" t="s">
        <v>168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9" t="s">
        <v>81</v>
      </c>
      <c r="BK152" s="188">
        <f>ROUND(I152*H152,2)</f>
        <v>0</v>
      </c>
      <c r="BL152" s="19" t="s">
        <v>267</v>
      </c>
      <c r="BM152" s="187" t="s">
        <v>2895</v>
      </c>
    </row>
    <row r="153" spans="1:65" s="2" customFormat="1" ht="11.25">
      <c r="A153" s="36"/>
      <c r="B153" s="37"/>
      <c r="C153" s="38"/>
      <c r="D153" s="189" t="s">
        <v>176</v>
      </c>
      <c r="E153" s="38"/>
      <c r="F153" s="190" t="s">
        <v>2896</v>
      </c>
      <c r="G153" s="38"/>
      <c r="H153" s="38"/>
      <c r="I153" s="191"/>
      <c r="J153" s="38"/>
      <c r="K153" s="38"/>
      <c r="L153" s="41"/>
      <c r="M153" s="192"/>
      <c r="N153" s="193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176</v>
      </c>
      <c r="AU153" s="19" t="s">
        <v>83</v>
      </c>
    </row>
    <row r="154" spans="1:65" s="2" customFormat="1" ht="16.5" customHeight="1">
      <c r="A154" s="36"/>
      <c r="B154" s="37"/>
      <c r="C154" s="176" t="s">
        <v>368</v>
      </c>
      <c r="D154" s="176" t="s">
        <v>170</v>
      </c>
      <c r="E154" s="177" t="s">
        <v>2897</v>
      </c>
      <c r="F154" s="178" t="s">
        <v>2898</v>
      </c>
      <c r="G154" s="179" t="s">
        <v>274</v>
      </c>
      <c r="H154" s="180">
        <v>5</v>
      </c>
      <c r="I154" s="181"/>
      <c r="J154" s="182">
        <f>ROUND(I154*H154,2)</f>
        <v>0</v>
      </c>
      <c r="K154" s="178" t="s">
        <v>19</v>
      </c>
      <c r="L154" s="41"/>
      <c r="M154" s="183" t="s">
        <v>19</v>
      </c>
      <c r="N154" s="184" t="s">
        <v>44</v>
      </c>
      <c r="O154" s="66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7" t="s">
        <v>267</v>
      </c>
      <c r="AT154" s="187" t="s">
        <v>170</v>
      </c>
      <c r="AU154" s="187" t="s">
        <v>83</v>
      </c>
      <c r="AY154" s="19" t="s">
        <v>168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9" t="s">
        <v>81</v>
      </c>
      <c r="BK154" s="188">
        <f>ROUND(I154*H154,2)</f>
        <v>0</v>
      </c>
      <c r="BL154" s="19" t="s">
        <v>267</v>
      </c>
      <c r="BM154" s="187" t="s">
        <v>2899</v>
      </c>
    </row>
    <row r="155" spans="1:65" s="2" customFormat="1" ht="11.25">
      <c r="A155" s="36"/>
      <c r="B155" s="37"/>
      <c r="C155" s="38"/>
      <c r="D155" s="189" t="s">
        <v>176</v>
      </c>
      <c r="E155" s="38"/>
      <c r="F155" s="190" t="s">
        <v>2896</v>
      </c>
      <c r="G155" s="38"/>
      <c r="H155" s="38"/>
      <c r="I155" s="191"/>
      <c r="J155" s="38"/>
      <c r="K155" s="38"/>
      <c r="L155" s="41"/>
      <c r="M155" s="192"/>
      <c r="N155" s="193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176</v>
      </c>
      <c r="AU155" s="19" t="s">
        <v>83</v>
      </c>
    </row>
    <row r="156" spans="1:65" s="2" customFormat="1" ht="16.5" customHeight="1">
      <c r="A156" s="36"/>
      <c r="B156" s="37"/>
      <c r="C156" s="176" t="s">
        <v>376</v>
      </c>
      <c r="D156" s="176" t="s">
        <v>170</v>
      </c>
      <c r="E156" s="177" t="s">
        <v>2900</v>
      </c>
      <c r="F156" s="178" t="s">
        <v>2901</v>
      </c>
      <c r="G156" s="179" t="s">
        <v>274</v>
      </c>
      <c r="H156" s="180">
        <v>4</v>
      </c>
      <c r="I156" s="181"/>
      <c r="J156" s="182">
        <f>ROUND(I156*H156,2)</f>
        <v>0</v>
      </c>
      <c r="K156" s="178" t="s">
        <v>180</v>
      </c>
      <c r="L156" s="41"/>
      <c r="M156" s="183" t="s">
        <v>19</v>
      </c>
      <c r="N156" s="184" t="s">
        <v>44</v>
      </c>
      <c r="O156" s="66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7" t="s">
        <v>267</v>
      </c>
      <c r="AT156" s="187" t="s">
        <v>170</v>
      </c>
      <c r="AU156" s="187" t="s">
        <v>83</v>
      </c>
      <c r="AY156" s="19" t="s">
        <v>168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9" t="s">
        <v>81</v>
      </c>
      <c r="BK156" s="188">
        <f>ROUND(I156*H156,2)</f>
        <v>0</v>
      </c>
      <c r="BL156" s="19" t="s">
        <v>267</v>
      </c>
      <c r="BM156" s="187" t="s">
        <v>2902</v>
      </c>
    </row>
    <row r="157" spans="1:65" s="2" customFormat="1" ht="11.25">
      <c r="A157" s="36"/>
      <c r="B157" s="37"/>
      <c r="C157" s="38"/>
      <c r="D157" s="189" t="s">
        <v>176</v>
      </c>
      <c r="E157" s="38"/>
      <c r="F157" s="190" t="s">
        <v>2903</v>
      </c>
      <c r="G157" s="38"/>
      <c r="H157" s="38"/>
      <c r="I157" s="191"/>
      <c r="J157" s="38"/>
      <c r="K157" s="38"/>
      <c r="L157" s="41"/>
      <c r="M157" s="192"/>
      <c r="N157" s="193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176</v>
      </c>
      <c r="AU157" s="19" t="s">
        <v>83</v>
      </c>
    </row>
    <row r="158" spans="1:65" s="2" customFormat="1" ht="16.5" customHeight="1">
      <c r="A158" s="36"/>
      <c r="B158" s="37"/>
      <c r="C158" s="176" t="s">
        <v>398</v>
      </c>
      <c r="D158" s="176" t="s">
        <v>170</v>
      </c>
      <c r="E158" s="177" t="s">
        <v>2904</v>
      </c>
      <c r="F158" s="178" t="s">
        <v>2905</v>
      </c>
      <c r="G158" s="179" t="s">
        <v>274</v>
      </c>
      <c r="H158" s="180">
        <v>4</v>
      </c>
      <c r="I158" s="181"/>
      <c r="J158" s="182">
        <f>ROUND(I158*H158,2)</f>
        <v>0</v>
      </c>
      <c r="K158" s="178" t="s">
        <v>19</v>
      </c>
      <c r="L158" s="41"/>
      <c r="M158" s="183" t="s">
        <v>19</v>
      </c>
      <c r="N158" s="184" t="s">
        <v>44</v>
      </c>
      <c r="O158" s="66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7" t="s">
        <v>267</v>
      </c>
      <c r="AT158" s="187" t="s">
        <v>170</v>
      </c>
      <c r="AU158" s="187" t="s">
        <v>83</v>
      </c>
      <c r="AY158" s="19" t="s">
        <v>168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9" t="s">
        <v>81</v>
      </c>
      <c r="BK158" s="188">
        <f>ROUND(I158*H158,2)</f>
        <v>0</v>
      </c>
      <c r="BL158" s="19" t="s">
        <v>267</v>
      </c>
      <c r="BM158" s="187" t="s">
        <v>2906</v>
      </c>
    </row>
    <row r="159" spans="1:65" s="2" customFormat="1" ht="11.25">
      <c r="A159" s="36"/>
      <c r="B159" s="37"/>
      <c r="C159" s="38"/>
      <c r="D159" s="189" t="s">
        <v>176</v>
      </c>
      <c r="E159" s="38"/>
      <c r="F159" s="190" t="s">
        <v>2903</v>
      </c>
      <c r="G159" s="38"/>
      <c r="H159" s="38"/>
      <c r="I159" s="191"/>
      <c r="J159" s="38"/>
      <c r="K159" s="38"/>
      <c r="L159" s="41"/>
      <c r="M159" s="192"/>
      <c r="N159" s="193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176</v>
      </c>
      <c r="AU159" s="19" t="s">
        <v>83</v>
      </c>
    </row>
    <row r="160" spans="1:65" s="2" customFormat="1" ht="16.5" customHeight="1">
      <c r="A160" s="36"/>
      <c r="B160" s="37"/>
      <c r="C160" s="176" t="s">
        <v>404</v>
      </c>
      <c r="D160" s="176" t="s">
        <v>170</v>
      </c>
      <c r="E160" s="177" t="s">
        <v>2907</v>
      </c>
      <c r="F160" s="178" t="s">
        <v>2908</v>
      </c>
      <c r="G160" s="179" t="s">
        <v>274</v>
      </c>
      <c r="H160" s="180">
        <v>9</v>
      </c>
      <c r="I160" s="181"/>
      <c r="J160" s="182">
        <f>ROUND(I160*H160,2)</f>
        <v>0</v>
      </c>
      <c r="K160" s="178" t="s">
        <v>180</v>
      </c>
      <c r="L160" s="41"/>
      <c r="M160" s="183" t="s">
        <v>19</v>
      </c>
      <c r="N160" s="184" t="s">
        <v>44</v>
      </c>
      <c r="O160" s="66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7" t="s">
        <v>267</v>
      </c>
      <c r="AT160" s="187" t="s">
        <v>170</v>
      </c>
      <c r="AU160" s="187" t="s">
        <v>83</v>
      </c>
      <c r="AY160" s="19" t="s">
        <v>168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9" t="s">
        <v>81</v>
      </c>
      <c r="BK160" s="188">
        <f>ROUND(I160*H160,2)</f>
        <v>0</v>
      </c>
      <c r="BL160" s="19" t="s">
        <v>267</v>
      </c>
      <c r="BM160" s="187" t="s">
        <v>2909</v>
      </c>
    </row>
    <row r="161" spans="1:65" s="2" customFormat="1" ht="11.25">
      <c r="A161" s="36"/>
      <c r="B161" s="37"/>
      <c r="C161" s="38"/>
      <c r="D161" s="189" t="s">
        <v>176</v>
      </c>
      <c r="E161" s="38"/>
      <c r="F161" s="190" t="s">
        <v>2910</v>
      </c>
      <c r="G161" s="38"/>
      <c r="H161" s="38"/>
      <c r="I161" s="191"/>
      <c r="J161" s="38"/>
      <c r="K161" s="38"/>
      <c r="L161" s="41"/>
      <c r="M161" s="192"/>
      <c r="N161" s="193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176</v>
      </c>
      <c r="AU161" s="19" t="s">
        <v>83</v>
      </c>
    </row>
    <row r="162" spans="1:65" s="2" customFormat="1" ht="16.5" customHeight="1">
      <c r="A162" s="36"/>
      <c r="B162" s="37"/>
      <c r="C162" s="226" t="s">
        <v>410</v>
      </c>
      <c r="D162" s="226" t="s">
        <v>304</v>
      </c>
      <c r="E162" s="227" t="s">
        <v>2911</v>
      </c>
      <c r="F162" s="228" t="s">
        <v>2912</v>
      </c>
      <c r="G162" s="229" t="s">
        <v>274</v>
      </c>
      <c r="H162" s="230">
        <v>9</v>
      </c>
      <c r="I162" s="231"/>
      <c r="J162" s="232">
        <f>ROUND(I162*H162,2)</f>
        <v>0</v>
      </c>
      <c r="K162" s="228" t="s">
        <v>19</v>
      </c>
      <c r="L162" s="233"/>
      <c r="M162" s="234" t="s">
        <v>19</v>
      </c>
      <c r="N162" s="235" t="s">
        <v>44</v>
      </c>
      <c r="O162" s="66"/>
      <c r="P162" s="185">
        <f>O162*H162</f>
        <v>0</v>
      </c>
      <c r="Q162" s="185">
        <v>9.7999999999999997E-3</v>
      </c>
      <c r="R162" s="185">
        <f>Q162*H162</f>
        <v>8.8200000000000001E-2</v>
      </c>
      <c r="S162" s="185">
        <v>0</v>
      </c>
      <c r="T162" s="18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7" t="s">
        <v>368</v>
      </c>
      <c r="AT162" s="187" t="s">
        <v>304</v>
      </c>
      <c r="AU162" s="187" t="s">
        <v>83</v>
      </c>
      <c r="AY162" s="19" t="s">
        <v>168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19" t="s">
        <v>81</v>
      </c>
      <c r="BK162" s="188">
        <f>ROUND(I162*H162,2)</f>
        <v>0</v>
      </c>
      <c r="BL162" s="19" t="s">
        <v>267</v>
      </c>
      <c r="BM162" s="187" t="s">
        <v>2913</v>
      </c>
    </row>
    <row r="163" spans="1:65" s="2" customFormat="1" ht="11.25">
      <c r="A163" s="36"/>
      <c r="B163" s="37"/>
      <c r="C163" s="38"/>
      <c r="D163" s="189" t="s">
        <v>176</v>
      </c>
      <c r="E163" s="38"/>
      <c r="F163" s="190" t="s">
        <v>2914</v>
      </c>
      <c r="G163" s="38"/>
      <c r="H163" s="38"/>
      <c r="I163" s="191"/>
      <c r="J163" s="38"/>
      <c r="K163" s="38"/>
      <c r="L163" s="41"/>
      <c r="M163" s="192"/>
      <c r="N163" s="193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176</v>
      </c>
      <c r="AU163" s="19" t="s">
        <v>83</v>
      </c>
    </row>
    <row r="164" spans="1:65" s="2" customFormat="1" ht="16.5" customHeight="1">
      <c r="A164" s="36"/>
      <c r="B164" s="37"/>
      <c r="C164" s="176" t="s">
        <v>417</v>
      </c>
      <c r="D164" s="176" t="s">
        <v>170</v>
      </c>
      <c r="E164" s="177" t="s">
        <v>2915</v>
      </c>
      <c r="F164" s="178" t="s">
        <v>2916</v>
      </c>
      <c r="G164" s="179" t="s">
        <v>274</v>
      </c>
      <c r="H164" s="180">
        <v>9</v>
      </c>
      <c r="I164" s="181"/>
      <c r="J164" s="182">
        <f>ROUND(I164*H164,2)</f>
        <v>0</v>
      </c>
      <c r="K164" s="178" t="s">
        <v>19</v>
      </c>
      <c r="L164" s="41"/>
      <c r="M164" s="183" t="s">
        <v>19</v>
      </c>
      <c r="N164" s="184" t="s">
        <v>44</v>
      </c>
      <c r="O164" s="66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7" t="s">
        <v>267</v>
      </c>
      <c r="AT164" s="187" t="s">
        <v>170</v>
      </c>
      <c r="AU164" s="187" t="s">
        <v>83</v>
      </c>
      <c r="AY164" s="19" t="s">
        <v>168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9" t="s">
        <v>81</v>
      </c>
      <c r="BK164" s="188">
        <f>ROUND(I164*H164,2)</f>
        <v>0</v>
      </c>
      <c r="BL164" s="19" t="s">
        <v>267</v>
      </c>
      <c r="BM164" s="187" t="s">
        <v>2917</v>
      </c>
    </row>
    <row r="165" spans="1:65" s="2" customFormat="1" ht="11.25">
      <c r="A165" s="36"/>
      <c r="B165" s="37"/>
      <c r="C165" s="38"/>
      <c r="D165" s="189" t="s">
        <v>176</v>
      </c>
      <c r="E165" s="38"/>
      <c r="F165" s="190" t="s">
        <v>2910</v>
      </c>
      <c r="G165" s="38"/>
      <c r="H165" s="38"/>
      <c r="I165" s="191"/>
      <c r="J165" s="38"/>
      <c r="K165" s="38"/>
      <c r="L165" s="41"/>
      <c r="M165" s="192"/>
      <c r="N165" s="193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176</v>
      </c>
      <c r="AU165" s="19" t="s">
        <v>83</v>
      </c>
    </row>
    <row r="166" spans="1:65" s="2" customFormat="1" ht="16.5" customHeight="1">
      <c r="A166" s="36"/>
      <c r="B166" s="37"/>
      <c r="C166" s="176" t="s">
        <v>442</v>
      </c>
      <c r="D166" s="176" t="s">
        <v>170</v>
      </c>
      <c r="E166" s="177" t="s">
        <v>2918</v>
      </c>
      <c r="F166" s="178" t="s">
        <v>2919</v>
      </c>
      <c r="G166" s="179" t="s">
        <v>274</v>
      </c>
      <c r="H166" s="180">
        <v>9</v>
      </c>
      <c r="I166" s="181"/>
      <c r="J166" s="182">
        <f>ROUND(I166*H166,2)</f>
        <v>0</v>
      </c>
      <c r="K166" s="178" t="s">
        <v>180</v>
      </c>
      <c r="L166" s="41"/>
      <c r="M166" s="183" t="s">
        <v>19</v>
      </c>
      <c r="N166" s="184" t="s">
        <v>44</v>
      </c>
      <c r="O166" s="66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7" t="s">
        <v>267</v>
      </c>
      <c r="AT166" s="187" t="s">
        <v>170</v>
      </c>
      <c r="AU166" s="187" t="s">
        <v>83</v>
      </c>
      <c r="AY166" s="19" t="s">
        <v>168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9" t="s">
        <v>81</v>
      </c>
      <c r="BK166" s="188">
        <f>ROUND(I166*H166,2)</f>
        <v>0</v>
      </c>
      <c r="BL166" s="19" t="s">
        <v>267</v>
      </c>
      <c r="BM166" s="187" t="s">
        <v>2920</v>
      </c>
    </row>
    <row r="167" spans="1:65" s="2" customFormat="1" ht="11.25">
      <c r="A167" s="36"/>
      <c r="B167" s="37"/>
      <c r="C167" s="38"/>
      <c r="D167" s="189" t="s">
        <v>176</v>
      </c>
      <c r="E167" s="38"/>
      <c r="F167" s="190" t="s">
        <v>2921</v>
      </c>
      <c r="G167" s="38"/>
      <c r="H167" s="38"/>
      <c r="I167" s="191"/>
      <c r="J167" s="38"/>
      <c r="K167" s="38"/>
      <c r="L167" s="41"/>
      <c r="M167" s="192"/>
      <c r="N167" s="193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176</v>
      </c>
      <c r="AU167" s="19" t="s">
        <v>83</v>
      </c>
    </row>
    <row r="168" spans="1:65" s="2" customFormat="1" ht="16.5" customHeight="1">
      <c r="A168" s="36"/>
      <c r="B168" s="37"/>
      <c r="C168" s="226" t="s">
        <v>450</v>
      </c>
      <c r="D168" s="226" t="s">
        <v>304</v>
      </c>
      <c r="E168" s="227" t="s">
        <v>2922</v>
      </c>
      <c r="F168" s="228" t="s">
        <v>2923</v>
      </c>
      <c r="G168" s="229" t="s">
        <v>274</v>
      </c>
      <c r="H168" s="230">
        <v>9</v>
      </c>
      <c r="I168" s="231"/>
      <c r="J168" s="232">
        <f>ROUND(I168*H168,2)</f>
        <v>0</v>
      </c>
      <c r="K168" s="228" t="s">
        <v>180</v>
      </c>
      <c r="L168" s="233"/>
      <c r="M168" s="234" t="s">
        <v>19</v>
      </c>
      <c r="N168" s="235" t="s">
        <v>44</v>
      </c>
      <c r="O168" s="66"/>
      <c r="P168" s="185">
        <f>O168*H168</f>
        <v>0</v>
      </c>
      <c r="Q168" s="185">
        <v>8.3000000000000001E-3</v>
      </c>
      <c r="R168" s="185">
        <f>Q168*H168</f>
        <v>7.4700000000000003E-2</v>
      </c>
      <c r="S168" s="185">
        <v>0</v>
      </c>
      <c r="T168" s="18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7" t="s">
        <v>368</v>
      </c>
      <c r="AT168" s="187" t="s">
        <v>304</v>
      </c>
      <c r="AU168" s="187" t="s">
        <v>83</v>
      </c>
      <c r="AY168" s="19" t="s">
        <v>168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9" t="s">
        <v>81</v>
      </c>
      <c r="BK168" s="188">
        <f>ROUND(I168*H168,2)</f>
        <v>0</v>
      </c>
      <c r="BL168" s="19" t="s">
        <v>267</v>
      </c>
      <c r="BM168" s="187" t="s">
        <v>2924</v>
      </c>
    </row>
    <row r="169" spans="1:65" s="2" customFormat="1" ht="11.25">
      <c r="A169" s="36"/>
      <c r="B169" s="37"/>
      <c r="C169" s="38"/>
      <c r="D169" s="189" t="s">
        <v>176</v>
      </c>
      <c r="E169" s="38"/>
      <c r="F169" s="190" t="s">
        <v>2923</v>
      </c>
      <c r="G169" s="38"/>
      <c r="H169" s="38"/>
      <c r="I169" s="191"/>
      <c r="J169" s="38"/>
      <c r="K169" s="38"/>
      <c r="L169" s="41"/>
      <c r="M169" s="192"/>
      <c r="N169" s="193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176</v>
      </c>
      <c r="AU169" s="19" t="s">
        <v>83</v>
      </c>
    </row>
    <row r="170" spans="1:65" s="2" customFormat="1" ht="16.5" customHeight="1">
      <c r="A170" s="36"/>
      <c r="B170" s="37"/>
      <c r="C170" s="226" t="s">
        <v>456</v>
      </c>
      <c r="D170" s="226" t="s">
        <v>304</v>
      </c>
      <c r="E170" s="227" t="s">
        <v>2925</v>
      </c>
      <c r="F170" s="228" t="s">
        <v>2926</v>
      </c>
      <c r="G170" s="229" t="s">
        <v>274</v>
      </c>
      <c r="H170" s="230">
        <v>44</v>
      </c>
      <c r="I170" s="231"/>
      <c r="J170" s="232">
        <f>ROUND(I170*H170,2)</f>
        <v>0</v>
      </c>
      <c r="K170" s="228" t="s">
        <v>180</v>
      </c>
      <c r="L170" s="233"/>
      <c r="M170" s="234" t="s">
        <v>19</v>
      </c>
      <c r="N170" s="235" t="s">
        <v>44</v>
      </c>
      <c r="O170" s="66"/>
      <c r="P170" s="185">
        <f>O170*H170</f>
        <v>0</v>
      </c>
      <c r="Q170" s="185">
        <v>1.8000000000000001E-4</v>
      </c>
      <c r="R170" s="185">
        <f>Q170*H170</f>
        <v>7.92E-3</v>
      </c>
      <c r="S170" s="185">
        <v>0</v>
      </c>
      <c r="T170" s="18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7" t="s">
        <v>368</v>
      </c>
      <c r="AT170" s="187" t="s">
        <v>304</v>
      </c>
      <c r="AU170" s="187" t="s">
        <v>83</v>
      </c>
      <c r="AY170" s="19" t="s">
        <v>168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9" t="s">
        <v>81</v>
      </c>
      <c r="BK170" s="188">
        <f>ROUND(I170*H170,2)</f>
        <v>0</v>
      </c>
      <c r="BL170" s="19" t="s">
        <v>267</v>
      </c>
      <c r="BM170" s="187" t="s">
        <v>2927</v>
      </c>
    </row>
    <row r="171" spans="1:65" s="2" customFormat="1" ht="11.25">
      <c r="A171" s="36"/>
      <c r="B171" s="37"/>
      <c r="C171" s="38"/>
      <c r="D171" s="189" t="s">
        <v>176</v>
      </c>
      <c r="E171" s="38"/>
      <c r="F171" s="190" t="s">
        <v>2926</v>
      </c>
      <c r="G171" s="38"/>
      <c r="H171" s="38"/>
      <c r="I171" s="191"/>
      <c r="J171" s="38"/>
      <c r="K171" s="38"/>
      <c r="L171" s="41"/>
      <c r="M171" s="192"/>
      <c r="N171" s="193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176</v>
      </c>
      <c r="AU171" s="19" t="s">
        <v>83</v>
      </c>
    </row>
    <row r="172" spans="1:65" s="2" customFormat="1" ht="16.5" customHeight="1">
      <c r="A172" s="36"/>
      <c r="B172" s="37"/>
      <c r="C172" s="226" t="s">
        <v>461</v>
      </c>
      <c r="D172" s="226" t="s">
        <v>304</v>
      </c>
      <c r="E172" s="227" t="s">
        <v>2928</v>
      </c>
      <c r="F172" s="228" t="s">
        <v>2929</v>
      </c>
      <c r="G172" s="229" t="s">
        <v>274</v>
      </c>
      <c r="H172" s="230">
        <v>27</v>
      </c>
      <c r="I172" s="231"/>
      <c r="J172" s="232">
        <f>ROUND(I172*H172,2)</f>
        <v>0</v>
      </c>
      <c r="K172" s="228" t="s">
        <v>19</v>
      </c>
      <c r="L172" s="233"/>
      <c r="M172" s="234" t="s">
        <v>19</v>
      </c>
      <c r="N172" s="235" t="s">
        <v>44</v>
      </c>
      <c r="O172" s="66"/>
      <c r="P172" s="185">
        <f>O172*H172</f>
        <v>0</v>
      </c>
      <c r="Q172" s="185">
        <v>1.8000000000000001E-4</v>
      </c>
      <c r="R172" s="185">
        <f>Q172*H172</f>
        <v>4.8600000000000006E-3</v>
      </c>
      <c r="S172" s="185">
        <v>0</v>
      </c>
      <c r="T172" s="18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7" t="s">
        <v>368</v>
      </c>
      <c r="AT172" s="187" t="s">
        <v>304</v>
      </c>
      <c r="AU172" s="187" t="s">
        <v>83</v>
      </c>
      <c r="AY172" s="19" t="s">
        <v>168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9" t="s">
        <v>81</v>
      </c>
      <c r="BK172" s="188">
        <f>ROUND(I172*H172,2)</f>
        <v>0</v>
      </c>
      <c r="BL172" s="19" t="s">
        <v>267</v>
      </c>
      <c r="BM172" s="187" t="s">
        <v>2930</v>
      </c>
    </row>
    <row r="173" spans="1:65" s="2" customFormat="1" ht="11.25">
      <c r="A173" s="36"/>
      <c r="B173" s="37"/>
      <c r="C173" s="38"/>
      <c r="D173" s="189" t="s">
        <v>176</v>
      </c>
      <c r="E173" s="38"/>
      <c r="F173" s="190" t="s">
        <v>2926</v>
      </c>
      <c r="G173" s="38"/>
      <c r="H173" s="38"/>
      <c r="I173" s="191"/>
      <c r="J173" s="38"/>
      <c r="K173" s="38"/>
      <c r="L173" s="41"/>
      <c r="M173" s="192"/>
      <c r="N173" s="193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176</v>
      </c>
      <c r="AU173" s="19" t="s">
        <v>83</v>
      </c>
    </row>
    <row r="174" spans="1:65" s="2" customFormat="1" ht="16.5" customHeight="1">
      <c r="A174" s="36"/>
      <c r="B174" s="37"/>
      <c r="C174" s="176" t="s">
        <v>466</v>
      </c>
      <c r="D174" s="176" t="s">
        <v>170</v>
      </c>
      <c r="E174" s="177" t="s">
        <v>2931</v>
      </c>
      <c r="F174" s="178" t="s">
        <v>2932</v>
      </c>
      <c r="G174" s="179" t="s">
        <v>274</v>
      </c>
      <c r="H174" s="180">
        <v>9</v>
      </c>
      <c r="I174" s="181"/>
      <c r="J174" s="182">
        <f>ROUND(I174*H174,2)</f>
        <v>0</v>
      </c>
      <c r="K174" s="178" t="s">
        <v>19</v>
      </c>
      <c r="L174" s="41"/>
      <c r="M174" s="183" t="s">
        <v>19</v>
      </c>
      <c r="N174" s="184" t="s">
        <v>44</v>
      </c>
      <c r="O174" s="66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7" t="s">
        <v>267</v>
      </c>
      <c r="AT174" s="187" t="s">
        <v>170</v>
      </c>
      <c r="AU174" s="187" t="s">
        <v>83</v>
      </c>
      <c r="AY174" s="19" t="s">
        <v>168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9" t="s">
        <v>81</v>
      </c>
      <c r="BK174" s="188">
        <f>ROUND(I174*H174,2)</f>
        <v>0</v>
      </c>
      <c r="BL174" s="19" t="s">
        <v>267</v>
      </c>
      <c r="BM174" s="187" t="s">
        <v>2933</v>
      </c>
    </row>
    <row r="175" spans="1:65" s="2" customFormat="1" ht="11.25">
      <c r="A175" s="36"/>
      <c r="B175" s="37"/>
      <c r="C175" s="38"/>
      <c r="D175" s="189" t="s">
        <v>176</v>
      </c>
      <c r="E175" s="38"/>
      <c r="F175" s="190" t="s">
        <v>2921</v>
      </c>
      <c r="G175" s="38"/>
      <c r="H175" s="38"/>
      <c r="I175" s="191"/>
      <c r="J175" s="38"/>
      <c r="K175" s="38"/>
      <c r="L175" s="41"/>
      <c r="M175" s="192"/>
      <c r="N175" s="193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176</v>
      </c>
      <c r="AU175" s="19" t="s">
        <v>83</v>
      </c>
    </row>
    <row r="176" spans="1:65" s="2" customFormat="1" ht="16.5" customHeight="1">
      <c r="A176" s="36"/>
      <c r="B176" s="37"/>
      <c r="C176" s="176" t="s">
        <v>472</v>
      </c>
      <c r="D176" s="176" t="s">
        <v>170</v>
      </c>
      <c r="E176" s="177" t="s">
        <v>2934</v>
      </c>
      <c r="F176" s="178" t="s">
        <v>2935</v>
      </c>
      <c r="G176" s="179" t="s">
        <v>179</v>
      </c>
      <c r="H176" s="180">
        <v>420</v>
      </c>
      <c r="I176" s="181"/>
      <c r="J176" s="182">
        <f>ROUND(I176*H176,2)</f>
        <v>0</v>
      </c>
      <c r="K176" s="178" t="s">
        <v>180</v>
      </c>
      <c r="L176" s="41"/>
      <c r="M176" s="183" t="s">
        <v>19</v>
      </c>
      <c r="N176" s="184" t="s">
        <v>44</v>
      </c>
      <c r="O176" s="66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7" t="s">
        <v>267</v>
      </c>
      <c r="AT176" s="187" t="s">
        <v>170</v>
      </c>
      <c r="AU176" s="187" t="s">
        <v>83</v>
      </c>
      <c r="AY176" s="19" t="s">
        <v>168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9" t="s">
        <v>81</v>
      </c>
      <c r="BK176" s="188">
        <f>ROUND(I176*H176,2)</f>
        <v>0</v>
      </c>
      <c r="BL176" s="19" t="s">
        <v>267</v>
      </c>
      <c r="BM176" s="187" t="s">
        <v>2936</v>
      </c>
    </row>
    <row r="177" spans="1:65" s="2" customFormat="1" ht="19.5">
      <c r="A177" s="36"/>
      <c r="B177" s="37"/>
      <c r="C177" s="38"/>
      <c r="D177" s="189" t="s">
        <v>176</v>
      </c>
      <c r="E177" s="38"/>
      <c r="F177" s="190" t="s">
        <v>2937</v>
      </c>
      <c r="G177" s="38"/>
      <c r="H177" s="38"/>
      <c r="I177" s="191"/>
      <c r="J177" s="38"/>
      <c r="K177" s="38"/>
      <c r="L177" s="41"/>
      <c r="M177" s="192"/>
      <c r="N177" s="193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176</v>
      </c>
      <c r="AU177" s="19" t="s">
        <v>83</v>
      </c>
    </row>
    <row r="178" spans="1:65" s="2" customFormat="1" ht="16.5" customHeight="1">
      <c r="A178" s="36"/>
      <c r="B178" s="37"/>
      <c r="C178" s="226" t="s">
        <v>477</v>
      </c>
      <c r="D178" s="226" t="s">
        <v>304</v>
      </c>
      <c r="E178" s="227" t="s">
        <v>2938</v>
      </c>
      <c r="F178" s="228" t="s">
        <v>2939</v>
      </c>
      <c r="G178" s="229" t="s">
        <v>2302</v>
      </c>
      <c r="H178" s="230">
        <v>150</v>
      </c>
      <c r="I178" s="231"/>
      <c r="J178" s="232">
        <f>ROUND(I178*H178,2)</f>
        <v>0</v>
      </c>
      <c r="K178" s="228" t="s">
        <v>180</v>
      </c>
      <c r="L178" s="233"/>
      <c r="M178" s="234" t="s">
        <v>19</v>
      </c>
      <c r="N178" s="235" t="s">
        <v>44</v>
      </c>
      <c r="O178" s="66"/>
      <c r="P178" s="185">
        <f>O178*H178</f>
        <v>0</v>
      </c>
      <c r="Q178" s="185">
        <v>1E-3</v>
      </c>
      <c r="R178" s="185">
        <f>Q178*H178</f>
        <v>0.15</v>
      </c>
      <c r="S178" s="185">
        <v>0</v>
      </c>
      <c r="T178" s="18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7" t="s">
        <v>368</v>
      </c>
      <c r="AT178" s="187" t="s">
        <v>304</v>
      </c>
      <c r="AU178" s="187" t="s">
        <v>83</v>
      </c>
      <c r="AY178" s="19" t="s">
        <v>168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9" t="s">
        <v>81</v>
      </c>
      <c r="BK178" s="188">
        <f>ROUND(I178*H178,2)</f>
        <v>0</v>
      </c>
      <c r="BL178" s="19" t="s">
        <v>267</v>
      </c>
      <c r="BM178" s="187" t="s">
        <v>2940</v>
      </c>
    </row>
    <row r="179" spans="1:65" s="2" customFormat="1" ht="11.25">
      <c r="A179" s="36"/>
      <c r="B179" s="37"/>
      <c r="C179" s="38"/>
      <c r="D179" s="189" t="s">
        <v>176</v>
      </c>
      <c r="E179" s="38"/>
      <c r="F179" s="190" t="s">
        <v>2939</v>
      </c>
      <c r="G179" s="38"/>
      <c r="H179" s="38"/>
      <c r="I179" s="191"/>
      <c r="J179" s="38"/>
      <c r="K179" s="38"/>
      <c r="L179" s="41"/>
      <c r="M179" s="192"/>
      <c r="N179" s="193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176</v>
      </c>
      <c r="AU179" s="19" t="s">
        <v>83</v>
      </c>
    </row>
    <row r="180" spans="1:65" s="2" customFormat="1" ht="19.5">
      <c r="A180" s="36"/>
      <c r="B180" s="37"/>
      <c r="C180" s="38"/>
      <c r="D180" s="189" t="s">
        <v>352</v>
      </c>
      <c r="E180" s="38"/>
      <c r="F180" s="247" t="s">
        <v>2941</v>
      </c>
      <c r="G180" s="38"/>
      <c r="H180" s="38"/>
      <c r="I180" s="191"/>
      <c r="J180" s="38"/>
      <c r="K180" s="38"/>
      <c r="L180" s="41"/>
      <c r="M180" s="192"/>
      <c r="N180" s="193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352</v>
      </c>
      <c r="AU180" s="19" t="s">
        <v>83</v>
      </c>
    </row>
    <row r="181" spans="1:65" s="2" customFormat="1" ht="16.5" customHeight="1">
      <c r="A181" s="36"/>
      <c r="B181" s="37"/>
      <c r="C181" s="226" t="s">
        <v>483</v>
      </c>
      <c r="D181" s="226" t="s">
        <v>304</v>
      </c>
      <c r="E181" s="227" t="s">
        <v>2942</v>
      </c>
      <c r="F181" s="228" t="s">
        <v>2943</v>
      </c>
      <c r="G181" s="229" t="s">
        <v>274</v>
      </c>
      <c r="H181" s="230">
        <v>50</v>
      </c>
      <c r="I181" s="231"/>
      <c r="J181" s="232">
        <f>ROUND(I181*H181,2)</f>
        <v>0</v>
      </c>
      <c r="K181" s="228" t="s">
        <v>180</v>
      </c>
      <c r="L181" s="233"/>
      <c r="M181" s="234" t="s">
        <v>19</v>
      </c>
      <c r="N181" s="235" t="s">
        <v>44</v>
      </c>
      <c r="O181" s="66"/>
      <c r="P181" s="185">
        <f>O181*H181</f>
        <v>0</v>
      </c>
      <c r="Q181" s="185">
        <v>1.3999999999999999E-4</v>
      </c>
      <c r="R181" s="185">
        <f>Q181*H181</f>
        <v>6.9999999999999993E-3</v>
      </c>
      <c r="S181" s="185">
        <v>0</v>
      </c>
      <c r="T181" s="18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7" t="s">
        <v>368</v>
      </c>
      <c r="AT181" s="187" t="s">
        <v>304</v>
      </c>
      <c r="AU181" s="187" t="s">
        <v>83</v>
      </c>
      <c r="AY181" s="19" t="s">
        <v>168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9" t="s">
        <v>81</v>
      </c>
      <c r="BK181" s="188">
        <f>ROUND(I181*H181,2)</f>
        <v>0</v>
      </c>
      <c r="BL181" s="19" t="s">
        <v>267</v>
      </c>
      <c r="BM181" s="187" t="s">
        <v>2944</v>
      </c>
    </row>
    <row r="182" spans="1:65" s="2" customFormat="1" ht="11.25">
      <c r="A182" s="36"/>
      <c r="B182" s="37"/>
      <c r="C182" s="38"/>
      <c r="D182" s="189" t="s">
        <v>176</v>
      </c>
      <c r="E182" s="38"/>
      <c r="F182" s="190" t="s">
        <v>2943</v>
      </c>
      <c r="G182" s="38"/>
      <c r="H182" s="38"/>
      <c r="I182" s="191"/>
      <c r="J182" s="38"/>
      <c r="K182" s="38"/>
      <c r="L182" s="41"/>
      <c r="M182" s="192"/>
      <c r="N182" s="193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176</v>
      </c>
      <c r="AU182" s="19" t="s">
        <v>83</v>
      </c>
    </row>
    <row r="183" spans="1:65" s="2" customFormat="1" ht="16.5" customHeight="1">
      <c r="A183" s="36"/>
      <c r="B183" s="37"/>
      <c r="C183" s="226" t="s">
        <v>488</v>
      </c>
      <c r="D183" s="226" t="s">
        <v>304</v>
      </c>
      <c r="E183" s="227" t="s">
        <v>2945</v>
      </c>
      <c r="F183" s="228" t="s">
        <v>2946</v>
      </c>
      <c r="G183" s="229" t="s">
        <v>274</v>
      </c>
      <c r="H183" s="230">
        <v>5</v>
      </c>
      <c r="I183" s="231"/>
      <c r="J183" s="232">
        <f>ROUND(I183*H183,2)</f>
        <v>0</v>
      </c>
      <c r="K183" s="228" t="s">
        <v>180</v>
      </c>
      <c r="L183" s="233"/>
      <c r="M183" s="234" t="s">
        <v>19</v>
      </c>
      <c r="N183" s="235" t="s">
        <v>44</v>
      </c>
      <c r="O183" s="66"/>
      <c r="P183" s="185">
        <f>O183*H183</f>
        <v>0</v>
      </c>
      <c r="Q183" s="185">
        <v>4.1999999999999997E-3</v>
      </c>
      <c r="R183" s="185">
        <f>Q183*H183</f>
        <v>2.0999999999999998E-2</v>
      </c>
      <c r="S183" s="185">
        <v>0</v>
      </c>
      <c r="T183" s="18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7" t="s">
        <v>368</v>
      </c>
      <c r="AT183" s="187" t="s">
        <v>304</v>
      </c>
      <c r="AU183" s="187" t="s">
        <v>83</v>
      </c>
      <c r="AY183" s="19" t="s">
        <v>168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19" t="s">
        <v>81</v>
      </c>
      <c r="BK183" s="188">
        <f>ROUND(I183*H183,2)</f>
        <v>0</v>
      </c>
      <c r="BL183" s="19" t="s">
        <v>267</v>
      </c>
      <c r="BM183" s="187" t="s">
        <v>2947</v>
      </c>
    </row>
    <row r="184" spans="1:65" s="2" customFormat="1" ht="11.25">
      <c r="A184" s="36"/>
      <c r="B184" s="37"/>
      <c r="C184" s="38"/>
      <c r="D184" s="189" t="s">
        <v>176</v>
      </c>
      <c r="E184" s="38"/>
      <c r="F184" s="190" t="s">
        <v>2946</v>
      </c>
      <c r="G184" s="38"/>
      <c r="H184" s="38"/>
      <c r="I184" s="191"/>
      <c r="J184" s="38"/>
      <c r="K184" s="38"/>
      <c r="L184" s="41"/>
      <c r="M184" s="192"/>
      <c r="N184" s="193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176</v>
      </c>
      <c r="AU184" s="19" t="s">
        <v>83</v>
      </c>
    </row>
    <row r="185" spans="1:65" s="2" customFormat="1" ht="16.5" customHeight="1">
      <c r="A185" s="36"/>
      <c r="B185" s="37"/>
      <c r="C185" s="226" t="s">
        <v>494</v>
      </c>
      <c r="D185" s="226" t="s">
        <v>304</v>
      </c>
      <c r="E185" s="227" t="s">
        <v>2948</v>
      </c>
      <c r="F185" s="228" t="s">
        <v>2949</v>
      </c>
      <c r="G185" s="229" t="s">
        <v>274</v>
      </c>
      <c r="H185" s="230">
        <v>10</v>
      </c>
      <c r="I185" s="231"/>
      <c r="J185" s="232">
        <f>ROUND(I185*H185,2)</f>
        <v>0</v>
      </c>
      <c r="K185" s="228" t="s">
        <v>180</v>
      </c>
      <c r="L185" s="233"/>
      <c r="M185" s="234" t="s">
        <v>19</v>
      </c>
      <c r="N185" s="235" t="s">
        <v>44</v>
      </c>
      <c r="O185" s="66"/>
      <c r="P185" s="185">
        <f>O185*H185</f>
        <v>0</v>
      </c>
      <c r="Q185" s="185">
        <v>3.2000000000000003E-4</v>
      </c>
      <c r="R185" s="185">
        <f>Q185*H185</f>
        <v>3.2000000000000002E-3</v>
      </c>
      <c r="S185" s="185">
        <v>0</v>
      </c>
      <c r="T185" s="18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7" t="s">
        <v>368</v>
      </c>
      <c r="AT185" s="187" t="s">
        <v>304</v>
      </c>
      <c r="AU185" s="187" t="s">
        <v>83</v>
      </c>
      <c r="AY185" s="19" t="s">
        <v>168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9" t="s">
        <v>81</v>
      </c>
      <c r="BK185" s="188">
        <f>ROUND(I185*H185,2)</f>
        <v>0</v>
      </c>
      <c r="BL185" s="19" t="s">
        <v>267</v>
      </c>
      <c r="BM185" s="187" t="s">
        <v>2950</v>
      </c>
    </row>
    <row r="186" spans="1:65" s="2" customFormat="1" ht="11.25">
      <c r="A186" s="36"/>
      <c r="B186" s="37"/>
      <c r="C186" s="38"/>
      <c r="D186" s="189" t="s">
        <v>176</v>
      </c>
      <c r="E186" s="38"/>
      <c r="F186" s="190" t="s">
        <v>2949</v>
      </c>
      <c r="G186" s="38"/>
      <c r="H186" s="38"/>
      <c r="I186" s="191"/>
      <c r="J186" s="38"/>
      <c r="K186" s="38"/>
      <c r="L186" s="41"/>
      <c r="M186" s="192"/>
      <c r="N186" s="193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176</v>
      </c>
      <c r="AU186" s="19" t="s">
        <v>83</v>
      </c>
    </row>
    <row r="187" spans="1:65" s="2" customFormat="1" ht="16.5" customHeight="1">
      <c r="A187" s="36"/>
      <c r="B187" s="37"/>
      <c r="C187" s="226" t="s">
        <v>500</v>
      </c>
      <c r="D187" s="226" t="s">
        <v>304</v>
      </c>
      <c r="E187" s="227" t="s">
        <v>2951</v>
      </c>
      <c r="F187" s="228" t="s">
        <v>2952</v>
      </c>
      <c r="G187" s="229" t="s">
        <v>274</v>
      </c>
      <c r="H187" s="230">
        <v>5</v>
      </c>
      <c r="I187" s="231"/>
      <c r="J187" s="232">
        <f>ROUND(I187*H187,2)</f>
        <v>0</v>
      </c>
      <c r="K187" s="228" t="s">
        <v>180</v>
      </c>
      <c r="L187" s="233"/>
      <c r="M187" s="234" t="s">
        <v>19</v>
      </c>
      <c r="N187" s="235" t="s">
        <v>44</v>
      </c>
      <c r="O187" s="66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7" t="s">
        <v>368</v>
      </c>
      <c r="AT187" s="187" t="s">
        <v>304</v>
      </c>
      <c r="AU187" s="187" t="s">
        <v>83</v>
      </c>
      <c r="AY187" s="19" t="s">
        <v>168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9" t="s">
        <v>81</v>
      </c>
      <c r="BK187" s="188">
        <f>ROUND(I187*H187,2)</f>
        <v>0</v>
      </c>
      <c r="BL187" s="19" t="s">
        <v>267</v>
      </c>
      <c r="BM187" s="187" t="s">
        <v>2953</v>
      </c>
    </row>
    <row r="188" spans="1:65" s="2" customFormat="1" ht="11.25">
      <c r="A188" s="36"/>
      <c r="B188" s="37"/>
      <c r="C188" s="38"/>
      <c r="D188" s="189" t="s">
        <v>176</v>
      </c>
      <c r="E188" s="38"/>
      <c r="F188" s="190" t="s">
        <v>2952</v>
      </c>
      <c r="G188" s="38"/>
      <c r="H188" s="38"/>
      <c r="I188" s="191"/>
      <c r="J188" s="38"/>
      <c r="K188" s="38"/>
      <c r="L188" s="41"/>
      <c r="M188" s="192"/>
      <c r="N188" s="193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176</v>
      </c>
      <c r="AU188" s="19" t="s">
        <v>83</v>
      </c>
    </row>
    <row r="189" spans="1:65" s="2" customFormat="1" ht="16.5" customHeight="1">
      <c r="A189" s="36"/>
      <c r="B189" s="37"/>
      <c r="C189" s="226" t="s">
        <v>505</v>
      </c>
      <c r="D189" s="226" t="s">
        <v>304</v>
      </c>
      <c r="E189" s="227" t="s">
        <v>2954</v>
      </c>
      <c r="F189" s="228" t="s">
        <v>2955</v>
      </c>
      <c r="G189" s="229" t="s">
        <v>274</v>
      </c>
      <c r="H189" s="230">
        <v>100</v>
      </c>
      <c r="I189" s="231"/>
      <c r="J189" s="232">
        <f>ROUND(I189*H189,2)</f>
        <v>0</v>
      </c>
      <c r="K189" s="228" t="s">
        <v>180</v>
      </c>
      <c r="L189" s="233"/>
      <c r="M189" s="234" t="s">
        <v>19</v>
      </c>
      <c r="N189" s="235" t="s">
        <v>44</v>
      </c>
      <c r="O189" s="66"/>
      <c r="P189" s="185">
        <f>O189*H189</f>
        <v>0</v>
      </c>
      <c r="Q189" s="185">
        <v>2.9999999999999997E-4</v>
      </c>
      <c r="R189" s="185">
        <f>Q189*H189</f>
        <v>0.03</v>
      </c>
      <c r="S189" s="185">
        <v>0</v>
      </c>
      <c r="T189" s="18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7" t="s">
        <v>368</v>
      </c>
      <c r="AT189" s="187" t="s">
        <v>304</v>
      </c>
      <c r="AU189" s="187" t="s">
        <v>83</v>
      </c>
      <c r="AY189" s="19" t="s">
        <v>168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19" t="s">
        <v>81</v>
      </c>
      <c r="BK189" s="188">
        <f>ROUND(I189*H189,2)</f>
        <v>0</v>
      </c>
      <c r="BL189" s="19" t="s">
        <v>267</v>
      </c>
      <c r="BM189" s="187" t="s">
        <v>2956</v>
      </c>
    </row>
    <row r="190" spans="1:65" s="2" customFormat="1" ht="11.25">
      <c r="A190" s="36"/>
      <c r="B190" s="37"/>
      <c r="C190" s="38"/>
      <c r="D190" s="189" t="s">
        <v>176</v>
      </c>
      <c r="E190" s="38"/>
      <c r="F190" s="190" t="s">
        <v>2955</v>
      </c>
      <c r="G190" s="38"/>
      <c r="H190" s="38"/>
      <c r="I190" s="191"/>
      <c r="J190" s="38"/>
      <c r="K190" s="38"/>
      <c r="L190" s="41"/>
      <c r="M190" s="192"/>
      <c r="N190" s="193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176</v>
      </c>
      <c r="AU190" s="19" t="s">
        <v>83</v>
      </c>
    </row>
    <row r="191" spans="1:65" s="2" customFormat="1" ht="16.5" customHeight="1">
      <c r="A191" s="36"/>
      <c r="B191" s="37"/>
      <c r="C191" s="176" t="s">
        <v>510</v>
      </c>
      <c r="D191" s="176" t="s">
        <v>170</v>
      </c>
      <c r="E191" s="177" t="s">
        <v>2957</v>
      </c>
      <c r="F191" s="178" t="s">
        <v>2958</v>
      </c>
      <c r="G191" s="179" t="s">
        <v>179</v>
      </c>
      <c r="H191" s="180">
        <v>420</v>
      </c>
      <c r="I191" s="181"/>
      <c r="J191" s="182">
        <f>ROUND(I191*H191,2)</f>
        <v>0</v>
      </c>
      <c r="K191" s="178" t="s">
        <v>19</v>
      </c>
      <c r="L191" s="41"/>
      <c r="M191" s="183" t="s">
        <v>19</v>
      </c>
      <c r="N191" s="184" t="s">
        <v>44</v>
      </c>
      <c r="O191" s="66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7" t="s">
        <v>267</v>
      </c>
      <c r="AT191" s="187" t="s">
        <v>170</v>
      </c>
      <c r="AU191" s="187" t="s">
        <v>83</v>
      </c>
      <c r="AY191" s="19" t="s">
        <v>168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9" t="s">
        <v>81</v>
      </c>
      <c r="BK191" s="188">
        <f>ROUND(I191*H191,2)</f>
        <v>0</v>
      </c>
      <c r="BL191" s="19" t="s">
        <v>267</v>
      </c>
      <c r="BM191" s="187" t="s">
        <v>2959</v>
      </c>
    </row>
    <row r="192" spans="1:65" s="2" customFormat="1" ht="19.5">
      <c r="A192" s="36"/>
      <c r="B192" s="37"/>
      <c r="C192" s="38"/>
      <c r="D192" s="189" t="s">
        <v>176</v>
      </c>
      <c r="E192" s="38"/>
      <c r="F192" s="190" t="s">
        <v>2960</v>
      </c>
      <c r="G192" s="38"/>
      <c r="H192" s="38"/>
      <c r="I192" s="191"/>
      <c r="J192" s="38"/>
      <c r="K192" s="38"/>
      <c r="L192" s="41"/>
      <c r="M192" s="192"/>
      <c r="N192" s="193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176</v>
      </c>
      <c r="AU192" s="19" t="s">
        <v>83</v>
      </c>
    </row>
    <row r="193" spans="1:65" s="2" customFormat="1" ht="16.5" customHeight="1">
      <c r="A193" s="36"/>
      <c r="B193" s="37"/>
      <c r="C193" s="176" t="s">
        <v>517</v>
      </c>
      <c r="D193" s="176" t="s">
        <v>170</v>
      </c>
      <c r="E193" s="177" t="s">
        <v>2961</v>
      </c>
      <c r="F193" s="178" t="s">
        <v>2962</v>
      </c>
      <c r="G193" s="179" t="s">
        <v>274</v>
      </c>
      <c r="H193" s="180">
        <v>80</v>
      </c>
      <c r="I193" s="181"/>
      <c r="J193" s="182">
        <f>ROUND(I193*H193,2)</f>
        <v>0</v>
      </c>
      <c r="K193" s="178" t="s">
        <v>180</v>
      </c>
      <c r="L193" s="41"/>
      <c r="M193" s="183" t="s">
        <v>19</v>
      </c>
      <c r="N193" s="184" t="s">
        <v>44</v>
      </c>
      <c r="O193" s="66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7" t="s">
        <v>267</v>
      </c>
      <c r="AT193" s="187" t="s">
        <v>170</v>
      </c>
      <c r="AU193" s="187" t="s">
        <v>83</v>
      </c>
      <c r="AY193" s="19" t="s">
        <v>168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19" t="s">
        <v>81</v>
      </c>
      <c r="BK193" s="188">
        <f>ROUND(I193*H193,2)</f>
        <v>0</v>
      </c>
      <c r="BL193" s="19" t="s">
        <v>267</v>
      </c>
      <c r="BM193" s="187" t="s">
        <v>2963</v>
      </c>
    </row>
    <row r="194" spans="1:65" s="2" customFormat="1" ht="11.25">
      <c r="A194" s="36"/>
      <c r="B194" s="37"/>
      <c r="C194" s="38"/>
      <c r="D194" s="189" t="s">
        <v>176</v>
      </c>
      <c r="E194" s="38"/>
      <c r="F194" s="190" t="s">
        <v>2964</v>
      </c>
      <c r="G194" s="38"/>
      <c r="H194" s="38"/>
      <c r="I194" s="191"/>
      <c r="J194" s="38"/>
      <c r="K194" s="38"/>
      <c r="L194" s="41"/>
      <c r="M194" s="192"/>
      <c r="N194" s="193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176</v>
      </c>
      <c r="AU194" s="19" t="s">
        <v>83</v>
      </c>
    </row>
    <row r="195" spans="1:65" s="2" customFormat="1" ht="16.5" customHeight="1">
      <c r="A195" s="36"/>
      <c r="B195" s="37"/>
      <c r="C195" s="226" t="s">
        <v>523</v>
      </c>
      <c r="D195" s="226" t="s">
        <v>304</v>
      </c>
      <c r="E195" s="227" t="s">
        <v>2965</v>
      </c>
      <c r="F195" s="228" t="s">
        <v>2966</v>
      </c>
      <c r="G195" s="229" t="s">
        <v>274</v>
      </c>
      <c r="H195" s="230">
        <v>30</v>
      </c>
      <c r="I195" s="231"/>
      <c r="J195" s="232">
        <f>ROUND(I195*H195,2)</f>
        <v>0</v>
      </c>
      <c r="K195" s="228" t="s">
        <v>180</v>
      </c>
      <c r="L195" s="233"/>
      <c r="M195" s="234" t="s">
        <v>19</v>
      </c>
      <c r="N195" s="235" t="s">
        <v>44</v>
      </c>
      <c r="O195" s="66"/>
      <c r="P195" s="185">
        <f>O195*H195</f>
        <v>0</v>
      </c>
      <c r="Q195" s="185">
        <v>1.6000000000000001E-4</v>
      </c>
      <c r="R195" s="185">
        <f>Q195*H195</f>
        <v>4.8000000000000004E-3</v>
      </c>
      <c r="S195" s="185">
        <v>0</v>
      </c>
      <c r="T195" s="18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7" t="s">
        <v>368</v>
      </c>
      <c r="AT195" s="187" t="s">
        <v>304</v>
      </c>
      <c r="AU195" s="187" t="s">
        <v>83</v>
      </c>
      <c r="AY195" s="19" t="s">
        <v>168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19" t="s">
        <v>81</v>
      </c>
      <c r="BK195" s="188">
        <f>ROUND(I195*H195,2)</f>
        <v>0</v>
      </c>
      <c r="BL195" s="19" t="s">
        <v>267</v>
      </c>
      <c r="BM195" s="187" t="s">
        <v>2967</v>
      </c>
    </row>
    <row r="196" spans="1:65" s="2" customFormat="1" ht="11.25">
      <c r="A196" s="36"/>
      <c r="B196" s="37"/>
      <c r="C196" s="38"/>
      <c r="D196" s="189" t="s">
        <v>176</v>
      </c>
      <c r="E196" s="38"/>
      <c r="F196" s="190" t="s">
        <v>2966</v>
      </c>
      <c r="G196" s="38"/>
      <c r="H196" s="38"/>
      <c r="I196" s="191"/>
      <c r="J196" s="38"/>
      <c r="K196" s="38"/>
      <c r="L196" s="41"/>
      <c r="M196" s="192"/>
      <c r="N196" s="193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176</v>
      </c>
      <c r="AU196" s="19" t="s">
        <v>83</v>
      </c>
    </row>
    <row r="197" spans="1:65" s="2" customFormat="1" ht="16.5" customHeight="1">
      <c r="A197" s="36"/>
      <c r="B197" s="37"/>
      <c r="C197" s="226" t="s">
        <v>530</v>
      </c>
      <c r="D197" s="226" t="s">
        <v>304</v>
      </c>
      <c r="E197" s="227" t="s">
        <v>2968</v>
      </c>
      <c r="F197" s="228" t="s">
        <v>2969</v>
      </c>
      <c r="G197" s="229" t="s">
        <v>274</v>
      </c>
      <c r="H197" s="230">
        <v>40</v>
      </c>
      <c r="I197" s="231"/>
      <c r="J197" s="232">
        <f>ROUND(I197*H197,2)</f>
        <v>0</v>
      </c>
      <c r="K197" s="228" t="s">
        <v>180</v>
      </c>
      <c r="L197" s="233"/>
      <c r="M197" s="234" t="s">
        <v>19</v>
      </c>
      <c r="N197" s="235" t="s">
        <v>44</v>
      </c>
      <c r="O197" s="66"/>
      <c r="P197" s="185">
        <f>O197*H197</f>
        <v>0</v>
      </c>
      <c r="Q197" s="185">
        <v>1.6000000000000001E-4</v>
      </c>
      <c r="R197" s="185">
        <f>Q197*H197</f>
        <v>6.4000000000000003E-3</v>
      </c>
      <c r="S197" s="185">
        <v>0</v>
      </c>
      <c r="T197" s="18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7" t="s">
        <v>368</v>
      </c>
      <c r="AT197" s="187" t="s">
        <v>304</v>
      </c>
      <c r="AU197" s="187" t="s">
        <v>83</v>
      </c>
      <c r="AY197" s="19" t="s">
        <v>168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9" t="s">
        <v>81</v>
      </c>
      <c r="BK197" s="188">
        <f>ROUND(I197*H197,2)</f>
        <v>0</v>
      </c>
      <c r="BL197" s="19" t="s">
        <v>267</v>
      </c>
      <c r="BM197" s="187" t="s">
        <v>2970</v>
      </c>
    </row>
    <row r="198" spans="1:65" s="2" customFormat="1" ht="11.25">
      <c r="A198" s="36"/>
      <c r="B198" s="37"/>
      <c r="C198" s="38"/>
      <c r="D198" s="189" t="s">
        <v>176</v>
      </c>
      <c r="E198" s="38"/>
      <c r="F198" s="190" t="s">
        <v>2969</v>
      </c>
      <c r="G198" s="38"/>
      <c r="H198" s="38"/>
      <c r="I198" s="191"/>
      <c r="J198" s="38"/>
      <c r="K198" s="38"/>
      <c r="L198" s="41"/>
      <c r="M198" s="192"/>
      <c r="N198" s="193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176</v>
      </c>
      <c r="AU198" s="19" t="s">
        <v>83</v>
      </c>
    </row>
    <row r="199" spans="1:65" s="2" customFormat="1" ht="16.5" customHeight="1">
      <c r="A199" s="36"/>
      <c r="B199" s="37"/>
      <c r="C199" s="226" t="s">
        <v>550</v>
      </c>
      <c r="D199" s="226" t="s">
        <v>304</v>
      </c>
      <c r="E199" s="227" t="s">
        <v>2971</v>
      </c>
      <c r="F199" s="228" t="s">
        <v>2972</v>
      </c>
      <c r="G199" s="229" t="s">
        <v>274</v>
      </c>
      <c r="H199" s="230">
        <v>2</v>
      </c>
      <c r="I199" s="231"/>
      <c r="J199" s="232">
        <f>ROUND(I199*H199,2)</f>
        <v>0</v>
      </c>
      <c r="K199" s="228" t="s">
        <v>180</v>
      </c>
      <c r="L199" s="233"/>
      <c r="M199" s="234" t="s">
        <v>19</v>
      </c>
      <c r="N199" s="235" t="s">
        <v>44</v>
      </c>
      <c r="O199" s="66"/>
      <c r="P199" s="185">
        <f>O199*H199</f>
        <v>0</v>
      </c>
      <c r="Q199" s="185">
        <v>4.0000000000000001E-3</v>
      </c>
      <c r="R199" s="185">
        <f>Q199*H199</f>
        <v>8.0000000000000002E-3</v>
      </c>
      <c r="S199" s="185">
        <v>0</v>
      </c>
      <c r="T199" s="18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7" t="s">
        <v>368</v>
      </c>
      <c r="AT199" s="187" t="s">
        <v>304</v>
      </c>
      <c r="AU199" s="187" t="s">
        <v>83</v>
      </c>
      <c r="AY199" s="19" t="s">
        <v>168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19" t="s">
        <v>81</v>
      </c>
      <c r="BK199" s="188">
        <f>ROUND(I199*H199,2)</f>
        <v>0</v>
      </c>
      <c r="BL199" s="19" t="s">
        <v>267</v>
      </c>
      <c r="BM199" s="187" t="s">
        <v>2973</v>
      </c>
    </row>
    <row r="200" spans="1:65" s="2" customFormat="1" ht="11.25">
      <c r="A200" s="36"/>
      <c r="B200" s="37"/>
      <c r="C200" s="38"/>
      <c r="D200" s="189" t="s">
        <v>176</v>
      </c>
      <c r="E200" s="38"/>
      <c r="F200" s="190" t="s">
        <v>2972</v>
      </c>
      <c r="G200" s="38"/>
      <c r="H200" s="38"/>
      <c r="I200" s="191"/>
      <c r="J200" s="38"/>
      <c r="K200" s="38"/>
      <c r="L200" s="41"/>
      <c r="M200" s="192"/>
      <c r="N200" s="193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176</v>
      </c>
      <c r="AU200" s="19" t="s">
        <v>83</v>
      </c>
    </row>
    <row r="201" spans="1:65" s="2" customFormat="1" ht="16.5" customHeight="1">
      <c r="A201" s="36"/>
      <c r="B201" s="37"/>
      <c r="C201" s="226" t="s">
        <v>590</v>
      </c>
      <c r="D201" s="226" t="s">
        <v>304</v>
      </c>
      <c r="E201" s="227" t="s">
        <v>2974</v>
      </c>
      <c r="F201" s="228" t="s">
        <v>2975</v>
      </c>
      <c r="G201" s="229" t="s">
        <v>274</v>
      </c>
      <c r="H201" s="230">
        <v>2</v>
      </c>
      <c r="I201" s="231"/>
      <c r="J201" s="232">
        <f>ROUND(I201*H201,2)</f>
        <v>0</v>
      </c>
      <c r="K201" s="228" t="s">
        <v>180</v>
      </c>
      <c r="L201" s="233"/>
      <c r="M201" s="234" t="s">
        <v>19</v>
      </c>
      <c r="N201" s="235" t="s">
        <v>44</v>
      </c>
      <c r="O201" s="66"/>
      <c r="P201" s="185">
        <f>O201*H201</f>
        <v>0</v>
      </c>
      <c r="Q201" s="185">
        <v>2.5999999999999998E-4</v>
      </c>
      <c r="R201" s="185">
        <f>Q201*H201</f>
        <v>5.1999999999999995E-4</v>
      </c>
      <c r="S201" s="185">
        <v>0</v>
      </c>
      <c r="T201" s="18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7" t="s">
        <v>368</v>
      </c>
      <c r="AT201" s="187" t="s">
        <v>304</v>
      </c>
      <c r="AU201" s="187" t="s">
        <v>83</v>
      </c>
      <c r="AY201" s="19" t="s">
        <v>168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19" t="s">
        <v>81</v>
      </c>
      <c r="BK201" s="188">
        <f>ROUND(I201*H201,2)</f>
        <v>0</v>
      </c>
      <c r="BL201" s="19" t="s">
        <v>267</v>
      </c>
      <c r="BM201" s="187" t="s">
        <v>2976</v>
      </c>
    </row>
    <row r="202" spans="1:65" s="2" customFormat="1" ht="11.25">
      <c r="A202" s="36"/>
      <c r="B202" s="37"/>
      <c r="C202" s="38"/>
      <c r="D202" s="189" t="s">
        <v>176</v>
      </c>
      <c r="E202" s="38"/>
      <c r="F202" s="190" t="s">
        <v>2975</v>
      </c>
      <c r="G202" s="38"/>
      <c r="H202" s="38"/>
      <c r="I202" s="191"/>
      <c r="J202" s="38"/>
      <c r="K202" s="38"/>
      <c r="L202" s="41"/>
      <c r="M202" s="192"/>
      <c r="N202" s="193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176</v>
      </c>
      <c r="AU202" s="19" t="s">
        <v>83</v>
      </c>
    </row>
    <row r="203" spans="1:65" s="2" customFormat="1" ht="16.5" customHeight="1">
      <c r="A203" s="36"/>
      <c r="B203" s="37"/>
      <c r="C203" s="226" t="s">
        <v>596</v>
      </c>
      <c r="D203" s="226" t="s">
        <v>304</v>
      </c>
      <c r="E203" s="227" t="s">
        <v>2977</v>
      </c>
      <c r="F203" s="228" t="s">
        <v>2978</v>
      </c>
      <c r="G203" s="229" t="s">
        <v>274</v>
      </c>
      <c r="H203" s="230">
        <v>2</v>
      </c>
      <c r="I203" s="231"/>
      <c r="J203" s="232">
        <f>ROUND(I203*H203,2)</f>
        <v>0</v>
      </c>
      <c r="K203" s="228" t="s">
        <v>180</v>
      </c>
      <c r="L203" s="233"/>
      <c r="M203" s="234" t="s">
        <v>19</v>
      </c>
      <c r="N203" s="235" t="s">
        <v>44</v>
      </c>
      <c r="O203" s="66"/>
      <c r="P203" s="185">
        <f>O203*H203</f>
        <v>0</v>
      </c>
      <c r="Q203" s="185">
        <v>4.2999999999999999E-4</v>
      </c>
      <c r="R203" s="185">
        <f>Q203*H203</f>
        <v>8.5999999999999998E-4</v>
      </c>
      <c r="S203" s="185">
        <v>0</v>
      </c>
      <c r="T203" s="18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7" t="s">
        <v>368</v>
      </c>
      <c r="AT203" s="187" t="s">
        <v>304</v>
      </c>
      <c r="AU203" s="187" t="s">
        <v>83</v>
      </c>
      <c r="AY203" s="19" t="s">
        <v>168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19" t="s">
        <v>81</v>
      </c>
      <c r="BK203" s="188">
        <f>ROUND(I203*H203,2)</f>
        <v>0</v>
      </c>
      <c r="BL203" s="19" t="s">
        <v>267</v>
      </c>
      <c r="BM203" s="187" t="s">
        <v>2979</v>
      </c>
    </row>
    <row r="204" spans="1:65" s="2" customFormat="1" ht="11.25">
      <c r="A204" s="36"/>
      <c r="B204" s="37"/>
      <c r="C204" s="38"/>
      <c r="D204" s="189" t="s">
        <v>176</v>
      </c>
      <c r="E204" s="38"/>
      <c r="F204" s="190" t="s">
        <v>2978</v>
      </c>
      <c r="G204" s="38"/>
      <c r="H204" s="38"/>
      <c r="I204" s="191"/>
      <c r="J204" s="38"/>
      <c r="K204" s="38"/>
      <c r="L204" s="41"/>
      <c r="M204" s="192"/>
      <c r="N204" s="193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176</v>
      </c>
      <c r="AU204" s="19" t="s">
        <v>83</v>
      </c>
    </row>
    <row r="205" spans="1:65" s="2" customFormat="1" ht="16.5" customHeight="1">
      <c r="A205" s="36"/>
      <c r="B205" s="37"/>
      <c r="C205" s="226" t="s">
        <v>603</v>
      </c>
      <c r="D205" s="226" t="s">
        <v>304</v>
      </c>
      <c r="E205" s="227" t="s">
        <v>2980</v>
      </c>
      <c r="F205" s="228" t="s">
        <v>2981</v>
      </c>
      <c r="G205" s="229" t="s">
        <v>274</v>
      </c>
      <c r="H205" s="230">
        <v>10</v>
      </c>
      <c r="I205" s="231"/>
      <c r="J205" s="232">
        <f>ROUND(I205*H205,2)</f>
        <v>0</v>
      </c>
      <c r="K205" s="228" t="s">
        <v>180</v>
      </c>
      <c r="L205" s="233"/>
      <c r="M205" s="234" t="s">
        <v>19</v>
      </c>
      <c r="N205" s="235" t="s">
        <v>44</v>
      </c>
      <c r="O205" s="66"/>
      <c r="P205" s="185">
        <f>O205*H205</f>
        <v>0</v>
      </c>
      <c r="Q205" s="185">
        <v>6.9999999999999999E-4</v>
      </c>
      <c r="R205" s="185">
        <f>Q205*H205</f>
        <v>7.0000000000000001E-3</v>
      </c>
      <c r="S205" s="185">
        <v>0</v>
      </c>
      <c r="T205" s="18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7" t="s">
        <v>368</v>
      </c>
      <c r="AT205" s="187" t="s">
        <v>304</v>
      </c>
      <c r="AU205" s="187" t="s">
        <v>83</v>
      </c>
      <c r="AY205" s="19" t="s">
        <v>168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19" t="s">
        <v>81</v>
      </c>
      <c r="BK205" s="188">
        <f>ROUND(I205*H205,2)</f>
        <v>0</v>
      </c>
      <c r="BL205" s="19" t="s">
        <v>267</v>
      </c>
      <c r="BM205" s="187" t="s">
        <v>2982</v>
      </c>
    </row>
    <row r="206" spans="1:65" s="2" customFormat="1" ht="11.25">
      <c r="A206" s="36"/>
      <c r="B206" s="37"/>
      <c r="C206" s="38"/>
      <c r="D206" s="189" t="s">
        <v>176</v>
      </c>
      <c r="E206" s="38"/>
      <c r="F206" s="190" t="s">
        <v>2981</v>
      </c>
      <c r="G206" s="38"/>
      <c r="H206" s="38"/>
      <c r="I206" s="191"/>
      <c r="J206" s="38"/>
      <c r="K206" s="38"/>
      <c r="L206" s="41"/>
      <c r="M206" s="192"/>
      <c r="N206" s="193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176</v>
      </c>
      <c r="AU206" s="19" t="s">
        <v>83</v>
      </c>
    </row>
    <row r="207" spans="1:65" s="2" customFormat="1" ht="16.5" customHeight="1">
      <c r="A207" s="36"/>
      <c r="B207" s="37"/>
      <c r="C207" s="176" t="s">
        <v>607</v>
      </c>
      <c r="D207" s="176" t="s">
        <v>170</v>
      </c>
      <c r="E207" s="177" t="s">
        <v>2983</v>
      </c>
      <c r="F207" s="178" t="s">
        <v>2984</v>
      </c>
      <c r="G207" s="179" t="s">
        <v>274</v>
      </c>
      <c r="H207" s="180">
        <v>80</v>
      </c>
      <c r="I207" s="181"/>
      <c r="J207" s="182">
        <f>ROUND(I207*H207,2)</f>
        <v>0</v>
      </c>
      <c r="K207" s="178" t="s">
        <v>19</v>
      </c>
      <c r="L207" s="41"/>
      <c r="M207" s="183" t="s">
        <v>19</v>
      </c>
      <c r="N207" s="184" t="s">
        <v>44</v>
      </c>
      <c r="O207" s="66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7" t="s">
        <v>267</v>
      </c>
      <c r="AT207" s="187" t="s">
        <v>170</v>
      </c>
      <c r="AU207" s="187" t="s">
        <v>83</v>
      </c>
      <c r="AY207" s="19" t="s">
        <v>168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9" t="s">
        <v>81</v>
      </c>
      <c r="BK207" s="188">
        <f>ROUND(I207*H207,2)</f>
        <v>0</v>
      </c>
      <c r="BL207" s="19" t="s">
        <v>267</v>
      </c>
      <c r="BM207" s="187" t="s">
        <v>2985</v>
      </c>
    </row>
    <row r="208" spans="1:65" s="2" customFormat="1" ht="11.25">
      <c r="A208" s="36"/>
      <c r="B208" s="37"/>
      <c r="C208" s="38"/>
      <c r="D208" s="189" t="s">
        <v>176</v>
      </c>
      <c r="E208" s="38"/>
      <c r="F208" s="190" t="s">
        <v>2964</v>
      </c>
      <c r="G208" s="38"/>
      <c r="H208" s="38"/>
      <c r="I208" s="191"/>
      <c r="J208" s="38"/>
      <c r="K208" s="38"/>
      <c r="L208" s="41"/>
      <c r="M208" s="192"/>
      <c r="N208" s="193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176</v>
      </c>
      <c r="AU208" s="19" t="s">
        <v>83</v>
      </c>
    </row>
    <row r="209" spans="1:65" s="2" customFormat="1" ht="16.5" customHeight="1">
      <c r="A209" s="36"/>
      <c r="B209" s="37"/>
      <c r="C209" s="176" t="s">
        <v>616</v>
      </c>
      <c r="D209" s="176" t="s">
        <v>170</v>
      </c>
      <c r="E209" s="177" t="s">
        <v>2986</v>
      </c>
      <c r="F209" s="178" t="s">
        <v>2987</v>
      </c>
      <c r="G209" s="179" t="s">
        <v>274</v>
      </c>
      <c r="H209" s="180">
        <v>1</v>
      </c>
      <c r="I209" s="181"/>
      <c r="J209" s="182">
        <f>ROUND(I209*H209,2)</f>
        <v>0</v>
      </c>
      <c r="K209" s="178" t="s">
        <v>180</v>
      </c>
      <c r="L209" s="41"/>
      <c r="M209" s="183" t="s">
        <v>19</v>
      </c>
      <c r="N209" s="184" t="s">
        <v>44</v>
      </c>
      <c r="O209" s="66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7" t="s">
        <v>267</v>
      </c>
      <c r="AT209" s="187" t="s">
        <v>170</v>
      </c>
      <c r="AU209" s="187" t="s">
        <v>83</v>
      </c>
      <c r="AY209" s="19" t="s">
        <v>168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19" t="s">
        <v>81</v>
      </c>
      <c r="BK209" s="188">
        <f>ROUND(I209*H209,2)</f>
        <v>0</v>
      </c>
      <c r="BL209" s="19" t="s">
        <v>267</v>
      </c>
      <c r="BM209" s="187" t="s">
        <v>2988</v>
      </c>
    </row>
    <row r="210" spans="1:65" s="2" customFormat="1" ht="19.5">
      <c r="A210" s="36"/>
      <c r="B210" s="37"/>
      <c r="C210" s="38"/>
      <c r="D210" s="189" t="s">
        <v>176</v>
      </c>
      <c r="E210" s="38"/>
      <c r="F210" s="190" t="s">
        <v>2989</v>
      </c>
      <c r="G210" s="38"/>
      <c r="H210" s="38"/>
      <c r="I210" s="191"/>
      <c r="J210" s="38"/>
      <c r="K210" s="38"/>
      <c r="L210" s="41"/>
      <c r="M210" s="192"/>
      <c r="N210" s="193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176</v>
      </c>
      <c r="AU210" s="19" t="s">
        <v>83</v>
      </c>
    </row>
    <row r="211" spans="1:65" s="2" customFormat="1" ht="16.5" customHeight="1">
      <c r="A211" s="36"/>
      <c r="B211" s="37"/>
      <c r="C211" s="176" t="s">
        <v>621</v>
      </c>
      <c r="D211" s="176" t="s">
        <v>170</v>
      </c>
      <c r="E211" s="177" t="s">
        <v>2990</v>
      </c>
      <c r="F211" s="178" t="s">
        <v>2991</v>
      </c>
      <c r="G211" s="179" t="s">
        <v>248</v>
      </c>
      <c r="H211" s="180">
        <v>0.66900000000000004</v>
      </c>
      <c r="I211" s="181"/>
      <c r="J211" s="182">
        <f>ROUND(I211*H211,2)</f>
        <v>0</v>
      </c>
      <c r="K211" s="178" t="s">
        <v>180</v>
      </c>
      <c r="L211" s="41"/>
      <c r="M211" s="183" t="s">
        <v>19</v>
      </c>
      <c r="N211" s="184" t="s">
        <v>44</v>
      </c>
      <c r="O211" s="66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7" t="s">
        <v>267</v>
      </c>
      <c r="AT211" s="187" t="s">
        <v>170</v>
      </c>
      <c r="AU211" s="187" t="s">
        <v>83</v>
      </c>
      <c r="AY211" s="19" t="s">
        <v>168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19" t="s">
        <v>81</v>
      </c>
      <c r="BK211" s="188">
        <f>ROUND(I211*H211,2)</f>
        <v>0</v>
      </c>
      <c r="BL211" s="19" t="s">
        <v>267</v>
      </c>
      <c r="BM211" s="187" t="s">
        <v>2992</v>
      </c>
    </row>
    <row r="212" spans="1:65" s="2" customFormat="1" ht="19.5">
      <c r="A212" s="36"/>
      <c r="B212" s="37"/>
      <c r="C212" s="38"/>
      <c r="D212" s="189" t="s">
        <v>176</v>
      </c>
      <c r="E212" s="38"/>
      <c r="F212" s="190" t="s">
        <v>2993</v>
      </c>
      <c r="G212" s="38"/>
      <c r="H212" s="38"/>
      <c r="I212" s="191"/>
      <c r="J212" s="38"/>
      <c r="K212" s="38"/>
      <c r="L212" s="41"/>
      <c r="M212" s="192"/>
      <c r="N212" s="193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176</v>
      </c>
      <c r="AU212" s="19" t="s">
        <v>83</v>
      </c>
    </row>
    <row r="213" spans="1:65" s="12" customFormat="1" ht="25.9" customHeight="1">
      <c r="B213" s="160"/>
      <c r="C213" s="161"/>
      <c r="D213" s="162" t="s">
        <v>72</v>
      </c>
      <c r="E213" s="163" t="s">
        <v>304</v>
      </c>
      <c r="F213" s="163" t="s">
        <v>2994</v>
      </c>
      <c r="G213" s="161"/>
      <c r="H213" s="161"/>
      <c r="I213" s="164"/>
      <c r="J213" s="165">
        <f>BK213</f>
        <v>0</v>
      </c>
      <c r="K213" s="161"/>
      <c r="L213" s="166"/>
      <c r="M213" s="167"/>
      <c r="N213" s="168"/>
      <c r="O213" s="168"/>
      <c r="P213" s="169">
        <f>P214+P241</f>
        <v>0</v>
      </c>
      <c r="Q213" s="168"/>
      <c r="R213" s="169">
        <f>R214+R241</f>
        <v>2.0799999999999999E-2</v>
      </c>
      <c r="S213" s="168"/>
      <c r="T213" s="170">
        <f>T214+T241</f>
        <v>0</v>
      </c>
      <c r="AR213" s="171" t="s">
        <v>183</v>
      </c>
      <c r="AT213" s="172" t="s">
        <v>72</v>
      </c>
      <c r="AU213" s="172" t="s">
        <v>73</v>
      </c>
      <c r="AY213" s="171" t="s">
        <v>168</v>
      </c>
      <c r="BK213" s="173">
        <f>BK214+BK241</f>
        <v>0</v>
      </c>
    </row>
    <row r="214" spans="1:65" s="12" customFormat="1" ht="22.9" customHeight="1">
      <c r="B214" s="160"/>
      <c r="C214" s="161"/>
      <c r="D214" s="162" t="s">
        <v>72</v>
      </c>
      <c r="E214" s="174" t="s">
        <v>2995</v>
      </c>
      <c r="F214" s="174" t="s">
        <v>2996</v>
      </c>
      <c r="G214" s="161"/>
      <c r="H214" s="161"/>
      <c r="I214" s="164"/>
      <c r="J214" s="175">
        <f>BK214</f>
        <v>0</v>
      </c>
      <c r="K214" s="161"/>
      <c r="L214" s="166"/>
      <c r="M214" s="167"/>
      <c r="N214" s="168"/>
      <c r="O214" s="168"/>
      <c r="P214" s="169">
        <f>SUM(P215:P240)</f>
        <v>0</v>
      </c>
      <c r="Q214" s="168"/>
      <c r="R214" s="169">
        <f>SUM(R215:R240)</f>
        <v>2.0799999999999999E-2</v>
      </c>
      <c r="S214" s="168"/>
      <c r="T214" s="170">
        <f>SUM(T215:T240)</f>
        <v>0</v>
      </c>
      <c r="AR214" s="171" t="s">
        <v>183</v>
      </c>
      <c r="AT214" s="172" t="s">
        <v>72</v>
      </c>
      <c r="AU214" s="172" t="s">
        <v>81</v>
      </c>
      <c r="AY214" s="171" t="s">
        <v>168</v>
      </c>
      <c r="BK214" s="173">
        <f>SUM(BK215:BK240)</f>
        <v>0</v>
      </c>
    </row>
    <row r="215" spans="1:65" s="2" customFormat="1" ht="16.5" customHeight="1">
      <c r="A215" s="36"/>
      <c r="B215" s="37"/>
      <c r="C215" s="176" t="s">
        <v>515</v>
      </c>
      <c r="D215" s="176" t="s">
        <v>170</v>
      </c>
      <c r="E215" s="177" t="s">
        <v>2997</v>
      </c>
      <c r="F215" s="178" t="s">
        <v>2998</v>
      </c>
      <c r="G215" s="179" t="s">
        <v>274</v>
      </c>
      <c r="H215" s="180">
        <v>800</v>
      </c>
      <c r="I215" s="181"/>
      <c r="J215" s="182">
        <f>ROUND(I215*H215,2)</f>
        <v>0</v>
      </c>
      <c r="K215" s="178" t="s">
        <v>180</v>
      </c>
      <c r="L215" s="41"/>
      <c r="M215" s="183" t="s">
        <v>19</v>
      </c>
      <c r="N215" s="184" t="s">
        <v>44</v>
      </c>
      <c r="O215" s="66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7" t="s">
        <v>674</v>
      </c>
      <c r="AT215" s="187" t="s">
        <v>170</v>
      </c>
      <c r="AU215" s="187" t="s">
        <v>83</v>
      </c>
      <c r="AY215" s="19" t="s">
        <v>168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19" t="s">
        <v>81</v>
      </c>
      <c r="BK215" s="188">
        <f>ROUND(I215*H215,2)</f>
        <v>0</v>
      </c>
      <c r="BL215" s="19" t="s">
        <v>674</v>
      </c>
      <c r="BM215" s="187" t="s">
        <v>2999</v>
      </c>
    </row>
    <row r="216" spans="1:65" s="2" customFormat="1" ht="11.25">
      <c r="A216" s="36"/>
      <c r="B216" s="37"/>
      <c r="C216" s="38"/>
      <c r="D216" s="189" t="s">
        <v>176</v>
      </c>
      <c r="E216" s="38"/>
      <c r="F216" s="190" t="s">
        <v>3000</v>
      </c>
      <c r="G216" s="38"/>
      <c r="H216" s="38"/>
      <c r="I216" s="191"/>
      <c r="J216" s="38"/>
      <c r="K216" s="38"/>
      <c r="L216" s="41"/>
      <c r="M216" s="192"/>
      <c r="N216" s="193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176</v>
      </c>
      <c r="AU216" s="19" t="s">
        <v>83</v>
      </c>
    </row>
    <row r="217" spans="1:65" s="2" customFormat="1" ht="16.5" customHeight="1">
      <c r="A217" s="36"/>
      <c r="B217" s="37"/>
      <c r="C217" s="176" t="s">
        <v>601</v>
      </c>
      <c r="D217" s="176" t="s">
        <v>170</v>
      </c>
      <c r="E217" s="177" t="s">
        <v>3001</v>
      </c>
      <c r="F217" s="178" t="s">
        <v>3002</v>
      </c>
      <c r="G217" s="179" t="s">
        <v>274</v>
      </c>
      <c r="H217" s="180">
        <v>10</v>
      </c>
      <c r="I217" s="181"/>
      <c r="J217" s="182">
        <f>ROUND(I217*H217,2)</f>
        <v>0</v>
      </c>
      <c r="K217" s="178" t="s">
        <v>180</v>
      </c>
      <c r="L217" s="41"/>
      <c r="M217" s="183" t="s">
        <v>19</v>
      </c>
      <c r="N217" s="184" t="s">
        <v>44</v>
      </c>
      <c r="O217" s="66"/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7" t="s">
        <v>674</v>
      </c>
      <c r="AT217" s="187" t="s">
        <v>170</v>
      </c>
      <c r="AU217" s="187" t="s">
        <v>83</v>
      </c>
      <c r="AY217" s="19" t="s">
        <v>168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19" t="s">
        <v>81</v>
      </c>
      <c r="BK217" s="188">
        <f>ROUND(I217*H217,2)</f>
        <v>0</v>
      </c>
      <c r="BL217" s="19" t="s">
        <v>674</v>
      </c>
      <c r="BM217" s="187" t="s">
        <v>3003</v>
      </c>
    </row>
    <row r="218" spans="1:65" s="2" customFormat="1" ht="11.25">
      <c r="A218" s="36"/>
      <c r="B218" s="37"/>
      <c r="C218" s="38"/>
      <c r="D218" s="189" t="s">
        <v>176</v>
      </c>
      <c r="E218" s="38"/>
      <c r="F218" s="190" t="s">
        <v>3004</v>
      </c>
      <c r="G218" s="38"/>
      <c r="H218" s="38"/>
      <c r="I218" s="191"/>
      <c r="J218" s="38"/>
      <c r="K218" s="38"/>
      <c r="L218" s="41"/>
      <c r="M218" s="192"/>
      <c r="N218" s="193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176</v>
      </c>
      <c r="AU218" s="19" t="s">
        <v>83</v>
      </c>
    </row>
    <row r="219" spans="1:65" s="2" customFormat="1" ht="16.5" customHeight="1">
      <c r="A219" s="36"/>
      <c r="B219" s="37"/>
      <c r="C219" s="176" t="s">
        <v>669</v>
      </c>
      <c r="D219" s="176" t="s">
        <v>170</v>
      </c>
      <c r="E219" s="177" t="s">
        <v>3005</v>
      </c>
      <c r="F219" s="178" t="s">
        <v>3006</v>
      </c>
      <c r="G219" s="179" t="s">
        <v>274</v>
      </c>
      <c r="H219" s="180">
        <v>10</v>
      </c>
      <c r="I219" s="181"/>
      <c r="J219" s="182">
        <f>ROUND(I219*H219,2)</f>
        <v>0</v>
      </c>
      <c r="K219" s="178" t="s">
        <v>180</v>
      </c>
      <c r="L219" s="41"/>
      <c r="M219" s="183" t="s">
        <v>19</v>
      </c>
      <c r="N219" s="184" t="s">
        <v>44</v>
      </c>
      <c r="O219" s="66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7" t="s">
        <v>674</v>
      </c>
      <c r="AT219" s="187" t="s">
        <v>170</v>
      </c>
      <c r="AU219" s="187" t="s">
        <v>83</v>
      </c>
      <c r="AY219" s="19" t="s">
        <v>168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19" t="s">
        <v>81</v>
      </c>
      <c r="BK219" s="188">
        <f>ROUND(I219*H219,2)</f>
        <v>0</v>
      </c>
      <c r="BL219" s="19" t="s">
        <v>674</v>
      </c>
      <c r="BM219" s="187" t="s">
        <v>3007</v>
      </c>
    </row>
    <row r="220" spans="1:65" s="2" customFormat="1" ht="11.25">
      <c r="A220" s="36"/>
      <c r="B220" s="37"/>
      <c r="C220" s="38"/>
      <c r="D220" s="189" t="s">
        <v>176</v>
      </c>
      <c r="E220" s="38"/>
      <c r="F220" s="190" t="s">
        <v>3008</v>
      </c>
      <c r="G220" s="38"/>
      <c r="H220" s="38"/>
      <c r="I220" s="191"/>
      <c r="J220" s="38"/>
      <c r="K220" s="38"/>
      <c r="L220" s="41"/>
      <c r="M220" s="192"/>
      <c r="N220" s="193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176</v>
      </c>
      <c r="AU220" s="19" t="s">
        <v>83</v>
      </c>
    </row>
    <row r="221" spans="1:65" s="2" customFormat="1" ht="16.5" customHeight="1">
      <c r="A221" s="36"/>
      <c r="B221" s="37"/>
      <c r="C221" s="176" t="s">
        <v>674</v>
      </c>
      <c r="D221" s="176" t="s">
        <v>170</v>
      </c>
      <c r="E221" s="177" t="s">
        <v>3009</v>
      </c>
      <c r="F221" s="178" t="s">
        <v>3010</v>
      </c>
      <c r="G221" s="179" t="s">
        <v>179</v>
      </c>
      <c r="H221" s="180">
        <v>240</v>
      </c>
      <c r="I221" s="181"/>
      <c r="J221" s="182">
        <f>ROUND(I221*H221,2)</f>
        <v>0</v>
      </c>
      <c r="K221" s="178" t="s">
        <v>180</v>
      </c>
      <c r="L221" s="41"/>
      <c r="M221" s="183" t="s">
        <v>19</v>
      </c>
      <c r="N221" s="184" t="s">
        <v>44</v>
      </c>
      <c r="O221" s="66"/>
      <c r="P221" s="185">
        <f>O221*H221</f>
        <v>0</v>
      </c>
      <c r="Q221" s="185">
        <v>0</v>
      </c>
      <c r="R221" s="185">
        <f>Q221*H221</f>
        <v>0</v>
      </c>
      <c r="S221" s="185">
        <v>0</v>
      </c>
      <c r="T221" s="18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7" t="s">
        <v>674</v>
      </c>
      <c r="AT221" s="187" t="s">
        <v>170</v>
      </c>
      <c r="AU221" s="187" t="s">
        <v>83</v>
      </c>
      <c r="AY221" s="19" t="s">
        <v>168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19" t="s">
        <v>81</v>
      </c>
      <c r="BK221" s="188">
        <f>ROUND(I221*H221,2)</f>
        <v>0</v>
      </c>
      <c r="BL221" s="19" t="s">
        <v>674</v>
      </c>
      <c r="BM221" s="187" t="s">
        <v>3011</v>
      </c>
    </row>
    <row r="222" spans="1:65" s="2" customFormat="1" ht="11.25">
      <c r="A222" s="36"/>
      <c r="B222" s="37"/>
      <c r="C222" s="38"/>
      <c r="D222" s="189" t="s">
        <v>176</v>
      </c>
      <c r="E222" s="38"/>
      <c r="F222" s="190" t="s">
        <v>3012</v>
      </c>
      <c r="G222" s="38"/>
      <c r="H222" s="38"/>
      <c r="I222" s="191"/>
      <c r="J222" s="38"/>
      <c r="K222" s="38"/>
      <c r="L222" s="41"/>
      <c r="M222" s="192"/>
      <c r="N222" s="193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176</v>
      </c>
      <c r="AU222" s="19" t="s">
        <v>83</v>
      </c>
    </row>
    <row r="223" spans="1:65" s="2" customFormat="1" ht="16.5" customHeight="1">
      <c r="A223" s="36"/>
      <c r="B223" s="37"/>
      <c r="C223" s="176" t="s">
        <v>691</v>
      </c>
      <c r="D223" s="176" t="s">
        <v>170</v>
      </c>
      <c r="E223" s="177" t="s">
        <v>3013</v>
      </c>
      <c r="F223" s="178" t="s">
        <v>3014</v>
      </c>
      <c r="G223" s="179" t="s">
        <v>179</v>
      </c>
      <c r="H223" s="180">
        <v>240</v>
      </c>
      <c r="I223" s="181"/>
      <c r="J223" s="182">
        <f>ROUND(I223*H223,2)</f>
        <v>0</v>
      </c>
      <c r="K223" s="178" t="s">
        <v>19</v>
      </c>
      <c r="L223" s="41"/>
      <c r="M223" s="183" t="s">
        <v>19</v>
      </c>
      <c r="N223" s="184" t="s">
        <v>44</v>
      </c>
      <c r="O223" s="66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7" t="s">
        <v>674</v>
      </c>
      <c r="AT223" s="187" t="s">
        <v>170</v>
      </c>
      <c r="AU223" s="187" t="s">
        <v>83</v>
      </c>
      <c r="AY223" s="19" t="s">
        <v>168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19" t="s">
        <v>81</v>
      </c>
      <c r="BK223" s="188">
        <f>ROUND(I223*H223,2)</f>
        <v>0</v>
      </c>
      <c r="BL223" s="19" t="s">
        <v>674</v>
      </c>
      <c r="BM223" s="187" t="s">
        <v>3015</v>
      </c>
    </row>
    <row r="224" spans="1:65" s="2" customFormat="1" ht="11.25">
      <c r="A224" s="36"/>
      <c r="B224" s="37"/>
      <c r="C224" s="38"/>
      <c r="D224" s="189" t="s">
        <v>176</v>
      </c>
      <c r="E224" s="38"/>
      <c r="F224" s="190" t="s">
        <v>3012</v>
      </c>
      <c r="G224" s="38"/>
      <c r="H224" s="38"/>
      <c r="I224" s="191"/>
      <c r="J224" s="38"/>
      <c r="K224" s="38"/>
      <c r="L224" s="41"/>
      <c r="M224" s="192"/>
      <c r="N224" s="193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176</v>
      </c>
      <c r="AU224" s="19" t="s">
        <v>83</v>
      </c>
    </row>
    <row r="225" spans="1:65" s="2" customFormat="1" ht="16.5" customHeight="1">
      <c r="A225" s="36"/>
      <c r="B225" s="37"/>
      <c r="C225" s="176" t="s">
        <v>696</v>
      </c>
      <c r="D225" s="176" t="s">
        <v>170</v>
      </c>
      <c r="E225" s="177" t="s">
        <v>3016</v>
      </c>
      <c r="F225" s="178" t="s">
        <v>3017</v>
      </c>
      <c r="G225" s="179" t="s">
        <v>179</v>
      </c>
      <c r="H225" s="180">
        <v>40</v>
      </c>
      <c r="I225" s="181"/>
      <c r="J225" s="182">
        <f>ROUND(I225*H225,2)</f>
        <v>0</v>
      </c>
      <c r="K225" s="178" t="s">
        <v>180</v>
      </c>
      <c r="L225" s="41"/>
      <c r="M225" s="183" t="s">
        <v>19</v>
      </c>
      <c r="N225" s="184" t="s">
        <v>44</v>
      </c>
      <c r="O225" s="66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7" t="s">
        <v>674</v>
      </c>
      <c r="AT225" s="187" t="s">
        <v>170</v>
      </c>
      <c r="AU225" s="187" t="s">
        <v>83</v>
      </c>
      <c r="AY225" s="19" t="s">
        <v>168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19" t="s">
        <v>81</v>
      </c>
      <c r="BK225" s="188">
        <f>ROUND(I225*H225,2)</f>
        <v>0</v>
      </c>
      <c r="BL225" s="19" t="s">
        <v>674</v>
      </c>
      <c r="BM225" s="187" t="s">
        <v>3018</v>
      </c>
    </row>
    <row r="226" spans="1:65" s="2" customFormat="1" ht="11.25">
      <c r="A226" s="36"/>
      <c r="B226" s="37"/>
      <c r="C226" s="38"/>
      <c r="D226" s="189" t="s">
        <v>176</v>
      </c>
      <c r="E226" s="38"/>
      <c r="F226" s="190" t="s">
        <v>3019</v>
      </c>
      <c r="G226" s="38"/>
      <c r="H226" s="38"/>
      <c r="I226" s="191"/>
      <c r="J226" s="38"/>
      <c r="K226" s="38"/>
      <c r="L226" s="41"/>
      <c r="M226" s="192"/>
      <c r="N226" s="193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176</v>
      </c>
      <c r="AU226" s="19" t="s">
        <v>83</v>
      </c>
    </row>
    <row r="227" spans="1:65" s="2" customFormat="1" ht="16.5" customHeight="1">
      <c r="A227" s="36"/>
      <c r="B227" s="37"/>
      <c r="C227" s="226" t="s">
        <v>715</v>
      </c>
      <c r="D227" s="226" t="s">
        <v>304</v>
      </c>
      <c r="E227" s="227" t="s">
        <v>3020</v>
      </c>
      <c r="F227" s="228" t="s">
        <v>3021</v>
      </c>
      <c r="G227" s="229" t="s">
        <v>179</v>
      </c>
      <c r="H227" s="230">
        <v>40</v>
      </c>
      <c r="I227" s="231"/>
      <c r="J227" s="232">
        <f>ROUND(I227*H227,2)</f>
        <v>0</v>
      </c>
      <c r="K227" s="228" t="s">
        <v>180</v>
      </c>
      <c r="L227" s="233"/>
      <c r="M227" s="234" t="s">
        <v>19</v>
      </c>
      <c r="N227" s="235" t="s">
        <v>44</v>
      </c>
      <c r="O227" s="66"/>
      <c r="P227" s="185">
        <f>O227*H227</f>
        <v>0</v>
      </c>
      <c r="Q227" s="185">
        <v>3.5E-4</v>
      </c>
      <c r="R227" s="185">
        <f>Q227*H227</f>
        <v>1.4E-2</v>
      </c>
      <c r="S227" s="185">
        <v>0</v>
      </c>
      <c r="T227" s="18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7" t="s">
        <v>1112</v>
      </c>
      <c r="AT227" s="187" t="s">
        <v>304</v>
      </c>
      <c r="AU227" s="187" t="s">
        <v>83</v>
      </c>
      <c r="AY227" s="19" t="s">
        <v>168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9" t="s">
        <v>81</v>
      </c>
      <c r="BK227" s="188">
        <f>ROUND(I227*H227,2)</f>
        <v>0</v>
      </c>
      <c r="BL227" s="19" t="s">
        <v>1112</v>
      </c>
      <c r="BM227" s="187" t="s">
        <v>3022</v>
      </c>
    </row>
    <row r="228" spans="1:65" s="2" customFormat="1" ht="11.25">
      <c r="A228" s="36"/>
      <c r="B228" s="37"/>
      <c r="C228" s="38"/>
      <c r="D228" s="189" t="s">
        <v>176</v>
      </c>
      <c r="E228" s="38"/>
      <c r="F228" s="190" t="s">
        <v>3021</v>
      </c>
      <c r="G228" s="38"/>
      <c r="H228" s="38"/>
      <c r="I228" s="191"/>
      <c r="J228" s="38"/>
      <c r="K228" s="38"/>
      <c r="L228" s="41"/>
      <c r="M228" s="192"/>
      <c r="N228" s="193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176</v>
      </c>
      <c r="AU228" s="19" t="s">
        <v>83</v>
      </c>
    </row>
    <row r="229" spans="1:65" s="2" customFormat="1" ht="19.5">
      <c r="A229" s="36"/>
      <c r="B229" s="37"/>
      <c r="C229" s="38"/>
      <c r="D229" s="189" t="s">
        <v>352</v>
      </c>
      <c r="E229" s="38"/>
      <c r="F229" s="247" t="s">
        <v>3023</v>
      </c>
      <c r="G229" s="38"/>
      <c r="H229" s="38"/>
      <c r="I229" s="191"/>
      <c r="J229" s="38"/>
      <c r="K229" s="38"/>
      <c r="L229" s="41"/>
      <c r="M229" s="192"/>
      <c r="N229" s="193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352</v>
      </c>
      <c r="AU229" s="19" t="s">
        <v>83</v>
      </c>
    </row>
    <row r="230" spans="1:65" s="2" customFormat="1" ht="16.5" customHeight="1">
      <c r="A230" s="36"/>
      <c r="B230" s="37"/>
      <c r="C230" s="226" t="s">
        <v>720</v>
      </c>
      <c r="D230" s="226" t="s">
        <v>304</v>
      </c>
      <c r="E230" s="227" t="s">
        <v>3024</v>
      </c>
      <c r="F230" s="228" t="s">
        <v>3025</v>
      </c>
      <c r="G230" s="229" t="s">
        <v>179</v>
      </c>
      <c r="H230" s="230">
        <v>20</v>
      </c>
      <c r="I230" s="231"/>
      <c r="J230" s="232">
        <f>ROUND(I230*H230,2)</f>
        <v>0</v>
      </c>
      <c r="K230" s="228" t="s">
        <v>180</v>
      </c>
      <c r="L230" s="233"/>
      <c r="M230" s="234" t="s">
        <v>19</v>
      </c>
      <c r="N230" s="235" t="s">
        <v>44</v>
      </c>
      <c r="O230" s="66"/>
      <c r="P230" s="185">
        <f>O230*H230</f>
        <v>0</v>
      </c>
      <c r="Q230" s="185">
        <v>3.4000000000000002E-4</v>
      </c>
      <c r="R230" s="185">
        <f>Q230*H230</f>
        <v>6.8000000000000005E-3</v>
      </c>
      <c r="S230" s="185">
        <v>0</v>
      </c>
      <c r="T230" s="18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7" t="s">
        <v>1112</v>
      </c>
      <c r="AT230" s="187" t="s">
        <v>304</v>
      </c>
      <c r="AU230" s="187" t="s">
        <v>83</v>
      </c>
      <c r="AY230" s="19" t="s">
        <v>168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19" t="s">
        <v>81</v>
      </c>
      <c r="BK230" s="188">
        <f>ROUND(I230*H230,2)</f>
        <v>0</v>
      </c>
      <c r="BL230" s="19" t="s">
        <v>1112</v>
      </c>
      <c r="BM230" s="187" t="s">
        <v>3026</v>
      </c>
    </row>
    <row r="231" spans="1:65" s="2" customFormat="1" ht="11.25">
      <c r="A231" s="36"/>
      <c r="B231" s="37"/>
      <c r="C231" s="38"/>
      <c r="D231" s="189" t="s">
        <v>176</v>
      </c>
      <c r="E231" s="38"/>
      <c r="F231" s="190" t="s">
        <v>3025</v>
      </c>
      <c r="G231" s="38"/>
      <c r="H231" s="38"/>
      <c r="I231" s="191"/>
      <c r="J231" s="38"/>
      <c r="K231" s="38"/>
      <c r="L231" s="41"/>
      <c r="M231" s="192"/>
      <c r="N231" s="193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176</v>
      </c>
      <c r="AU231" s="19" t="s">
        <v>83</v>
      </c>
    </row>
    <row r="232" spans="1:65" s="2" customFormat="1" ht="19.5">
      <c r="A232" s="36"/>
      <c r="B232" s="37"/>
      <c r="C232" s="38"/>
      <c r="D232" s="189" t="s">
        <v>352</v>
      </c>
      <c r="E232" s="38"/>
      <c r="F232" s="247" t="s">
        <v>3027</v>
      </c>
      <c r="G232" s="38"/>
      <c r="H232" s="38"/>
      <c r="I232" s="191"/>
      <c r="J232" s="38"/>
      <c r="K232" s="38"/>
      <c r="L232" s="41"/>
      <c r="M232" s="192"/>
      <c r="N232" s="193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352</v>
      </c>
      <c r="AU232" s="19" t="s">
        <v>83</v>
      </c>
    </row>
    <row r="233" spans="1:65" s="2" customFormat="1" ht="21.75" customHeight="1">
      <c r="A233" s="36"/>
      <c r="B233" s="37"/>
      <c r="C233" s="176" t="s">
        <v>731</v>
      </c>
      <c r="D233" s="176" t="s">
        <v>170</v>
      </c>
      <c r="E233" s="177" t="s">
        <v>3028</v>
      </c>
      <c r="F233" s="178" t="s">
        <v>3029</v>
      </c>
      <c r="G233" s="179" t="s">
        <v>179</v>
      </c>
      <c r="H233" s="180">
        <v>10</v>
      </c>
      <c r="I233" s="181"/>
      <c r="J233" s="182">
        <f>ROUND(I233*H233,2)</f>
        <v>0</v>
      </c>
      <c r="K233" s="178" t="s">
        <v>180</v>
      </c>
      <c r="L233" s="41"/>
      <c r="M233" s="183" t="s">
        <v>19</v>
      </c>
      <c r="N233" s="184" t="s">
        <v>44</v>
      </c>
      <c r="O233" s="66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7" t="s">
        <v>267</v>
      </c>
      <c r="AT233" s="187" t="s">
        <v>170</v>
      </c>
      <c r="AU233" s="187" t="s">
        <v>83</v>
      </c>
      <c r="AY233" s="19" t="s">
        <v>168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19" t="s">
        <v>81</v>
      </c>
      <c r="BK233" s="188">
        <f>ROUND(I233*H233,2)</f>
        <v>0</v>
      </c>
      <c r="BL233" s="19" t="s">
        <v>267</v>
      </c>
      <c r="BM233" s="187" t="s">
        <v>3030</v>
      </c>
    </row>
    <row r="234" spans="1:65" s="2" customFormat="1" ht="19.5">
      <c r="A234" s="36"/>
      <c r="B234" s="37"/>
      <c r="C234" s="38"/>
      <c r="D234" s="189" t="s">
        <v>176</v>
      </c>
      <c r="E234" s="38"/>
      <c r="F234" s="190" t="s">
        <v>3031</v>
      </c>
      <c r="G234" s="38"/>
      <c r="H234" s="38"/>
      <c r="I234" s="191"/>
      <c r="J234" s="38"/>
      <c r="K234" s="38"/>
      <c r="L234" s="41"/>
      <c r="M234" s="192"/>
      <c r="N234" s="193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176</v>
      </c>
      <c r="AU234" s="19" t="s">
        <v>83</v>
      </c>
    </row>
    <row r="235" spans="1:65" s="2" customFormat="1" ht="16.5" customHeight="1">
      <c r="A235" s="36"/>
      <c r="B235" s="37"/>
      <c r="C235" s="176" t="s">
        <v>734</v>
      </c>
      <c r="D235" s="176" t="s">
        <v>170</v>
      </c>
      <c r="E235" s="177" t="s">
        <v>3032</v>
      </c>
      <c r="F235" s="178" t="s">
        <v>3033</v>
      </c>
      <c r="G235" s="179" t="s">
        <v>3034</v>
      </c>
      <c r="H235" s="251"/>
      <c r="I235" s="181"/>
      <c r="J235" s="182">
        <f>ROUND(I235*H235,2)</f>
        <v>0</v>
      </c>
      <c r="K235" s="178" t="s">
        <v>19</v>
      </c>
      <c r="L235" s="41"/>
      <c r="M235" s="183" t="s">
        <v>19</v>
      </c>
      <c r="N235" s="184" t="s">
        <v>44</v>
      </c>
      <c r="O235" s="66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7" t="s">
        <v>1112</v>
      </c>
      <c r="AT235" s="187" t="s">
        <v>170</v>
      </c>
      <c r="AU235" s="187" t="s">
        <v>83</v>
      </c>
      <c r="AY235" s="19" t="s">
        <v>168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9" t="s">
        <v>81</v>
      </c>
      <c r="BK235" s="188">
        <f>ROUND(I235*H235,2)</f>
        <v>0</v>
      </c>
      <c r="BL235" s="19" t="s">
        <v>1112</v>
      </c>
      <c r="BM235" s="187" t="s">
        <v>3035</v>
      </c>
    </row>
    <row r="236" spans="1:65" s="2" customFormat="1" ht="11.25">
      <c r="A236" s="36"/>
      <c r="B236" s="37"/>
      <c r="C236" s="38"/>
      <c r="D236" s="189" t="s">
        <v>176</v>
      </c>
      <c r="E236" s="38"/>
      <c r="F236" s="190" t="s">
        <v>3033</v>
      </c>
      <c r="G236" s="38"/>
      <c r="H236" s="38"/>
      <c r="I236" s="191"/>
      <c r="J236" s="38"/>
      <c r="K236" s="38"/>
      <c r="L236" s="41"/>
      <c r="M236" s="192"/>
      <c r="N236" s="193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176</v>
      </c>
      <c r="AU236" s="19" t="s">
        <v>83</v>
      </c>
    </row>
    <row r="237" spans="1:65" s="2" customFormat="1" ht="16.5" customHeight="1">
      <c r="A237" s="36"/>
      <c r="B237" s="37"/>
      <c r="C237" s="176" t="s">
        <v>742</v>
      </c>
      <c r="D237" s="176" t="s">
        <v>170</v>
      </c>
      <c r="E237" s="177" t="s">
        <v>3036</v>
      </c>
      <c r="F237" s="178" t="s">
        <v>3037</v>
      </c>
      <c r="G237" s="179" t="s">
        <v>3034</v>
      </c>
      <c r="H237" s="251"/>
      <c r="I237" s="181"/>
      <c r="J237" s="182">
        <f>ROUND(I237*H237,2)</f>
        <v>0</v>
      </c>
      <c r="K237" s="178" t="s">
        <v>19</v>
      </c>
      <c r="L237" s="41"/>
      <c r="M237" s="183" t="s">
        <v>19</v>
      </c>
      <c r="N237" s="184" t="s">
        <v>44</v>
      </c>
      <c r="O237" s="66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7" t="s">
        <v>674</v>
      </c>
      <c r="AT237" s="187" t="s">
        <v>170</v>
      </c>
      <c r="AU237" s="187" t="s">
        <v>83</v>
      </c>
      <c r="AY237" s="19" t="s">
        <v>168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19" t="s">
        <v>81</v>
      </c>
      <c r="BK237" s="188">
        <f>ROUND(I237*H237,2)</f>
        <v>0</v>
      </c>
      <c r="BL237" s="19" t="s">
        <v>674</v>
      </c>
      <c r="BM237" s="187" t="s">
        <v>3038</v>
      </c>
    </row>
    <row r="238" spans="1:65" s="2" customFormat="1" ht="11.25">
      <c r="A238" s="36"/>
      <c r="B238" s="37"/>
      <c r="C238" s="38"/>
      <c r="D238" s="189" t="s">
        <v>176</v>
      </c>
      <c r="E238" s="38"/>
      <c r="F238" s="190" t="s">
        <v>3037</v>
      </c>
      <c r="G238" s="38"/>
      <c r="H238" s="38"/>
      <c r="I238" s="191"/>
      <c r="J238" s="38"/>
      <c r="K238" s="38"/>
      <c r="L238" s="41"/>
      <c r="M238" s="192"/>
      <c r="N238" s="193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176</v>
      </c>
      <c r="AU238" s="19" t="s">
        <v>83</v>
      </c>
    </row>
    <row r="239" spans="1:65" s="2" customFormat="1" ht="16.5" customHeight="1">
      <c r="A239" s="36"/>
      <c r="B239" s="37"/>
      <c r="C239" s="176" t="s">
        <v>747</v>
      </c>
      <c r="D239" s="176" t="s">
        <v>170</v>
      </c>
      <c r="E239" s="177" t="s">
        <v>3039</v>
      </c>
      <c r="F239" s="178" t="s">
        <v>3040</v>
      </c>
      <c r="G239" s="179" t="s">
        <v>3034</v>
      </c>
      <c r="H239" s="251"/>
      <c r="I239" s="181"/>
      <c r="J239" s="182">
        <f>ROUND(I239*H239,2)</f>
        <v>0</v>
      </c>
      <c r="K239" s="178" t="s">
        <v>19</v>
      </c>
      <c r="L239" s="41"/>
      <c r="M239" s="183" t="s">
        <v>19</v>
      </c>
      <c r="N239" s="184" t="s">
        <v>44</v>
      </c>
      <c r="O239" s="66"/>
      <c r="P239" s="185">
        <f>O239*H239</f>
        <v>0</v>
      </c>
      <c r="Q239" s="185">
        <v>0</v>
      </c>
      <c r="R239" s="185">
        <f>Q239*H239</f>
        <v>0</v>
      </c>
      <c r="S239" s="185">
        <v>0</v>
      </c>
      <c r="T239" s="18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7" t="s">
        <v>674</v>
      </c>
      <c r="AT239" s="187" t="s">
        <v>170</v>
      </c>
      <c r="AU239" s="187" t="s">
        <v>83</v>
      </c>
      <c r="AY239" s="19" t="s">
        <v>168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19" t="s">
        <v>81</v>
      </c>
      <c r="BK239" s="188">
        <f>ROUND(I239*H239,2)</f>
        <v>0</v>
      </c>
      <c r="BL239" s="19" t="s">
        <v>674</v>
      </c>
      <c r="BM239" s="187" t="s">
        <v>3041</v>
      </c>
    </row>
    <row r="240" spans="1:65" s="2" customFormat="1" ht="11.25">
      <c r="A240" s="36"/>
      <c r="B240" s="37"/>
      <c r="C240" s="38"/>
      <c r="D240" s="189" t="s">
        <v>176</v>
      </c>
      <c r="E240" s="38"/>
      <c r="F240" s="190" t="s">
        <v>3040</v>
      </c>
      <c r="G240" s="38"/>
      <c r="H240" s="38"/>
      <c r="I240" s="191"/>
      <c r="J240" s="38"/>
      <c r="K240" s="38"/>
      <c r="L240" s="41"/>
      <c r="M240" s="192"/>
      <c r="N240" s="193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176</v>
      </c>
      <c r="AU240" s="19" t="s">
        <v>83</v>
      </c>
    </row>
    <row r="241" spans="1:65" s="12" customFormat="1" ht="22.9" customHeight="1">
      <c r="B241" s="160"/>
      <c r="C241" s="161"/>
      <c r="D241" s="162" t="s">
        <v>72</v>
      </c>
      <c r="E241" s="174" t="s">
        <v>3042</v>
      </c>
      <c r="F241" s="174" t="s">
        <v>3043</v>
      </c>
      <c r="G241" s="161"/>
      <c r="H241" s="161"/>
      <c r="I241" s="164"/>
      <c r="J241" s="175">
        <f>BK241</f>
        <v>0</v>
      </c>
      <c r="K241" s="161"/>
      <c r="L241" s="166"/>
      <c r="M241" s="167"/>
      <c r="N241" s="168"/>
      <c r="O241" s="168"/>
      <c r="P241" s="169">
        <f>SUM(P242:P253)</f>
        <v>0</v>
      </c>
      <c r="Q241" s="168"/>
      <c r="R241" s="169">
        <f>SUM(R242:R253)</f>
        <v>0</v>
      </c>
      <c r="S241" s="168"/>
      <c r="T241" s="170">
        <f>SUM(T242:T253)</f>
        <v>0</v>
      </c>
      <c r="AR241" s="171" t="s">
        <v>183</v>
      </c>
      <c r="AT241" s="172" t="s">
        <v>72</v>
      </c>
      <c r="AU241" s="172" t="s">
        <v>81</v>
      </c>
      <c r="AY241" s="171" t="s">
        <v>168</v>
      </c>
      <c r="BK241" s="173">
        <f>SUM(BK242:BK253)</f>
        <v>0</v>
      </c>
    </row>
    <row r="242" spans="1:65" s="2" customFormat="1" ht="16.5" customHeight="1">
      <c r="A242" s="36"/>
      <c r="B242" s="37"/>
      <c r="C242" s="176" t="s">
        <v>757</v>
      </c>
      <c r="D242" s="176" t="s">
        <v>170</v>
      </c>
      <c r="E242" s="177" t="s">
        <v>3044</v>
      </c>
      <c r="F242" s="178" t="s">
        <v>3045</v>
      </c>
      <c r="G242" s="179" t="s">
        <v>274</v>
      </c>
      <c r="H242" s="180">
        <v>5</v>
      </c>
      <c r="I242" s="181"/>
      <c r="J242" s="182">
        <f>ROUND(I242*H242,2)</f>
        <v>0</v>
      </c>
      <c r="K242" s="178" t="s">
        <v>180</v>
      </c>
      <c r="L242" s="41"/>
      <c r="M242" s="183" t="s">
        <v>19</v>
      </c>
      <c r="N242" s="184" t="s">
        <v>44</v>
      </c>
      <c r="O242" s="66"/>
      <c r="P242" s="185">
        <f>O242*H242</f>
        <v>0</v>
      </c>
      <c r="Q242" s="185">
        <v>0</v>
      </c>
      <c r="R242" s="185">
        <f>Q242*H242</f>
        <v>0</v>
      </c>
      <c r="S242" s="185">
        <v>0</v>
      </c>
      <c r="T242" s="18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7" t="s">
        <v>674</v>
      </c>
      <c r="AT242" s="187" t="s">
        <v>170</v>
      </c>
      <c r="AU242" s="187" t="s">
        <v>83</v>
      </c>
      <c r="AY242" s="19" t="s">
        <v>168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19" t="s">
        <v>81</v>
      </c>
      <c r="BK242" s="188">
        <f>ROUND(I242*H242,2)</f>
        <v>0</v>
      </c>
      <c r="BL242" s="19" t="s">
        <v>674</v>
      </c>
      <c r="BM242" s="187" t="s">
        <v>3046</v>
      </c>
    </row>
    <row r="243" spans="1:65" s="2" customFormat="1" ht="19.5">
      <c r="A243" s="36"/>
      <c r="B243" s="37"/>
      <c r="C243" s="38"/>
      <c r="D243" s="189" t="s">
        <v>176</v>
      </c>
      <c r="E243" s="38"/>
      <c r="F243" s="190" t="s">
        <v>3047</v>
      </c>
      <c r="G243" s="38"/>
      <c r="H243" s="38"/>
      <c r="I243" s="191"/>
      <c r="J243" s="38"/>
      <c r="K243" s="38"/>
      <c r="L243" s="41"/>
      <c r="M243" s="192"/>
      <c r="N243" s="193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176</v>
      </c>
      <c r="AU243" s="19" t="s">
        <v>83</v>
      </c>
    </row>
    <row r="244" spans="1:65" s="2" customFormat="1" ht="16.5" customHeight="1">
      <c r="A244" s="36"/>
      <c r="B244" s="37"/>
      <c r="C244" s="176" t="s">
        <v>762</v>
      </c>
      <c r="D244" s="176" t="s">
        <v>170</v>
      </c>
      <c r="E244" s="177" t="s">
        <v>3048</v>
      </c>
      <c r="F244" s="178" t="s">
        <v>3049</v>
      </c>
      <c r="G244" s="179" t="s">
        <v>274</v>
      </c>
      <c r="H244" s="180">
        <v>5</v>
      </c>
      <c r="I244" s="181"/>
      <c r="J244" s="182">
        <f>ROUND(I244*H244,2)</f>
        <v>0</v>
      </c>
      <c r="K244" s="178" t="s">
        <v>19</v>
      </c>
      <c r="L244" s="41"/>
      <c r="M244" s="183" t="s">
        <v>19</v>
      </c>
      <c r="N244" s="184" t="s">
        <v>44</v>
      </c>
      <c r="O244" s="66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7" t="s">
        <v>674</v>
      </c>
      <c r="AT244" s="187" t="s">
        <v>170</v>
      </c>
      <c r="AU244" s="187" t="s">
        <v>83</v>
      </c>
      <c r="AY244" s="19" t="s">
        <v>168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19" t="s">
        <v>81</v>
      </c>
      <c r="BK244" s="188">
        <f>ROUND(I244*H244,2)</f>
        <v>0</v>
      </c>
      <c r="BL244" s="19" t="s">
        <v>674</v>
      </c>
      <c r="BM244" s="187" t="s">
        <v>3050</v>
      </c>
    </row>
    <row r="245" spans="1:65" s="2" customFormat="1" ht="19.5">
      <c r="A245" s="36"/>
      <c r="B245" s="37"/>
      <c r="C245" s="38"/>
      <c r="D245" s="189" t="s">
        <v>176</v>
      </c>
      <c r="E245" s="38"/>
      <c r="F245" s="190" t="s">
        <v>3047</v>
      </c>
      <c r="G245" s="38"/>
      <c r="H245" s="38"/>
      <c r="I245" s="191"/>
      <c r="J245" s="38"/>
      <c r="K245" s="38"/>
      <c r="L245" s="41"/>
      <c r="M245" s="192"/>
      <c r="N245" s="193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176</v>
      </c>
      <c r="AU245" s="19" t="s">
        <v>83</v>
      </c>
    </row>
    <row r="246" spans="1:65" s="2" customFormat="1" ht="16.5" customHeight="1">
      <c r="A246" s="36"/>
      <c r="B246" s="37"/>
      <c r="C246" s="176" t="s">
        <v>771</v>
      </c>
      <c r="D246" s="176" t="s">
        <v>170</v>
      </c>
      <c r="E246" s="177" t="s">
        <v>3051</v>
      </c>
      <c r="F246" s="178" t="s">
        <v>3052</v>
      </c>
      <c r="G246" s="179" t="s">
        <v>274</v>
      </c>
      <c r="H246" s="180">
        <v>5</v>
      </c>
      <c r="I246" s="181"/>
      <c r="J246" s="182">
        <f>ROUND(I246*H246,2)</f>
        <v>0</v>
      </c>
      <c r="K246" s="178" t="s">
        <v>19</v>
      </c>
      <c r="L246" s="41"/>
      <c r="M246" s="183" t="s">
        <v>19</v>
      </c>
      <c r="N246" s="184" t="s">
        <v>44</v>
      </c>
      <c r="O246" s="66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7" t="s">
        <v>674</v>
      </c>
      <c r="AT246" s="187" t="s">
        <v>170</v>
      </c>
      <c r="AU246" s="187" t="s">
        <v>83</v>
      </c>
      <c r="AY246" s="19" t="s">
        <v>168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19" t="s">
        <v>81</v>
      </c>
      <c r="BK246" s="188">
        <f>ROUND(I246*H246,2)</f>
        <v>0</v>
      </c>
      <c r="BL246" s="19" t="s">
        <v>674</v>
      </c>
      <c r="BM246" s="187" t="s">
        <v>3053</v>
      </c>
    </row>
    <row r="247" spans="1:65" s="2" customFormat="1" ht="19.5">
      <c r="A247" s="36"/>
      <c r="B247" s="37"/>
      <c r="C247" s="38"/>
      <c r="D247" s="189" t="s">
        <v>176</v>
      </c>
      <c r="E247" s="38"/>
      <c r="F247" s="190" t="s">
        <v>3047</v>
      </c>
      <c r="G247" s="38"/>
      <c r="H247" s="38"/>
      <c r="I247" s="191"/>
      <c r="J247" s="38"/>
      <c r="K247" s="38"/>
      <c r="L247" s="41"/>
      <c r="M247" s="192"/>
      <c r="N247" s="193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176</v>
      </c>
      <c r="AU247" s="19" t="s">
        <v>83</v>
      </c>
    </row>
    <row r="248" spans="1:65" s="2" customFormat="1" ht="16.5" customHeight="1">
      <c r="A248" s="36"/>
      <c r="B248" s="37"/>
      <c r="C248" s="176" t="s">
        <v>774</v>
      </c>
      <c r="D248" s="176" t="s">
        <v>170</v>
      </c>
      <c r="E248" s="177" t="s">
        <v>3054</v>
      </c>
      <c r="F248" s="178" t="s">
        <v>3055</v>
      </c>
      <c r="G248" s="179" t="s">
        <v>274</v>
      </c>
      <c r="H248" s="180">
        <v>5</v>
      </c>
      <c r="I248" s="181"/>
      <c r="J248" s="182">
        <f>ROUND(I248*H248,2)</f>
        <v>0</v>
      </c>
      <c r="K248" s="178" t="s">
        <v>19</v>
      </c>
      <c r="L248" s="41"/>
      <c r="M248" s="183" t="s">
        <v>19</v>
      </c>
      <c r="N248" s="184" t="s">
        <v>44</v>
      </c>
      <c r="O248" s="66"/>
      <c r="P248" s="185">
        <f>O248*H248</f>
        <v>0</v>
      </c>
      <c r="Q248" s="185">
        <v>0</v>
      </c>
      <c r="R248" s="185">
        <f>Q248*H248</f>
        <v>0</v>
      </c>
      <c r="S248" s="185">
        <v>0</v>
      </c>
      <c r="T248" s="186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7" t="s">
        <v>674</v>
      </c>
      <c r="AT248" s="187" t="s">
        <v>170</v>
      </c>
      <c r="AU248" s="187" t="s">
        <v>83</v>
      </c>
      <c r="AY248" s="19" t="s">
        <v>168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19" t="s">
        <v>81</v>
      </c>
      <c r="BK248" s="188">
        <f>ROUND(I248*H248,2)</f>
        <v>0</v>
      </c>
      <c r="BL248" s="19" t="s">
        <v>674</v>
      </c>
      <c r="BM248" s="187" t="s">
        <v>3056</v>
      </c>
    </row>
    <row r="249" spans="1:65" s="2" customFormat="1" ht="19.5">
      <c r="A249" s="36"/>
      <c r="B249" s="37"/>
      <c r="C249" s="38"/>
      <c r="D249" s="189" t="s">
        <v>176</v>
      </c>
      <c r="E249" s="38"/>
      <c r="F249" s="190" t="s">
        <v>3047</v>
      </c>
      <c r="G249" s="38"/>
      <c r="H249" s="38"/>
      <c r="I249" s="191"/>
      <c r="J249" s="38"/>
      <c r="K249" s="38"/>
      <c r="L249" s="41"/>
      <c r="M249" s="192"/>
      <c r="N249" s="193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176</v>
      </c>
      <c r="AU249" s="19" t="s">
        <v>83</v>
      </c>
    </row>
    <row r="250" spans="1:65" s="2" customFormat="1" ht="16.5" customHeight="1">
      <c r="A250" s="36"/>
      <c r="B250" s="37"/>
      <c r="C250" s="176" t="s">
        <v>802</v>
      </c>
      <c r="D250" s="176" t="s">
        <v>170</v>
      </c>
      <c r="E250" s="177" t="s">
        <v>3036</v>
      </c>
      <c r="F250" s="178" t="s">
        <v>3037</v>
      </c>
      <c r="G250" s="179" t="s">
        <v>3034</v>
      </c>
      <c r="H250" s="251"/>
      <c r="I250" s="181"/>
      <c r="J250" s="182">
        <f>ROUND(I250*H250,2)</f>
        <v>0</v>
      </c>
      <c r="K250" s="178" t="s">
        <v>19</v>
      </c>
      <c r="L250" s="41"/>
      <c r="M250" s="183" t="s">
        <v>19</v>
      </c>
      <c r="N250" s="184" t="s">
        <v>44</v>
      </c>
      <c r="O250" s="66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7" t="s">
        <v>674</v>
      </c>
      <c r="AT250" s="187" t="s">
        <v>170</v>
      </c>
      <c r="AU250" s="187" t="s">
        <v>83</v>
      </c>
      <c r="AY250" s="19" t="s">
        <v>168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19" t="s">
        <v>81</v>
      </c>
      <c r="BK250" s="188">
        <f>ROUND(I250*H250,2)</f>
        <v>0</v>
      </c>
      <c r="BL250" s="19" t="s">
        <v>674</v>
      </c>
      <c r="BM250" s="187" t="s">
        <v>3057</v>
      </c>
    </row>
    <row r="251" spans="1:65" s="2" customFormat="1" ht="11.25">
      <c r="A251" s="36"/>
      <c r="B251" s="37"/>
      <c r="C251" s="38"/>
      <c r="D251" s="189" t="s">
        <v>176</v>
      </c>
      <c r="E251" s="38"/>
      <c r="F251" s="190" t="s">
        <v>3037</v>
      </c>
      <c r="G251" s="38"/>
      <c r="H251" s="38"/>
      <c r="I251" s="191"/>
      <c r="J251" s="38"/>
      <c r="K251" s="38"/>
      <c r="L251" s="41"/>
      <c r="M251" s="192"/>
      <c r="N251" s="193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176</v>
      </c>
      <c r="AU251" s="19" t="s">
        <v>83</v>
      </c>
    </row>
    <row r="252" spans="1:65" s="2" customFormat="1" ht="16.5" customHeight="1">
      <c r="A252" s="36"/>
      <c r="B252" s="37"/>
      <c r="C252" s="176" t="s">
        <v>808</v>
      </c>
      <c r="D252" s="176" t="s">
        <v>170</v>
      </c>
      <c r="E252" s="177" t="s">
        <v>3039</v>
      </c>
      <c r="F252" s="178" t="s">
        <v>3040</v>
      </c>
      <c r="G252" s="179" t="s">
        <v>3034</v>
      </c>
      <c r="H252" s="251"/>
      <c r="I252" s="181"/>
      <c r="J252" s="182">
        <f>ROUND(I252*H252,2)</f>
        <v>0</v>
      </c>
      <c r="K252" s="178" t="s">
        <v>19</v>
      </c>
      <c r="L252" s="41"/>
      <c r="M252" s="183" t="s">
        <v>19</v>
      </c>
      <c r="N252" s="184" t="s">
        <v>44</v>
      </c>
      <c r="O252" s="66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7" t="s">
        <v>674</v>
      </c>
      <c r="AT252" s="187" t="s">
        <v>170</v>
      </c>
      <c r="AU252" s="187" t="s">
        <v>83</v>
      </c>
      <c r="AY252" s="19" t="s">
        <v>168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9" t="s">
        <v>81</v>
      </c>
      <c r="BK252" s="188">
        <f>ROUND(I252*H252,2)</f>
        <v>0</v>
      </c>
      <c r="BL252" s="19" t="s">
        <v>674</v>
      </c>
      <c r="BM252" s="187" t="s">
        <v>3058</v>
      </c>
    </row>
    <row r="253" spans="1:65" s="2" customFormat="1" ht="11.25">
      <c r="A253" s="36"/>
      <c r="B253" s="37"/>
      <c r="C253" s="38"/>
      <c r="D253" s="189" t="s">
        <v>176</v>
      </c>
      <c r="E253" s="38"/>
      <c r="F253" s="190" t="s">
        <v>3040</v>
      </c>
      <c r="G253" s="38"/>
      <c r="H253" s="38"/>
      <c r="I253" s="191"/>
      <c r="J253" s="38"/>
      <c r="K253" s="38"/>
      <c r="L253" s="41"/>
      <c r="M253" s="252"/>
      <c r="N253" s="253"/>
      <c r="O253" s="254"/>
      <c r="P253" s="254"/>
      <c r="Q253" s="254"/>
      <c r="R253" s="254"/>
      <c r="S253" s="254"/>
      <c r="T253" s="255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176</v>
      </c>
      <c r="AU253" s="19" t="s">
        <v>83</v>
      </c>
    </row>
    <row r="254" spans="1:65" s="2" customFormat="1" ht="6.95" customHeight="1">
      <c r="A254" s="36"/>
      <c r="B254" s="49"/>
      <c r="C254" s="50"/>
      <c r="D254" s="50"/>
      <c r="E254" s="50"/>
      <c r="F254" s="50"/>
      <c r="G254" s="50"/>
      <c r="H254" s="50"/>
      <c r="I254" s="50"/>
      <c r="J254" s="50"/>
      <c r="K254" s="50"/>
      <c r="L254" s="41"/>
      <c r="M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</row>
  </sheetData>
  <sheetProtection password="CC35" sheet="1" objects="1" scenarios="1" formatColumns="0" formatRows="0" autoFilter="0"/>
  <autoFilter ref="C83:K25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89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83</v>
      </c>
    </row>
    <row r="4" spans="1:46" s="1" customFormat="1" ht="24.95" customHeight="1">
      <c r="B4" s="22"/>
      <c r="D4" s="106" t="s">
        <v>94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81" t="str">
        <f>'Rekapitulace stavby'!K6</f>
        <v>Revitalizace pavilonu psychiatrie, Krajská zdravotní a.s., Masarykova nemocnice UL, o.z.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08" t="s">
        <v>103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3059</v>
      </c>
      <c r="F9" s="384"/>
      <c r="G9" s="384"/>
      <c r="H9" s="384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12. 11. 2019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">
        <v>19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28</v>
      </c>
      <c r="F15" s="36"/>
      <c r="G15" s="36"/>
      <c r="H15" s="36"/>
      <c r="I15" s="108" t="s">
        <v>29</v>
      </c>
      <c r="J15" s="110" t="s">
        <v>19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30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8" t="s">
        <v>29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32</v>
      </c>
      <c r="E20" s="36"/>
      <c r="F20" s="36"/>
      <c r="G20" s="36"/>
      <c r="H20" s="36"/>
      <c r="I20" s="108" t="s">
        <v>26</v>
      </c>
      <c r="J20" s="110" t="s">
        <v>19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33</v>
      </c>
      <c r="F21" s="36"/>
      <c r="G21" s="36"/>
      <c r="H21" s="36"/>
      <c r="I21" s="108" t="s">
        <v>29</v>
      </c>
      <c r="J21" s="110" t="s">
        <v>19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35</v>
      </c>
      <c r="E23" s="36"/>
      <c r="F23" s="36"/>
      <c r="G23" s="36"/>
      <c r="H23" s="36"/>
      <c r="I23" s="108" t="s">
        <v>26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29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37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87" t="s">
        <v>38</v>
      </c>
      <c r="F27" s="387"/>
      <c r="G27" s="387"/>
      <c r="H27" s="38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39</v>
      </c>
      <c r="E30" s="36"/>
      <c r="F30" s="36"/>
      <c r="G30" s="36"/>
      <c r="H30" s="36"/>
      <c r="I30" s="36"/>
      <c r="J30" s="117">
        <f>ROUND(J80,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41</v>
      </c>
      <c r="G32" s="36"/>
      <c r="H32" s="36"/>
      <c r="I32" s="118" t="s">
        <v>40</v>
      </c>
      <c r="J32" s="118" t="s">
        <v>42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43</v>
      </c>
      <c r="E33" s="108" t="s">
        <v>44</v>
      </c>
      <c r="F33" s="120">
        <f>ROUND((SUM(BE80:BE82)),  2)</f>
        <v>0</v>
      </c>
      <c r="G33" s="36"/>
      <c r="H33" s="36"/>
      <c r="I33" s="121">
        <v>0.21</v>
      </c>
      <c r="J33" s="120">
        <f>ROUND(((SUM(BE80:BE82))*I33),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45</v>
      </c>
      <c r="F34" s="120">
        <f>ROUND((SUM(BF80:BF82)),  2)</f>
        <v>0</v>
      </c>
      <c r="G34" s="36"/>
      <c r="H34" s="36"/>
      <c r="I34" s="121">
        <v>0.15</v>
      </c>
      <c r="J34" s="120">
        <f>ROUND(((SUM(BF80:BF82))*I34),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46</v>
      </c>
      <c r="F35" s="120">
        <f>ROUND((SUM(BG80:BG82)),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47</v>
      </c>
      <c r="F36" s="120">
        <f>ROUND((SUM(BH80:BH82)),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48</v>
      </c>
      <c r="F37" s="120">
        <f>ROUND((SUM(BI80:BI82)),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114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Revitalizace pavilonu psychiatrie, Krajská zdravotní a.s., Masarykova nemocnice UL, o.z.</v>
      </c>
      <c r="F48" s="389"/>
      <c r="G48" s="389"/>
      <c r="H48" s="389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103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0" t="str">
        <f>E9</f>
        <v>VON - Vedlejší a ostatní náklady</v>
      </c>
      <c r="F50" s="390"/>
      <c r="G50" s="390"/>
      <c r="H50" s="390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Ústí nad Labem</v>
      </c>
      <c r="G52" s="38"/>
      <c r="H52" s="38"/>
      <c r="I52" s="31" t="s">
        <v>23</v>
      </c>
      <c r="J52" s="61" t="str">
        <f>IF(J12="","",J12)</f>
        <v>12. 11. 2019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Krajská zdravotní a.s., Masarykova nemocnice UL</v>
      </c>
      <c r="G54" s="38"/>
      <c r="H54" s="38"/>
      <c r="I54" s="31" t="s">
        <v>32</v>
      </c>
      <c r="J54" s="34" t="str">
        <f>E21</f>
        <v>ARCHATELIÉR, spol.s r.o., Ústí n.L.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115</v>
      </c>
      <c r="D57" s="134"/>
      <c r="E57" s="134"/>
      <c r="F57" s="134"/>
      <c r="G57" s="134"/>
      <c r="H57" s="134"/>
      <c r="I57" s="134"/>
      <c r="J57" s="135" t="s">
        <v>116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71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117</v>
      </c>
    </row>
    <row r="60" spans="1:47" s="9" customFormat="1" ht="24.95" customHeight="1">
      <c r="B60" s="137"/>
      <c r="C60" s="138"/>
      <c r="D60" s="139" t="s">
        <v>3060</v>
      </c>
      <c r="E60" s="140"/>
      <c r="F60" s="140"/>
      <c r="G60" s="140"/>
      <c r="H60" s="140"/>
      <c r="I60" s="140"/>
      <c r="J60" s="141">
        <f>J81</f>
        <v>0</v>
      </c>
      <c r="K60" s="138"/>
      <c r="L60" s="142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09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09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153</v>
      </c>
      <c r="D67" s="38"/>
      <c r="E67" s="38"/>
      <c r="F67" s="38"/>
      <c r="G67" s="38"/>
      <c r="H67" s="38"/>
      <c r="I67" s="38"/>
      <c r="J67" s="38"/>
      <c r="K67" s="38"/>
      <c r="L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9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388" t="str">
        <f>E7</f>
        <v>Revitalizace pavilonu psychiatrie, Krajská zdravotní a.s., Masarykova nemocnice UL, o.z.</v>
      </c>
      <c r="F70" s="389"/>
      <c r="G70" s="389"/>
      <c r="H70" s="389"/>
      <c r="I70" s="38"/>
      <c r="J70" s="38"/>
      <c r="K70" s="38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103</v>
      </c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60" t="str">
        <f>E9</f>
        <v>VON - Vedlejší a ostatní náklady</v>
      </c>
      <c r="F72" s="390"/>
      <c r="G72" s="390"/>
      <c r="H72" s="390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Ústí nad Labem</v>
      </c>
      <c r="G74" s="38"/>
      <c r="H74" s="38"/>
      <c r="I74" s="31" t="s">
        <v>23</v>
      </c>
      <c r="J74" s="61" t="str">
        <f>IF(J12="","",J12)</f>
        <v>12. 11. 2019</v>
      </c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25.7" customHeight="1">
      <c r="A76" s="36"/>
      <c r="B76" s="37"/>
      <c r="C76" s="31" t="s">
        <v>25</v>
      </c>
      <c r="D76" s="38"/>
      <c r="E76" s="38"/>
      <c r="F76" s="29" t="str">
        <f>E15</f>
        <v>Krajská zdravotní a.s., Masarykova nemocnice UL</v>
      </c>
      <c r="G76" s="38"/>
      <c r="H76" s="38"/>
      <c r="I76" s="31" t="s">
        <v>32</v>
      </c>
      <c r="J76" s="34" t="str">
        <f>E21</f>
        <v>ARCHATELIÉR, spol.s r.o., Ústí n.L.</v>
      </c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30</v>
      </c>
      <c r="D77" s="38"/>
      <c r="E77" s="38"/>
      <c r="F77" s="29" t="str">
        <f>IF(E18="","",E18)</f>
        <v>Vyplň údaj</v>
      </c>
      <c r="G77" s="38"/>
      <c r="H77" s="38"/>
      <c r="I77" s="31" t="s">
        <v>35</v>
      </c>
      <c r="J77" s="34" t="str">
        <f>E24</f>
        <v xml:space="preserve"> </v>
      </c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49"/>
      <c r="B79" s="150"/>
      <c r="C79" s="151" t="s">
        <v>154</v>
      </c>
      <c r="D79" s="152" t="s">
        <v>58</v>
      </c>
      <c r="E79" s="152" t="s">
        <v>54</v>
      </c>
      <c r="F79" s="152" t="s">
        <v>55</v>
      </c>
      <c r="G79" s="152" t="s">
        <v>155</v>
      </c>
      <c r="H79" s="152" t="s">
        <v>156</v>
      </c>
      <c r="I79" s="152" t="s">
        <v>157</v>
      </c>
      <c r="J79" s="152" t="s">
        <v>116</v>
      </c>
      <c r="K79" s="153" t="s">
        <v>158</v>
      </c>
      <c r="L79" s="154"/>
      <c r="M79" s="70" t="s">
        <v>19</v>
      </c>
      <c r="N79" s="71" t="s">
        <v>43</v>
      </c>
      <c r="O79" s="71" t="s">
        <v>159</v>
      </c>
      <c r="P79" s="71" t="s">
        <v>160</v>
      </c>
      <c r="Q79" s="71" t="s">
        <v>161</v>
      </c>
      <c r="R79" s="71" t="s">
        <v>162</v>
      </c>
      <c r="S79" s="71" t="s">
        <v>163</v>
      </c>
      <c r="T79" s="72" t="s">
        <v>164</v>
      </c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</row>
    <row r="80" spans="1:63" s="2" customFormat="1" ht="22.9" customHeight="1">
      <c r="A80" s="36"/>
      <c r="B80" s="37"/>
      <c r="C80" s="77" t="s">
        <v>165</v>
      </c>
      <c r="D80" s="38"/>
      <c r="E80" s="38"/>
      <c r="F80" s="38"/>
      <c r="G80" s="38"/>
      <c r="H80" s="38"/>
      <c r="I80" s="38"/>
      <c r="J80" s="155">
        <f>BK80</f>
        <v>0</v>
      </c>
      <c r="K80" s="38"/>
      <c r="L80" s="41"/>
      <c r="M80" s="73"/>
      <c r="N80" s="156"/>
      <c r="O80" s="74"/>
      <c r="P80" s="157">
        <f>P81</f>
        <v>0</v>
      </c>
      <c r="Q80" s="74"/>
      <c r="R80" s="157">
        <f>R81</f>
        <v>0</v>
      </c>
      <c r="S80" s="74"/>
      <c r="T80" s="158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72</v>
      </c>
      <c r="AU80" s="19" t="s">
        <v>117</v>
      </c>
      <c r="BK80" s="159">
        <f>BK81</f>
        <v>0</v>
      </c>
    </row>
    <row r="81" spans="1:65" s="12" customFormat="1" ht="25.9" customHeight="1">
      <c r="B81" s="160"/>
      <c r="C81" s="161"/>
      <c r="D81" s="162" t="s">
        <v>72</v>
      </c>
      <c r="E81" s="163" t="s">
        <v>3061</v>
      </c>
      <c r="F81" s="163" t="s">
        <v>3062</v>
      </c>
      <c r="G81" s="161"/>
      <c r="H81" s="161"/>
      <c r="I81" s="164"/>
      <c r="J81" s="165">
        <f>BK81</f>
        <v>0</v>
      </c>
      <c r="K81" s="161"/>
      <c r="L81" s="166"/>
      <c r="M81" s="167"/>
      <c r="N81" s="168"/>
      <c r="O81" s="168"/>
      <c r="P81" s="169">
        <f>P82</f>
        <v>0</v>
      </c>
      <c r="Q81" s="168"/>
      <c r="R81" s="169">
        <f>R82</f>
        <v>0</v>
      </c>
      <c r="S81" s="168"/>
      <c r="T81" s="170">
        <f>T82</f>
        <v>0</v>
      </c>
      <c r="AR81" s="171" t="s">
        <v>81</v>
      </c>
      <c r="AT81" s="172" t="s">
        <v>72</v>
      </c>
      <c r="AU81" s="172" t="s">
        <v>73</v>
      </c>
      <c r="AY81" s="171" t="s">
        <v>168</v>
      </c>
      <c r="BK81" s="173">
        <f>BK82</f>
        <v>0</v>
      </c>
    </row>
    <row r="82" spans="1:65" s="2" customFormat="1" ht="16.5" customHeight="1">
      <c r="A82" s="36"/>
      <c r="B82" s="37"/>
      <c r="C82" s="176" t="s">
        <v>81</v>
      </c>
      <c r="D82" s="176" t="s">
        <v>170</v>
      </c>
      <c r="E82" s="177" t="s">
        <v>3063</v>
      </c>
      <c r="F82" s="178" t="s">
        <v>3064</v>
      </c>
      <c r="G82" s="179" t="s">
        <v>173</v>
      </c>
      <c r="H82" s="180">
        <v>1</v>
      </c>
      <c r="I82" s="181"/>
      <c r="J82" s="182">
        <f>ROUND(I82*H82,2)</f>
        <v>0</v>
      </c>
      <c r="K82" s="178" t="s">
        <v>19</v>
      </c>
      <c r="L82" s="41"/>
      <c r="M82" s="256" t="s">
        <v>19</v>
      </c>
      <c r="N82" s="257" t="s">
        <v>44</v>
      </c>
      <c r="O82" s="254"/>
      <c r="P82" s="258">
        <f>O82*H82</f>
        <v>0</v>
      </c>
      <c r="Q82" s="258">
        <v>0</v>
      </c>
      <c r="R82" s="258">
        <f>Q82*H82</f>
        <v>0</v>
      </c>
      <c r="S82" s="258">
        <v>0</v>
      </c>
      <c r="T82" s="259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87" t="s">
        <v>3065</v>
      </c>
      <c r="AT82" s="187" t="s">
        <v>170</v>
      </c>
      <c r="AU82" s="187" t="s">
        <v>81</v>
      </c>
      <c r="AY82" s="19" t="s">
        <v>168</v>
      </c>
      <c r="BE82" s="188">
        <f>IF(N82="základní",J82,0)</f>
        <v>0</v>
      </c>
      <c r="BF82" s="188">
        <f>IF(N82="snížená",J82,0)</f>
        <v>0</v>
      </c>
      <c r="BG82" s="188">
        <f>IF(N82="zákl. přenesená",J82,0)</f>
        <v>0</v>
      </c>
      <c r="BH82" s="188">
        <f>IF(N82="sníž. přenesená",J82,0)</f>
        <v>0</v>
      </c>
      <c r="BI82" s="188">
        <f>IF(N82="nulová",J82,0)</f>
        <v>0</v>
      </c>
      <c r="BJ82" s="19" t="s">
        <v>81</v>
      </c>
      <c r="BK82" s="188">
        <f>ROUND(I82*H82,2)</f>
        <v>0</v>
      </c>
      <c r="BL82" s="19" t="s">
        <v>3065</v>
      </c>
      <c r="BM82" s="187" t="s">
        <v>3066</v>
      </c>
    </row>
    <row r="83" spans="1:65" s="2" customFormat="1" ht="6.95" customHeight="1">
      <c r="A83" s="36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41"/>
      <c r="M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</sheetData>
  <sheetProtection password="CC35" sheet="1" objects="1" scenarios="1" formatColumns="0" formatRows="0" autoFilter="0"/>
  <autoFilter ref="C79:K82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60" customWidth="1"/>
    <col min="2" max="2" width="1.6640625" style="260" customWidth="1"/>
    <col min="3" max="4" width="5" style="260" customWidth="1"/>
    <col min="5" max="5" width="11.6640625" style="260" customWidth="1"/>
    <col min="6" max="6" width="9.1640625" style="260" customWidth="1"/>
    <col min="7" max="7" width="5" style="260" customWidth="1"/>
    <col min="8" max="8" width="77.83203125" style="260" customWidth="1"/>
    <col min="9" max="10" width="20" style="260" customWidth="1"/>
    <col min="11" max="11" width="1.6640625" style="260" customWidth="1"/>
  </cols>
  <sheetData>
    <row r="1" spans="2:11" s="1" customFormat="1" ht="37.5" customHeight="1"/>
    <row r="2" spans="2:11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pans="2:11" s="17" customFormat="1" ht="45" customHeight="1">
      <c r="B3" s="264"/>
      <c r="C3" s="392" t="s">
        <v>3067</v>
      </c>
      <c r="D3" s="392"/>
      <c r="E3" s="392"/>
      <c r="F3" s="392"/>
      <c r="G3" s="392"/>
      <c r="H3" s="392"/>
      <c r="I3" s="392"/>
      <c r="J3" s="392"/>
      <c r="K3" s="265"/>
    </row>
    <row r="4" spans="2:11" s="1" customFormat="1" ht="25.5" customHeight="1">
      <c r="B4" s="266"/>
      <c r="C4" s="397" t="s">
        <v>3068</v>
      </c>
      <c r="D4" s="397"/>
      <c r="E4" s="397"/>
      <c r="F4" s="397"/>
      <c r="G4" s="397"/>
      <c r="H4" s="397"/>
      <c r="I4" s="397"/>
      <c r="J4" s="397"/>
      <c r="K4" s="267"/>
    </row>
    <row r="5" spans="2:11" s="1" customFormat="1" ht="5.25" customHeight="1">
      <c r="B5" s="266"/>
      <c r="C5" s="268"/>
      <c r="D5" s="268"/>
      <c r="E5" s="268"/>
      <c r="F5" s="268"/>
      <c r="G5" s="268"/>
      <c r="H5" s="268"/>
      <c r="I5" s="268"/>
      <c r="J5" s="268"/>
      <c r="K5" s="267"/>
    </row>
    <row r="6" spans="2:11" s="1" customFormat="1" ht="15" customHeight="1">
      <c r="B6" s="266"/>
      <c r="C6" s="396" t="s">
        <v>3069</v>
      </c>
      <c r="D6" s="396"/>
      <c r="E6" s="396"/>
      <c r="F6" s="396"/>
      <c r="G6" s="396"/>
      <c r="H6" s="396"/>
      <c r="I6" s="396"/>
      <c r="J6" s="396"/>
      <c r="K6" s="267"/>
    </row>
    <row r="7" spans="2:11" s="1" customFormat="1" ht="15" customHeight="1">
      <c r="B7" s="270"/>
      <c r="C7" s="396" t="s">
        <v>3070</v>
      </c>
      <c r="D7" s="396"/>
      <c r="E7" s="396"/>
      <c r="F7" s="396"/>
      <c r="G7" s="396"/>
      <c r="H7" s="396"/>
      <c r="I7" s="396"/>
      <c r="J7" s="396"/>
      <c r="K7" s="267"/>
    </row>
    <row r="8" spans="2:11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pans="2:11" s="1" customFormat="1" ht="15" customHeight="1">
      <c r="B9" s="270"/>
      <c r="C9" s="396" t="s">
        <v>3071</v>
      </c>
      <c r="D9" s="396"/>
      <c r="E9" s="396"/>
      <c r="F9" s="396"/>
      <c r="G9" s="396"/>
      <c r="H9" s="396"/>
      <c r="I9" s="396"/>
      <c r="J9" s="396"/>
      <c r="K9" s="267"/>
    </row>
    <row r="10" spans="2:11" s="1" customFormat="1" ht="15" customHeight="1">
      <c r="B10" s="270"/>
      <c r="C10" s="269"/>
      <c r="D10" s="396" t="s">
        <v>3072</v>
      </c>
      <c r="E10" s="396"/>
      <c r="F10" s="396"/>
      <c r="G10" s="396"/>
      <c r="H10" s="396"/>
      <c r="I10" s="396"/>
      <c r="J10" s="396"/>
      <c r="K10" s="267"/>
    </row>
    <row r="11" spans="2:11" s="1" customFormat="1" ht="15" customHeight="1">
      <c r="B11" s="270"/>
      <c r="C11" s="271"/>
      <c r="D11" s="396" t="s">
        <v>3073</v>
      </c>
      <c r="E11" s="396"/>
      <c r="F11" s="396"/>
      <c r="G11" s="396"/>
      <c r="H11" s="396"/>
      <c r="I11" s="396"/>
      <c r="J11" s="396"/>
      <c r="K11" s="267"/>
    </row>
    <row r="12" spans="2:11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pans="2:11" s="1" customFormat="1" ht="15" customHeight="1">
      <c r="B13" s="270"/>
      <c r="C13" s="271"/>
      <c r="D13" s="272" t="s">
        <v>3074</v>
      </c>
      <c r="E13" s="269"/>
      <c r="F13" s="269"/>
      <c r="G13" s="269"/>
      <c r="H13" s="269"/>
      <c r="I13" s="269"/>
      <c r="J13" s="269"/>
      <c r="K13" s="267"/>
    </row>
    <row r="14" spans="2:11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pans="2:11" s="1" customFormat="1" ht="15" customHeight="1">
      <c r="B15" s="270"/>
      <c r="C15" s="271"/>
      <c r="D15" s="396" t="s">
        <v>3075</v>
      </c>
      <c r="E15" s="396"/>
      <c r="F15" s="396"/>
      <c r="G15" s="396"/>
      <c r="H15" s="396"/>
      <c r="I15" s="396"/>
      <c r="J15" s="396"/>
      <c r="K15" s="267"/>
    </row>
    <row r="16" spans="2:11" s="1" customFormat="1" ht="15" customHeight="1">
      <c r="B16" s="270"/>
      <c r="C16" s="271"/>
      <c r="D16" s="396" t="s">
        <v>3076</v>
      </c>
      <c r="E16" s="396"/>
      <c r="F16" s="396"/>
      <c r="G16" s="396"/>
      <c r="H16" s="396"/>
      <c r="I16" s="396"/>
      <c r="J16" s="396"/>
      <c r="K16" s="267"/>
    </row>
    <row r="17" spans="2:11" s="1" customFormat="1" ht="15" customHeight="1">
      <c r="B17" s="270"/>
      <c r="C17" s="271"/>
      <c r="D17" s="396" t="s">
        <v>3077</v>
      </c>
      <c r="E17" s="396"/>
      <c r="F17" s="396"/>
      <c r="G17" s="396"/>
      <c r="H17" s="396"/>
      <c r="I17" s="396"/>
      <c r="J17" s="396"/>
      <c r="K17" s="267"/>
    </row>
    <row r="18" spans="2:11" s="1" customFormat="1" ht="15" customHeight="1">
      <c r="B18" s="270"/>
      <c r="C18" s="271"/>
      <c r="D18" s="271"/>
      <c r="E18" s="273" t="s">
        <v>80</v>
      </c>
      <c r="F18" s="396" t="s">
        <v>3078</v>
      </c>
      <c r="G18" s="396"/>
      <c r="H18" s="396"/>
      <c r="I18" s="396"/>
      <c r="J18" s="396"/>
      <c r="K18" s="267"/>
    </row>
    <row r="19" spans="2:11" s="1" customFormat="1" ht="15" customHeight="1">
      <c r="B19" s="270"/>
      <c r="C19" s="271"/>
      <c r="D19" s="271"/>
      <c r="E19" s="273" t="s">
        <v>3079</v>
      </c>
      <c r="F19" s="396" t="s">
        <v>3080</v>
      </c>
      <c r="G19" s="396"/>
      <c r="H19" s="396"/>
      <c r="I19" s="396"/>
      <c r="J19" s="396"/>
      <c r="K19" s="267"/>
    </row>
    <row r="20" spans="2:11" s="1" customFormat="1" ht="15" customHeight="1">
      <c r="B20" s="270"/>
      <c r="C20" s="271"/>
      <c r="D20" s="271"/>
      <c r="E20" s="273" t="s">
        <v>3081</v>
      </c>
      <c r="F20" s="396" t="s">
        <v>3082</v>
      </c>
      <c r="G20" s="396"/>
      <c r="H20" s="396"/>
      <c r="I20" s="396"/>
      <c r="J20" s="396"/>
      <c r="K20" s="267"/>
    </row>
    <row r="21" spans="2:11" s="1" customFormat="1" ht="15" customHeight="1">
      <c r="B21" s="270"/>
      <c r="C21" s="271"/>
      <c r="D21" s="271"/>
      <c r="E21" s="273" t="s">
        <v>87</v>
      </c>
      <c r="F21" s="396" t="s">
        <v>88</v>
      </c>
      <c r="G21" s="396"/>
      <c r="H21" s="396"/>
      <c r="I21" s="396"/>
      <c r="J21" s="396"/>
      <c r="K21" s="267"/>
    </row>
    <row r="22" spans="2:11" s="1" customFormat="1" ht="15" customHeight="1">
      <c r="B22" s="270"/>
      <c r="C22" s="271"/>
      <c r="D22" s="271"/>
      <c r="E22" s="273" t="s">
        <v>3083</v>
      </c>
      <c r="F22" s="396" t="s">
        <v>3084</v>
      </c>
      <c r="G22" s="396"/>
      <c r="H22" s="396"/>
      <c r="I22" s="396"/>
      <c r="J22" s="396"/>
      <c r="K22" s="267"/>
    </row>
    <row r="23" spans="2:11" s="1" customFormat="1" ht="15" customHeight="1">
      <c r="B23" s="270"/>
      <c r="C23" s="271"/>
      <c r="D23" s="271"/>
      <c r="E23" s="273" t="s">
        <v>3085</v>
      </c>
      <c r="F23" s="396" t="s">
        <v>3086</v>
      </c>
      <c r="G23" s="396"/>
      <c r="H23" s="396"/>
      <c r="I23" s="396"/>
      <c r="J23" s="396"/>
      <c r="K23" s="267"/>
    </row>
    <row r="24" spans="2:11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pans="2:11" s="1" customFormat="1" ht="15" customHeight="1">
      <c r="B25" s="270"/>
      <c r="C25" s="396" t="s">
        <v>3087</v>
      </c>
      <c r="D25" s="396"/>
      <c r="E25" s="396"/>
      <c r="F25" s="396"/>
      <c r="G25" s="396"/>
      <c r="H25" s="396"/>
      <c r="I25" s="396"/>
      <c r="J25" s="396"/>
      <c r="K25" s="267"/>
    </row>
    <row r="26" spans="2:11" s="1" customFormat="1" ht="15" customHeight="1">
      <c r="B26" s="270"/>
      <c r="C26" s="396" t="s">
        <v>3088</v>
      </c>
      <c r="D26" s="396"/>
      <c r="E26" s="396"/>
      <c r="F26" s="396"/>
      <c r="G26" s="396"/>
      <c r="H26" s="396"/>
      <c r="I26" s="396"/>
      <c r="J26" s="396"/>
      <c r="K26" s="267"/>
    </row>
    <row r="27" spans="2:11" s="1" customFormat="1" ht="15" customHeight="1">
      <c r="B27" s="270"/>
      <c r="C27" s="269"/>
      <c r="D27" s="396" t="s">
        <v>3089</v>
      </c>
      <c r="E27" s="396"/>
      <c r="F27" s="396"/>
      <c r="G27" s="396"/>
      <c r="H27" s="396"/>
      <c r="I27" s="396"/>
      <c r="J27" s="396"/>
      <c r="K27" s="267"/>
    </row>
    <row r="28" spans="2:11" s="1" customFormat="1" ht="15" customHeight="1">
      <c r="B28" s="270"/>
      <c r="C28" s="271"/>
      <c r="D28" s="396" t="s">
        <v>3090</v>
      </c>
      <c r="E28" s="396"/>
      <c r="F28" s="396"/>
      <c r="G28" s="396"/>
      <c r="H28" s="396"/>
      <c r="I28" s="396"/>
      <c r="J28" s="396"/>
      <c r="K28" s="267"/>
    </row>
    <row r="29" spans="2:11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pans="2:11" s="1" customFormat="1" ht="15" customHeight="1">
      <c r="B30" s="270"/>
      <c r="C30" s="271"/>
      <c r="D30" s="396" t="s">
        <v>3091</v>
      </c>
      <c r="E30" s="396"/>
      <c r="F30" s="396"/>
      <c r="G30" s="396"/>
      <c r="H30" s="396"/>
      <c r="I30" s="396"/>
      <c r="J30" s="396"/>
      <c r="K30" s="267"/>
    </row>
    <row r="31" spans="2:11" s="1" customFormat="1" ht="15" customHeight="1">
      <c r="B31" s="270"/>
      <c r="C31" s="271"/>
      <c r="D31" s="396" t="s">
        <v>3092</v>
      </c>
      <c r="E31" s="396"/>
      <c r="F31" s="396"/>
      <c r="G31" s="396"/>
      <c r="H31" s="396"/>
      <c r="I31" s="396"/>
      <c r="J31" s="396"/>
      <c r="K31" s="267"/>
    </row>
    <row r="32" spans="2:11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pans="2:11" s="1" customFormat="1" ht="15" customHeight="1">
      <c r="B33" s="270"/>
      <c r="C33" s="271"/>
      <c r="D33" s="396" t="s">
        <v>3093</v>
      </c>
      <c r="E33" s="396"/>
      <c r="F33" s="396"/>
      <c r="G33" s="396"/>
      <c r="H33" s="396"/>
      <c r="I33" s="396"/>
      <c r="J33" s="396"/>
      <c r="K33" s="267"/>
    </row>
    <row r="34" spans="2:11" s="1" customFormat="1" ht="15" customHeight="1">
      <c r="B34" s="270"/>
      <c r="C34" s="271"/>
      <c r="D34" s="396" t="s">
        <v>3094</v>
      </c>
      <c r="E34" s="396"/>
      <c r="F34" s="396"/>
      <c r="G34" s="396"/>
      <c r="H34" s="396"/>
      <c r="I34" s="396"/>
      <c r="J34" s="396"/>
      <c r="K34" s="267"/>
    </row>
    <row r="35" spans="2:11" s="1" customFormat="1" ht="15" customHeight="1">
      <c r="B35" s="270"/>
      <c r="C35" s="271"/>
      <c r="D35" s="396" t="s">
        <v>3095</v>
      </c>
      <c r="E35" s="396"/>
      <c r="F35" s="396"/>
      <c r="G35" s="396"/>
      <c r="H35" s="396"/>
      <c r="I35" s="396"/>
      <c r="J35" s="396"/>
      <c r="K35" s="267"/>
    </row>
    <row r="36" spans="2:11" s="1" customFormat="1" ht="15" customHeight="1">
      <c r="B36" s="270"/>
      <c r="C36" s="271"/>
      <c r="D36" s="269"/>
      <c r="E36" s="272" t="s">
        <v>154</v>
      </c>
      <c r="F36" s="269"/>
      <c r="G36" s="396" t="s">
        <v>3096</v>
      </c>
      <c r="H36" s="396"/>
      <c r="I36" s="396"/>
      <c r="J36" s="396"/>
      <c r="K36" s="267"/>
    </row>
    <row r="37" spans="2:11" s="1" customFormat="1" ht="30.75" customHeight="1">
      <c r="B37" s="270"/>
      <c r="C37" s="271"/>
      <c r="D37" s="269"/>
      <c r="E37" s="272" t="s">
        <v>3097</v>
      </c>
      <c r="F37" s="269"/>
      <c r="G37" s="396" t="s">
        <v>3098</v>
      </c>
      <c r="H37" s="396"/>
      <c r="I37" s="396"/>
      <c r="J37" s="396"/>
      <c r="K37" s="267"/>
    </row>
    <row r="38" spans="2:11" s="1" customFormat="1" ht="15" customHeight="1">
      <c r="B38" s="270"/>
      <c r="C38" s="271"/>
      <c r="D38" s="269"/>
      <c r="E38" s="272" t="s">
        <v>54</v>
      </c>
      <c r="F38" s="269"/>
      <c r="G38" s="396" t="s">
        <v>3099</v>
      </c>
      <c r="H38" s="396"/>
      <c r="I38" s="396"/>
      <c r="J38" s="396"/>
      <c r="K38" s="267"/>
    </row>
    <row r="39" spans="2:11" s="1" customFormat="1" ht="15" customHeight="1">
      <c r="B39" s="270"/>
      <c r="C39" s="271"/>
      <c r="D39" s="269"/>
      <c r="E39" s="272" t="s">
        <v>55</v>
      </c>
      <c r="F39" s="269"/>
      <c r="G39" s="396" t="s">
        <v>3100</v>
      </c>
      <c r="H39" s="396"/>
      <c r="I39" s="396"/>
      <c r="J39" s="396"/>
      <c r="K39" s="267"/>
    </row>
    <row r="40" spans="2:11" s="1" customFormat="1" ht="15" customHeight="1">
      <c r="B40" s="270"/>
      <c r="C40" s="271"/>
      <c r="D40" s="269"/>
      <c r="E40" s="272" t="s">
        <v>155</v>
      </c>
      <c r="F40" s="269"/>
      <c r="G40" s="396" t="s">
        <v>3101</v>
      </c>
      <c r="H40" s="396"/>
      <c r="I40" s="396"/>
      <c r="J40" s="396"/>
      <c r="K40" s="267"/>
    </row>
    <row r="41" spans="2:11" s="1" customFormat="1" ht="15" customHeight="1">
      <c r="B41" s="270"/>
      <c r="C41" s="271"/>
      <c r="D41" s="269"/>
      <c r="E41" s="272" t="s">
        <v>156</v>
      </c>
      <c r="F41" s="269"/>
      <c r="G41" s="396" t="s">
        <v>3102</v>
      </c>
      <c r="H41" s="396"/>
      <c r="I41" s="396"/>
      <c r="J41" s="396"/>
      <c r="K41" s="267"/>
    </row>
    <row r="42" spans="2:11" s="1" customFormat="1" ht="15" customHeight="1">
      <c r="B42" s="270"/>
      <c r="C42" s="271"/>
      <c r="D42" s="269"/>
      <c r="E42" s="272" t="s">
        <v>3103</v>
      </c>
      <c r="F42" s="269"/>
      <c r="G42" s="396" t="s">
        <v>3104</v>
      </c>
      <c r="H42" s="396"/>
      <c r="I42" s="396"/>
      <c r="J42" s="396"/>
      <c r="K42" s="267"/>
    </row>
    <row r="43" spans="2:11" s="1" customFormat="1" ht="15" customHeight="1">
      <c r="B43" s="270"/>
      <c r="C43" s="271"/>
      <c r="D43" s="269"/>
      <c r="E43" s="272"/>
      <c r="F43" s="269"/>
      <c r="G43" s="396" t="s">
        <v>3105</v>
      </c>
      <c r="H43" s="396"/>
      <c r="I43" s="396"/>
      <c r="J43" s="396"/>
      <c r="K43" s="267"/>
    </row>
    <row r="44" spans="2:11" s="1" customFormat="1" ht="15" customHeight="1">
      <c r="B44" s="270"/>
      <c r="C44" s="271"/>
      <c r="D44" s="269"/>
      <c r="E44" s="272" t="s">
        <v>3106</v>
      </c>
      <c r="F44" s="269"/>
      <c r="G44" s="396" t="s">
        <v>3107</v>
      </c>
      <c r="H44" s="396"/>
      <c r="I44" s="396"/>
      <c r="J44" s="396"/>
      <c r="K44" s="267"/>
    </row>
    <row r="45" spans="2:11" s="1" customFormat="1" ht="15" customHeight="1">
      <c r="B45" s="270"/>
      <c r="C45" s="271"/>
      <c r="D45" s="269"/>
      <c r="E45" s="272" t="s">
        <v>158</v>
      </c>
      <c r="F45" s="269"/>
      <c r="G45" s="396" t="s">
        <v>3108</v>
      </c>
      <c r="H45" s="396"/>
      <c r="I45" s="396"/>
      <c r="J45" s="396"/>
      <c r="K45" s="267"/>
    </row>
    <row r="46" spans="2:11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pans="2:11" s="1" customFormat="1" ht="15" customHeight="1">
      <c r="B47" s="270"/>
      <c r="C47" s="271"/>
      <c r="D47" s="396" t="s">
        <v>3109</v>
      </c>
      <c r="E47" s="396"/>
      <c r="F47" s="396"/>
      <c r="G47" s="396"/>
      <c r="H47" s="396"/>
      <c r="I47" s="396"/>
      <c r="J47" s="396"/>
      <c r="K47" s="267"/>
    </row>
    <row r="48" spans="2:11" s="1" customFormat="1" ht="15" customHeight="1">
      <c r="B48" s="270"/>
      <c r="C48" s="271"/>
      <c r="D48" s="271"/>
      <c r="E48" s="396" t="s">
        <v>3110</v>
      </c>
      <c r="F48" s="396"/>
      <c r="G48" s="396"/>
      <c r="H48" s="396"/>
      <c r="I48" s="396"/>
      <c r="J48" s="396"/>
      <c r="K48" s="267"/>
    </row>
    <row r="49" spans="2:11" s="1" customFormat="1" ht="15" customHeight="1">
      <c r="B49" s="270"/>
      <c r="C49" s="271"/>
      <c r="D49" s="271"/>
      <c r="E49" s="396" t="s">
        <v>3111</v>
      </c>
      <c r="F49" s="396"/>
      <c r="G49" s="396"/>
      <c r="H49" s="396"/>
      <c r="I49" s="396"/>
      <c r="J49" s="396"/>
      <c r="K49" s="267"/>
    </row>
    <row r="50" spans="2:11" s="1" customFormat="1" ht="15" customHeight="1">
      <c r="B50" s="270"/>
      <c r="C50" s="271"/>
      <c r="D50" s="271"/>
      <c r="E50" s="396" t="s">
        <v>3112</v>
      </c>
      <c r="F50" s="396"/>
      <c r="G50" s="396"/>
      <c r="H50" s="396"/>
      <c r="I50" s="396"/>
      <c r="J50" s="396"/>
      <c r="K50" s="267"/>
    </row>
    <row r="51" spans="2:11" s="1" customFormat="1" ht="15" customHeight="1">
      <c r="B51" s="270"/>
      <c r="C51" s="271"/>
      <c r="D51" s="396" t="s">
        <v>3113</v>
      </c>
      <c r="E51" s="396"/>
      <c r="F51" s="396"/>
      <c r="G51" s="396"/>
      <c r="H51" s="396"/>
      <c r="I51" s="396"/>
      <c r="J51" s="396"/>
      <c r="K51" s="267"/>
    </row>
    <row r="52" spans="2:11" s="1" customFormat="1" ht="25.5" customHeight="1">
      <c r="B52" s="266"/>
      <c r="C52" s="397" t="s">
        <v>3114</v>
      </c>
      <c r="D52" s="397"/>
      <c r="E52" s="397"/>
      <c r="F52" s="397"/>
      <c r="G52" s="397"/>
      <c r="H52" s="397"/>
      <c r="I52" s="397"/>
      <c r="J52" s="397"/>
      <c r="K52" s="267"/>
    </row>
    <row r="53" spans="2:11" s="1" customFormat="1" ht="5.25" customHeight="1">
      <c r="B53" s="266"/>
      <c r="C53" s="268"/>
      <c r="D53" s="268"/>
      <c r="E53" s="268"/>
      <c r="F53" s="268"/>
      <c r="G53" s="268"/>
      <c r="H53" s="268"/>
      <c r="I53" s="268"/>
      <c r="J53" s="268"/>
      <c r="K53" s="267"/>
    </row>
    <row r="54" spans="2:11" s="1" customFormat="1" ht="15" customHeight="1">
      <c r="B54" s="266"/>
      <c r="C54" s="396" t="s">
        <v>3115</v>
      </c>
      <c r="D54" s="396"/>
      <c r="E54" s="396"/>
      <c r="F54" s="396"/>
      <c r="G54" s="396"/>
      <c r="H54" s="396"/>
      <c r="I54" s="396"/>
      <c r="J54" s="396"/>
      <c r="K54" s="267"/>
    </row>
    <row r="55" spans="2:11" s="1" customFormat="1" ht="15" customHeight="1">
      <c r="B55" s="266"/>
      <c r="C55" s="396" t="s">
        <v>3116</v>
      </c>
      <c r="D55" s="396"/>
      <c r="E55" s="396"/>
      <c r="F55" s="396"/>
      <c r="G55" s="396"/>
      <c r="H55" s="396"/>
      <c r="I55" s="396"/>
      <c r="J55" s="396"/>
      <c r="K55" s="267"/>
    </row>
    <row r="56" spans="2:11" s="1" customFormat="1" ht="12.75" customHeight="1">
      <c r="B56" s="266"/>
      <c r="C56" s="269"/>
      <c r="D56" s="269"/>
      <c r="E56" s="269"/>
      <c r="F56" s="269"/>
      <c r="G56" s="269"/>
      <c r="H56" s="269"/>
      <c r="I56" s="269"/>
      <c r="J56" s="269"/>
      <c r="K56" s="267"/>
    </row>
    <row r="57" spans="2:11" s="1" customFormat="1" ht="15" customHeight="1">
      <c r="B57" s="266"/>
      <c r="C57" s="396" t="s">
        <v>3117</v>
      </c>
      <c r="D57" s="396"/>
      <c r="E57" s="396"/>
      <c r="F57" s="396"/>
      <c r="G57" s="396"/>
      <c r="H57" s="396"/>
      <c r="I57" s="396"/>
      <c r="J57" s="396"/>
      <c r="K57" s="267"/>
    </row>
    <row r="58" spans="2:11" s="1" customFormat="1" ht="15" customHeight="1">
      <c r="B58" s="266"/>
      <c r="C58" s="271"/>
      <c r="D58" s="396" t="s">
        <v>3118</v>
      </c>
      <c r="E58" s="396"/>
      <c r="F58" s="396"/>
      <c r="G58" s="396"/>
      <c r="H58" s="396"/>
      <c r="I58" s="396"/>
      <c r="J58" s="396"/>
      <c r="K58" s="267"/>
    </row>
    <row r="59" spans="2:11" s="1" customFormat="1" ht="15" customHeight="1">
      <c r="B59" s="266"/>
      <c r="C59" s="271"/>
      <c r="D59" s="396" t="s">
        <v>3119</v>
      </c>
      <c r="E59" s="396"/>
      <c r="F59" s="396"/>
      <c r="G59" s="396"/>
      <c r="H59" s="396"/>
      <c r="I59" s="396"/>
      <c r="J59" s="396"/>
      <c r="K59" s="267"/>
    </row>
    <row r="60" spans="2:11" s="1" customFormat="1" ht="15" customHeight="1">
      <c r="B60" s="266"/>
      <c r="C60" s="271"/>
      <c r="D60" s="396" t="s">
        <v>3120</v>
      </c>
      <c r="E60" s="396"/>
      <c r="F60" s="396"/>
      <c r="G60" s="396"/>
      <c r="H60" s="396"/>
      <c r="I60" s="396"/>
      <c r="J60" s="396"/>
      <c r="K60" s="267"/>
    </row>
    <row r="61" spans="2:11" s="1" customFormat="1" ht="15" customHeight="1">
      <c r="B61" s="266"/>
      <c r="C61" s="271"/>
      <c r="D61" s="396" t="s">
        <v>3121</v>
      </c>
      <c r="E61" s="396"/>
      <c r="F61" s="396"/>
      <c r="G61" s="396"/>
      <c r="H61" s="396"/>
      <c r="I61" s="396"/>
      <c r="J61" s="396"/>
      <c r="K61" s="267"/>
    </row>
    <row r="62" spans="2:11" s="1" customFormat="1" ht="15" customHeight="1">
      <c r="B62" s="266"/>
      <c r="C62" s="271"/>
      <c r="D62" s="398" t="s">
        <v>3122</v>
      </c>
      <c r="E62" s="398"/>
      <c r="F62" s="398"/>
      <c r="G62" s="398"/>
      <c r="H62" s="398"/>
      <c r="I62" s="398"/>
      <c r="J62" s="398"/>
      <c r="K62" s="267"/>
    </row>
    <row r="63" spans="2:11" s="1" customFormat="1" ht="15" customHeight="1">
      <c r="B63" s="266"/>
      <c r="C63" s="271"/>
      <c r="D63" s="396" t="s">
        <v>3123</v>
      </c>
      <c r="E63" s="396"/>
      <c r="F63" s="396"/>
      <c r="G63" s="396"/>
      <c r="H63" s="396"/>
      <c r="I63" s="396"/>
      <c r="J63" s="396"/>
      <c r="K63" s="267"/>
    </row>
    <row r="64" spans="2:11" s="1" customFormat="1" ht="12.75" customHeight="1">
      <c r="B64" s="266"/>
      <c r="C64" s="271"/>
      <c r="D64" s="271"/>
      <c r="E64" s="274"/>
      <c r="F64" s="271"/>
      <c r="G64" s="271"/>
      <c r="H64" s="271"/>
      <c r="I64" s="271"/>
      <c r="J64" s="271"/>
      <c r="K64" s="267"/>
    </row>
    <row r="65" spans="2:11" s="1" customFormat="1" ht="15" customHeight="1">
      <c r="B65" s="266"/>
      <c r="C65" s="271"/>
      <c r="D65" s="396" t="s">
        <v>3124</v>
      </c>
      <c r="E65" s="396"/>
      <c r="F65" s="396"/>
      <c r="G65" s="396"/>
      <c r="H65" s="396"/>
      <c r="I65" s="396"/>
      <c r="J65" s="396"/>
      <c r="K65" s="267"/>
    </row>
    <row r="66" spans="2:11" s="1" customFormat="1" ht="15" customHeight="1">
      <c r="B66" s="266"/>
      <c r="C66" s="271"/>
      <c r="D66" s="398" t="s">
        <v>3125</v>
      </c>
      <c r="E66" s="398"/>
      <c r="F66" s="398"/>
      <c r="G66" s="398"/>
      <c r="H66" s="398"/>
      <c r="I66" s="398"/>
      <c r="J66" s="398"/>
      <c r="K66" s="267"/>
    </row>
    <row r="67" spans="2:11" s="1" customFormat="1" ht="15" customHeight="1">
      <c r="B67" s="266"/>
      <c r="C67" s="271"/>
      <c r="D67" s="396" t="s">
        <v>3126</v>
      </c>
      <c r="E67" s="396"/>
      <c r="F67" s="396"/>
      <c r="G67" s="396"/>
      <c r="H67" s="396"/>
      <c r="I67" s="396"/>
      <c r="J67" s="396"/>
      <c r="K67" s="267"/>
    </row>
    <row r="68" spans="2:11" s="1" customFormat="1" ht="15" customHeight="1">
      <c r="B68" s="266"/>
      <c r="C68" s="271"/>
      <c r="D68" s="396" t="s">
        <v>3127</v>
      </c>
      <c r="E68" s="396"/>
      <c r="F68" s="396"/>
      <c r="G68" s="396"/>
      <c r="H68" s="396"/>
      <c r="I68" s="396"/>
      <c r="J68" s="396"/>
      <c r="K68" s="267"/>
    </row>
    <row r="69" spans="2:11" s="1" customFormat="1" ht="15" customHeight="1">
      <c r="B69" s="266"/>
      <c r="C69" s="271"/>
      <c r="D69" s="396" t="s">
        <v>3128</v>
      </c>
      <c r="E69" s="396"/>
      <c r="F69" s="396"/>
      <c r="G69" s="396"/>
      <c r="H69" s="396"/>
      <c r="I69" s="396"/>
      <c r="J69" s="396"/>
      <c r="K69" s="267"/>
    </row>
    <row r="70" spans="2:11" s="1" customFormat="1" ht="15" customHeight="1">
      <c r="B70" s="266"/>
      <c r="C70" s="271"/>
      <c r="D70" s="396" t="s">
        <v>3129</v>
      </c>
      <c r="E70" s="396"/>
      <c r="F70" s="396"/>
      <c r="G70" s="396"/>
      <c r="H70" s="396"/>
      <c r="I70" s="396"/>
      <c r="J70" s="396"/>
      <c r="K70" s="267"/>
    </row>
    <row r="71" spans="2:1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pans="2:11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pans="2:11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pans="2:11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pans="2:11" s="1" customFormat="1" ht="45" customHeight="1">
      <c r="B75" s="283"/>
      <c r="C75" s="391" t="s">
        <v>3130</v>
      </c>
      <c r="D75" s="391"/>
      <c r="E75" s="391"/>
      <c r="F75" s="391"/>
      <c r="G75" s="391"/>
      <c r="H75" s="391"/>
      <c r="I75" s="391"/>
      <c r="J75" s="391"/>
      <c r="K75" s="284"/>
    </row>
    <row r="76" spans="2:11" s="1" customFormat="1" ht="17.25" customHeight="1">
      <c r="B76" s="283"/>
      <c r="C76" s="285" t="s">
        <v>3131</v>
      </c>
      <c r="D76" s="285"/>
      <c r="E76" s="285"/>
      <c r="F76" s="285" t="s">
        <v>3132</v>
      </c>
      <c r="G76" s="286"/>
      <c r="H76" s="285" t="s">
        <v>55</v>
      </c>
      <c r="I76" s="285" t="s">
        <v>58</v>
      </c>
      <c r="J76" s="285" t="s">
        <v>3133</v>
      </c>
      <c r="K76" s="284"/>
    </row>
    <row r="77" spans="2:11" s="1" customFormat="1" ht="17.25" customHeight="1">
      <c r="B77" s="283"/>
      <c r="C77" s="287" t="s">
        <v>3134</v>
      </c>
      <c r="D77" s="287"/>
      <c r="E77" s="287"/>
      <c r="F77" s="288" t="s">
        <v>3135</v>
      </c>
      <c r="G77" s="289"/>
      <c r="H77" s="287"/>
      <c r="I77" s="287"/>
      <c r="J77" s="287" t="s">
        <v>3136</v>
      </c>
      <c r="K77" s="284"/>
    </row>
    <row r="78" spans="2:11" s="1" customFormat="1" ht="5.25" customHeight="1">
      <c r="B78" s="283"/>
      <c r="C78" s="290"/>
      <c r="D78" s="290"/>
      <c r="E78" s="290"/>
      <c r="F78" s="290"/>
      <c r="G78" s="291"/>
      <c r="H78" s="290"/>
      <c r="I78" s="290"/>
      <c r="J78" s="290"/>
      <c r="K78" s="284"/>
    </row>
    <row r="79" spans="2:11" s="1" customFormat="1" ht="15" customHeight="1">
      <c r="B79" s="283"/>
      <c r="C79" s="272" t="s">
        <v>54</v>
      </c>
      <c r="D79" s="292"/>
      <c r="E79" s="292"/>
      <c r="F79" s="293" t="s">
        <v>3137</v>
      </c>
      <c r="G79" s="294"/>
      <c r="H79" s="272" t="s">
        <v>3138</v>
      </c>
      <c r="I79" s="272" t="s">
        <v>3139</v>
      </c>
      <c r="J79" s="272">
        <v>20</v>
      </c>
      <c r="K79" s="284"/>
    </row>
    <row r="80" spans="2:11" s="1" customFormat="1" ht="15" customHeight="1">
      <c r="B80" s="283"/>
      <c r="C80" s="272" t="s">
        <v>3140</v>
      </c>
      <c r="D80" s="272"/>
      <c r="E80" s="272"/>
      <c r="F80" s="293" t="s">
        <v>3137</v>
      </c>
      <c r="G80" s="294"/>
      <c r="H80" s="272" t="s">
        <v>3141</v>
      </c>
      <c r="I80" s="272" t="s">
        <v>3139</v>
      </c>
      <c r="J80" s="272">
        <v>120</v>
      </c>
      <c r="K80" s="284"/>
    </row>
    <row r="81" spans="2:11" s="1" customFormat="1" ht="15" customHeight="1">
      <c r="B81" s="295"/>
      <c r="C81" s="272" t="s">
        <v>3142</v>
      </c>
      <c r="D81" s="272"/>
      <c r="E81" s="272"/>
      <c r="F81" s="293" t="s">
        <v>3143</v>
      </c>
      <c r="G81" s="294"/>
      <c r="H81" s="272" t="s">
        <v>3144</v>
      </c>
      <c r="I81" s="272" t="s">
        <v>3139</v>
      </c>
      <c r="J81" s="272">
        <v>50</v>
      </c>
      <c r="K81" s="284"/>
    </row>
    <row r="82" spans="2:11" s="1" customFormat="1" ht="15" customHeight="1">
      <c r="B82" s="295"/>
      <c r="C82" s="272" t="s">
        <v>3145</v>
      </c>
      <c r="D82" s="272"/>
      <c r="E82" s="272"/>
      <c r="F82" s="293" t="s">
        <v>3137</v>
      </c>
      <c r="G82" s="294"/>
      <c r="H82" s="272" t="s">
        <v>3146</v>
      </c>
      <c r="I82" s="272" t="s">
        <v>3147</v>
      </c>
      <c r="J82" s="272"/>
      <c r="K82" s="284"/>
    </row>
    <row r="83" spans="2:11" s="1" customFormat="1" ht="15" customHeight="1">
      <c r="B83" s="295"/>
      <c r="C83" s="296" t="s">
        <v>3148</v>
      </c>
      <c r="D83" s="296"/>
      <c r="E83" s="296"/>
      <c r="F83" s="297" t="s">
        <v>3143</v>
      </c>
      <c r="G83" s="296"/>
      <c r="H83" s="296" t="s">
        <v>3149</v>
      </c>
      <c r="I83" s="296" t="s">
        <v>3139</v>
      </c>
      <c r="J83" s="296">
        <v>15</v>
      </c>
      <c r="K83" s="284"/>
    </row>
    <row r="84" spans="2:11" s="1" customFormat="1" ht="15" customHeight="1">
      <c r="B84" s="295"/>
      <c r="C84" s="296" t="s">
        <v>3150</v>
      </c>
      <c r="D84" s="296"/>
      <c r="E84" s="296"/>
      <c r="F84" s="297" t="s">
        <v>3143</v>
      </c>
      <c r="G84" s="296"/>
      <c r="H84" s="296" t="s">
        <v>3151</v>
      </c>
      <c r="I84" s="296" t="s">
        <v>3139</v>
      </c>
      <c r="J84" s="296">
        <v>15</v>
      </c>
      <c r="K84" s="284"/>
    </row>
    <row r="85" spans="2:11" s="1" customFormat="1" ht="15" customHeight="1">
      <c r="B85" s="295"/>
      <c r="C85" s="296" t="s">
        <v>3152</v>
      </c>
      <c r="D85" s="296"/>
      <c r="E85" s="296"/>
      <c r="F85" s="297" t="s">
        <v>3143</v>
      </c>
      <c r="G85" s="296"/>
      <c r="H85" s="296" t="s">
        <v>3153</v>
      </c>
      <c r="I85" s="296" t="s">
        <v>3139</v>
      </c>
      <c r="J85" s="296">
        <v>20</v>
      </c>
      <c r="K85" s="284"/>
    </row>
    <row r="86" spans="2:11" s="1" customFormat="1" ht="15" customHeight="1">
      <c r="B86" s="295"/>
      <c r="C86" s="296" t="s">
        <v>3154</v>
      </c>
      <c r="D86" s="296"/>
      <c r="E86" s="296"/>
      <c r="F86" s="297" t="s">
        <v>3143</v>
      </c>
      <c r="G86" s="296"/>
      <c r="H86" s="296" t="s">
        <v>3155</v>
      </c>
      <c r="I86" s="296" t="s">
        <v>3139</v>
      </c>
      <c r="J86" s="296">
        <v>20</v>
      </c>
      <c r="K86" s="284"/>
    </row>
    <row r="87" spans="2:11" s="1" customFormat="1" ht="15" customHeight="1">
      <c r="B87" s="295"/>
      <c r="C87" s="272" t="s">
        <v>3156</v>
      </c>
      <c r="D87" s="272"/>
      <c r="E87" s="272"/>
      <c r="F87" s="293" t="s">
        <v>3143</v>
      </c>
      <c r="G87" s="294"/>
      <c r="H87" s="272" t="s">
        <v>3157</v>
      </c>
      <c r="I87" s="272" t="s">
        <v>3139</v>
      </c>
      <c r="J87" s="272">
        <v>50</v>
      </c>
      <c r="K87" s="284"/>
    </row>
    <row r="88" spans="2:11" s="1" customFormat="1" ht="15" customHeight="1">
      <c r="B88" s="295"/>
      <c r="C88" s="272" t="s">
        <v>3158</v>
      </c>
      <c r="D88" s="272"/>
      <c r="E88" s="272"/>
      <c r="F88" s="293" t="s">
        <v>3143</v>
      </c>
      <c r="G88" s="294"/>
      <c r="H88" s="272" t="s">
        <v>3159</v>
      </c>
      <c r="I88" s="272" t="s">
        <v>3139</v>
      </c>
      <c r="J88" s="272">
        <v>20</v>
      </c>
      <c r="K88" s="284"/>
    </row>
    <row r="89" spans="2:11" s="1" customFormat="1" ht="15" customHeight="1">
      <c r="B89" s="295"/>
      <c r="C89" s="272" t="s">
        <v>3160</v>
      </c>
      <c r="D89" s="272"/>
      <c r="E89" s="272"/>
      <c r="F89" s="293" t="s">
        <v>3143</v>
      </c>
      <c r="G89" s="294"/>
      <c r="H89" s="272" t="s">
        <v>3161</v>
      </c>
      <c r="I89" s="272" t="s">
        <v>3139</v>
      </c>
      <c r="J89" s="272">
        <v>20</v>
      </c>
      <c r="K89" s="284"/>
    </row>
    <row r="90" spans="2:11" s="1" customFormat="1" ht="15" customHeight="1">
      <c r="B90" s="295"/>
      <c r="C90" s="272" t="s">
        <v>3162</v>
      </c>
      <c r="D90" s="272"/>
      <c r="E90" s="272"/>
      <c r="F90" s="293" t="s">
        <v>3143</v>
      </c>
      <c r="G90" s="294"/>
      <c r="H90" s="272" t="s">
        <v>3163</v>
      </c>
      <c r="I90" s="272" t="s">
        <v>3139</v>
      </c>
      <c r="J90" s="272">
        <v>50</v>
      </c>
      <c r="K90" s="284"/>
    </row>
    <row r="91" spans="2:11" s="1" customFormat="1" ht="15" customHeight="1">
      <c r="B91" s="295"/>
      <c r="C91" s="272" t="s">
        <v>3164</v>
      </c>
      <c r="D91" s="272"/>
      <c r="E91" s="272"/>
      <c r="F91" s="293" t="s">
        <v>3143</v>
      </c>
      <c r="G91" s="294"/>
      <c r="H91" s="272" t="s">
        <v>3164</v>
      </c>
      <c r="I91" s="272" t="s">
        <v>3139</v>
      </c>
      <c r="J91" s="272">
        <v>50</v>
      </c>
      <c r="K91" s="284"/>
    </row>
    <row r="92" spans="2:11" s="1" customFormat="1" ht="15" customHeight="1">
      <c r="B92" s="295"/>
      <c r="C92" s="272" t="s">
        <v>3165</v>
      </c>
      <c r="D92" s="272"/>
      <c r="E92" s="272"/>
      <c r="F92" s="293" t="s">
        <v>3143</v>
      </c>
      <c r="G92" s="294"/>
      <c r="H92" s="272" t="s">
        <v>3166</v>
      </c>
      <c r="I92" s="272" t="s">
        <v>3139</v>
      </c>
      <c r="J92" s="272">
        <v>255</v>
      </c>
      <c r="K92" s="284"/>
    </row>
    <row r="93" spans="2:11" s="1" customFormat="1" ht="15" customHeight="1">
      <c r="B93" s="295"/>
      <c r="C93" s="272" t="s">
        <v>3167</v>
      </c>
      <c r="D93" s="272"/>
      <c r="E93" s="272"/>
      <c r="F93" s="293" t="s">
        <v>3137</v>
      </c>
      <c r="G93" s="294"/>
      <c r="H93" s="272" t="s">
        <v>3168</v>
      </c>
      <c r="I93" s="272" t="s">
        <v>3169</v>
      </c>
      <c r="J93" s="272"/>
      <c r="K93" s="284"/>
    </row>
    <row r="94" spans="2:11" s="1" customFormat="1" ht="15" customHeight="1">
      <c r="B94" s="295"/>
      <c r="C94" s="272" t="s">
        <v>3170</v>
      </c>
      <c r="D94" s="272"/>
      <c r="E94" s="272"/>
      <c r="F94" s="293" t="s">
        <v>3137</v>
      </c>
      <c r="G94" s="294"/>
      <c r="H94" s="272" t="s">
        <v>3171</v>
      </c>
      <c r="I94" s="272" t="s">
        <v>3172</v>
      </c>
      <c r="J94" s="272"/>
      <c r="K94" s="284"/>
    </row>
    <row r="95" spans="2:11" s="1" customFormat="1" ht="15" customHeight="1">
      <c r="B95" s="295"/>
      <c r="C95" s="272" t="s">
        <v>3173</v>
      </c>
      <c r="D95" s="272"/>
      <c r="E95" s="272"/>
      <c r="F95" s="293" t="s">
        <v>3137</v>
      </c>
      <c r="G95" s="294"/>
      <c r="H95" s="272" t="s">
        <v>3173</v>
      </c>
      <c r="I95" s="272" t="s">
        <v>3172</v>
      </c>
      <c r="J95" s="272"/>
      <c r="K95" s="284"/>
    </row>
    <row r="96" spans="2:11" s="1" customFormat="1" ht="15" customHeight="1">
      <c r="B96" s="295"/>
      <c r="C96" s="272" t="s">
        <v>39</v>
      </c>
      <c r="D96" s="272"/>
      <c r="E96" s="272"/>
      <c r="F96" s="293" t="s">
        <v>3137</v>
      </c>
      <c r="G96" s="294"/>
      <c r="H96" s="272" t="s">
        <v>3174</v>
      </c>
      <c r="I96" s="272" t="s">
        <v>3172</v>
      </c>
      <c r="J96" s="272"/>
      <c r="K96" s="284"/>
    </row>
    <row r="97" spans="2:11" s="1" customFormat="1" ht="15" customHeight="1">
      <c r="B97" s="295"/>
      <c r="C97" s="272" t="s">
        <v>49</v>
      </c>
      <c r="D97" s="272"/>
      <c r="E97" s="272"/>
      <c r="F97" s="293" t="s">
        <v>3137</v>
      </c>
      <c r="G97" s="294"/>
      <c r="H97" s="272" t="s">
        <v>3175</v>
      </c>
      <c r="I97" s="272" t="s">
        <v>3172</v>
      </c>
      <c r="J97" s="272"/>
      <c r="K97" s="284"/>
    </row>
    <row r="98" spans="2:11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pans="2:11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pans="2:11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pans="2:1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pans="2:11" s="1" customFormat="1" ht="45" customHeight="1">
      <c r="B102" s="283"/>
      <c r="C102" s="391" t="s">
        <v>3176</v>
      </c>
      <c r="D102" s="391"/>
      <c r="E102" s="391"/>
      <c r="F102" s="391"/>
      <c r="G102" s="391"/>
      <c r="H102" s="391"/>
      <c r="I102" s="391"/>
      <c r="J102" s="391"/>
      <c r="K102" s="284"/>
    </row>
    <row r="103" spans="2:11" s="1" customFormat="1" ht="17.25" customHeight="1">
      <c r="B103" s="283"/>
      <c r="C103" s="285" t="s">
        <v>3131</v>
      </c>
      <c r="D103" s="285"/>
      <c r="E103" s="285"/>
      <c r="F103" s="285" t="s">
        <v>3132</v>
      </c>
      <c r="G103" s="286"/>
      <c r="H103" s="285" t="s">
        <v>55</v>
      </c>
      <c r="I103" s="285" t="s">
        <v>58</v>
      </c>
      <c r="J103" s="285" t="s">
        <v>3133</v>
      </c>
      <c r="K103" s="284"/>
    </row>
    <row r="104" spans="2:11" s="1" customFormat="1" ht="17.25" customHeight="1">
      <c r="B104" s="283"/>
      <c r="C104" s="287" t="s">
        <v>3134</v>
      </c>
      <c r="D104" s="287"/>
      <c r="E104" s="287"/>
      <c r="F104" s="288" t="s">
        <v>3135</v>
      </c>
      <c r="G104" s="289"/>
      <c r="H104" s="287"/>
      <c r="I104" s="287"/>
      <c r="J104" s="287" t="s">
        <v>3136</v>
      </c>
      <c r="K104" s="284"/>
    </row>
    <row r="105" spans="2:11" s="1" customFormat="1" ht="5.25" customHeight="1">
      <c r="B105" s="283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pans="2:11" s="1" customFormat="1" ht="15" customHeight="1">
      <c r="B106" s="283"/>
      <c r="C106" s="272" t="s">
        <v>54</v>
      </c>
      <c r="D106" s="292"/>
      <c r="E106" s="292"/>
      <c r="F106" s="293" t="s">
        <v>3137</v>
      </c>
      <c r="G106" s="272"/>
      <c r="H106" s="272" t="s">
        <v>3177</v>
      </c>
      <c r="I106" s="272" t="s">
        <v>3139</v>
      </c>
      <c r="J106" s="272">
        <v>20</v>
      </c>
      <c r="K106" s="284"/>
    </row>
    <row r="107" spans="2:11" s="1" customFormat="1" ht="15" customHeight="1">
      <c r="B107" s="283"/>
      <c r="C107" s="272" t="s">
        <v>3140</v>
      </c>
      <c r="D107" s="272"/>
      <c r="E107" s="272"/>
      <c r="F107" s="293" t="s">
        <v>3137</v>
      </c>
      <c r="G107" s="272"/>
      <c r="H107" s="272" t="s">
        <v>3177</v>
      </c>
      <c r="I107" s="272" t="s">
        <v>3139</v>
      </c>
      <c r="J107" s="272">
        <v>120</v>
      </c>
      <c r="K107" s="284"/>
    </row>
    <row r="108" spans="2:11" s="1" customFormat="1" ht="15" customHeight="1">
      <c r="B108" s="295"/>
      <c r="C108" s="272" t="s">
        <v>3142</v>
      </c>
      <c r="D108" s="272"/>
      <c r="E108" s="272"/>
      <c r="F108" s="293" t="s">
        <v>3143</v>
      </c>
      <c r="G108" s="272"/>
      <c r="H108" s="272" t="s">
        <v>3177</v>
      </c>
      <c r="I108" s="272" t="s">
        <v>3139</v>
      </c>
      <c r="J108" s="272">
        <v>50</v>
      </c>
      <c r="K108" s="284"/>
    </row>
    <row r="109" spans="2:11" s="1" customFormat="1" ht="15" customHeight="1">
      <c r="B109" s="295"/>
      <c r="C109" s="272" t="s">
        <v>3145</v>
      </c>
      <c r="D109" s="272"/>
      <c r="E109" s="272"/>
      <c r="F109" s="293" t="s">
        <v>3137</v>
      </c>
      <c r="G109" s="272"/>
      <c r="H109" s="272" t="s">
        <v>3177</v>
      </c>
      <c r="I109" s="272" t="s">
        <v>3147</v>
      </c>
      <c r="J109" s="272"/>
      <c r="K109" s="284"/>
    </row>
    <row r="110" spans="2:11" s="1" customFormat="1" ht="15" customHeight="1">
      <c r="B110" s="295"/>
      <c r="C110" s="272" t="s">
        <v>3156</v>
      </c>
      <c r="D110" s="272"/>
      <c r="E110" s="272"/>
      <c r="F110" s="293" t="s">
        <v>3143</v>
      </c>
      <c r="G110" s="272"/>
      <c r="H110" s="272" t="s">
        <v>3177</v>
      </c>
      <c r="I110" s="272" t="s">
        <v>3139</v>
      </c>
      <c r="J110" s="272">
        <v>50</v>
      </c>
      <c r="K110" s="284"/>
    </row>
    <row r="111" spans="2:11" s="1" customFormat="1" ht="15" customHeight="1">
      <c r="B111" s="295"/>
      <c r="C111" s="272" t="s">
        <v>3164</v>
      </c>
      <c r="D111" s="272"/>
      <c r="E111" s="272"/>
      <c r="F111" s="293" t="s">
        <v>3143</v>
      </c>
      <c r="G111" s="272"/>
      <c r="H111" s="272" t="s">
        <v>3177</v>
      </c>
      <c r="I111" s="272" t="s">
        <v>3139</v>
      </c>
      <c r="J111" s="272">
        <v>50</v>
      </c>
      <c r="K111" s="284"/>
    </row>
    <row r="112" spans="2:11" s="1" customFormat="1" ht="15" customHeight="1">
      <c r="B112" s="295"/>
      <c r="C112" s="272" t="s">
        <v>3162</v>
      </c>
      <c r="D112" s="272"/>
      <c r="E112" s="272"/>
      <c r="F112" s="293" t="s">
        <v>3143</v>
      </c>
      <c r="G112" s="272"/>
      <c r="H112" s="272" t="s">
        <v>3177</v>
      </c>
      <c r="I112" s="272" t="s">
        <v>3139</v>
      </c>
      <c r="J112" s="272">
        <v>50</v>
      </c>
      <c r="K112" s="284"/>
    </row>
    <row r="113" spans="2:11" s="1" customFormat="1" ht="15" customHeight="1">
      <c r="B113" s="295"/>
      <c r="C113" s="272" t="s">
        <v>54</v>
      </c>
      <c r="D113" s="272"/>
      <c r="E113" s="272"/>
      <c r="F113" s="293" t="s">
        <v>3137</v>
      </c>
      <c r="G113" s="272"/>
      <c r="H113" s="272" t="s">
        <v>3178</v>
      </c>
      <c r="I113" s="272" t="s">
        <v>3139</v>
      </c>
      <c r="J113" s="272">
        <v>20</v>
      </c>
      <c r="K113" s="284"/>
    </row>
    <row r="114" spans="2:11" s="1" customFormat="1" ht="15" customHeight="1">
      <c r="B114" s="295"/>
      <c r="C114" s="272" t="s">
        <v>3179</v>
      </c>
      <c r="D114" s="272"/>
      <c r="E114" s="272"/>
      <c r="F114" s="293" t="s">
        <v>3137</v>
      </c>
      <c r="G114" s="272"/>
      <c r="H114" s="272" t="s">
        <v>3180</v>
      </c>
      <c r="I114" s="272" t="s">
        <v>3139</v>
      </c>
      <c r="J114" s="272">
        <v>120</v>
      </c>
      <c r="K114" s="284"/>
    </row>
    <row r="115" spans="2:11" s="1" customFormat="1" ht="15" customHeight="1">
      <c r="B115" s="295"/>
      <c r="C115" s="272" t="s">
        <v>39</v>
      </c>
      <c r="D115" s="272"/>
      <c r="E115" s="272"/>
      <c r="F115" s="293" t="s">
        <v>3137</v>
      </c>
      <c r="G115" s="272"/>
      <c r="H115" s="272" t="s">
        <v>3181</v>
      </c>
      <c r="I115" s="272" t="s">
        <v>3172</v>
      </c>
      <c r="J115" s="272"/>
      <c r="K115" s="284"/>
    </row>
    <row r="116" spans="2:11" s="1" customFormat="1" ht="15" customHeight="1">
      <c r="B116" s="295"/>
      <c r="C116" s="272" t="s">
        <v>49</v>
      </c>
      <c r="D116" s="272"/>
      <c r="E116" s="272"/>
      <c r="F116" s="293" t="s">
        <v>3137</v>
      </c>
      <c r="G116" s="272"/>
      <c r="H116" s="272" t="s">
        <v>3182</v>
      </c>
      <c r="I116" s="272" t="s">
        <v>3172</v>
      </c>
      <c r="J116" s="272"/>
      <c r="K116" s="284"/>
    </row>
    <row r="117" spans="2:11" s="1" customFormat="1" ht="15" customHeight="1">
      <c r="B117" s="295"/>
      <c r="C117" s="272" t="s">
        <v>58</v>
      </c>
      <c r="D117" s="272"/>
      <c r="E117" s="272"/>
      <c r="F117" s="293" t="s">
        <v>3137</v>
      </c>
      <c r="G117" s="272"/>
      <c r="H117" s="272" t="s">
        <v>3183</v>
      </c>
      <c r="I117" s="272" t="s">
        <v>3184</v>
      </c>
      <c r="J117" s="272"/>
      <c r="K117" s="284"/>
    </row>
    <row r="118" spans="2:11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pans="2:11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pans="2:11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pans="2:1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pans="2:11" s="1" customFormat="1" ht="45" customHeight="1">
      <c r="B122" s="311"/>
      <c r="C122" s="392" t="s">
        <v>3185</v>
      </c>
      <c r="D122" s="392"/>
      <c r="E122" s="392"/>
      <c r="F122" s="392"/>
      <c r="G122" s="392"/>
      <c r="H122" s="392"/>
      <c r="I122" s="392"/>
      <c r="J122" s="392"/>
      <c r="K122" s="312"/>
    </row>
    <row r="123" spans="2:11" s="1" customFormat="1" ht="17.25" customHeight="1">
      <c r="B123" s="313"/>
      <c r="C123" s="285" t="s">
        <v>3131</v>
      </c>
      <c r="D123" s="285"/>
      <c r="E123" s="285"/>
      <c r="F123" s="285" t="s">
        <v>3132</v>
      </c>
      <c r="G123" s="286"/>
      <c r="H123" s="285" t="s">
        <v>55</v>
      </c>
      <c r="I123" s="285" t="s">
        <v>58</v>
      </c>
      <c r="J123" s="285" t="s">
        <v>3133</v>
      </c>
      <c r="K123" s="314"/>
    </row>
    <row r="124" spans="2:11" s="1" customFormat="1" ht="17.25" customHeight="1">
      <c r="B124" s="313"/>
      <c r="C124" s="287" t="s">
        <v>3134</v>
      </c>
      <c r="D124" s="287"/>
      <c r="E124" s="287"/>
      <c r="F124" s="288" t="s">
        <v>3135</v>
      </c>
      <c r="G124" s="289"/>
      <c r="H124" s="287"/>
      <c r="I124" s="287"/>
      <c r="J124" s="287" t="s">
        <v>3136</v>
      </c>
      <c r="K124" s="314"/>
    </row>
    <row r="125" spans="2:11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pans="2:11" s="1" customFormat="1" ht="15" customHeight="1">
      <c r="B126" s="315"/>
      <c r="C126" s="272" t="s">
        <v>3140</v>
      </c>
      <c r="D126" s="292"/>
      <c r="E126" s="292"/>
      <c r="F126" s="293" t="s">
        <v>3137</v>
      </c>
      <c r="G126" s="272"/>
      <c r="H126" s="272" t="s">
        <v>3177</v>
      </c>
      <c r="I126" s="272" t="s">
        <v>3139</v>
      </c>
      <c r="J126" s="272">
        <v>120</v>
      </c>
      <c r="K126" s="318"/>
    </row>
    <row r="127" spans="2:11" s="1" customFormat="1" ht="15" customHeight="1">
      <c r="B127" s="315"/>
      <c r="C127" s="272" t="s">
        <v>3186</v>
      </c>
      <c r="D127" s="272"/>
      <c r="E127" s="272"/>
      <c r="F127" s="293" t="s">
        <v>3137</v>
      </c>
      <c r="G127" s="272"/>
      <c r="H127" s="272" t="s">
        <v>3187</v>
      </c>
      <c r="I127" s="272" t="s">
        <v>3139</v>
      </c>
      <c r="J127" s="272" t="s">
        <v>3188</v>
      </c>
      <c r="K127" s="318"/>
    </row>
    <row r="128" spans="2:11" s="1" customFormat="1" ht="15" customHeight="1">
      <c r="B128" s="315"/>
      <c r="C128" s="272" t="s">
        <v>3085</v>
      </c>
      <c r="D128" s="272"/>
      <c r="E128" s="272"/>
      <c r="F128" s="293" t="s">
        <v>3137</v>
      </c>
      <c r="G128" s="272"/>
      <c r="H128" s="272" t="s">
        <v>3189</v>
      </c>
      <c r="I128" s="272" t="s">
        <v>3139</v>
      </c>
      <c r="J128" s="272" t="s">
        <v>3188</v>
      </c>
      <c r="K128" s="318"/>
    </row>
    <row r="129" spans="2:11" s="1" customFormat="1" ht="15" customHeight="1">
      <c r="B129" s="315"/>
      <c r="C129" s="272" t="s">
        <v>3148</v>
      </c>
      <c r="D129" s="272"/>
      <c r="E129" s="272"/>
      <c r="F129" s="293" t="s">
        <v>3143</v>
      </c>
      <c r="G129" s="272"/>
      <c r="H129" s="272" t="s">
        <v>3149</v>
      </c>
      <c r="I129" s="272" t="s">
        <v>3139</v>
      </c>
      <c r="J129" s="272">
        <v>15</v>
      </c>
      <c r="K129" s="318"/>
    </row>
    <row r="130" spans="2:11" s="1" customFormat="1" ht="15" customHeight="1">
      <c r="B130" s="315"/>
      <c r="C130" s="296" t="s">
        <v>3150</v>
      </c>
      <c r="D130" s="296"/>
      <c r="E130" s="296"/>
      <c r="F130" s="297" t="s">
        <v>3143</v>
      </c>
      <c r="G130" s="296"/>
      <c r="H130" s="296" t="s">
        <v>3151</v>
      </c>
      <c r="I130" s="296" t="s">
        <v>3139</v>
      </c>
      <c r="J130" s="296">
        <v>15</v>
      </c>
      <c r="K130" s="318"/>
    </row>
    <row r="131" spans="2:11" s="1" customFormat="1" ht="15" customHeight="1">
      <c r="B131" s="315"/>
      <c r="C131" s="296" t="s">
        <v>3152</v>
      </c>
      <c r="D131" s="296"/>
      <c r="E131" s="296"/>
      <c r="F131" s="297" t="s">
        <v>3143</v>
      </c>
      <c r="G131" s="296"/>
      <c r="H131" s="296" t="s">
        <v>3153</v>
      </c>
      <c r="I131" s="296" t="s">
        <v>3139</v>
      </c>
      <c r="J131" s="296">
        <v>20</v>
      </c>
      <c r="K131" s="318"/>
    </row>
    <row r="132" spans="2:11" s="1" customFormat="1" ht="15" customHeight="1">
      <c r="B132" s="315"/>
      <c r="C132" s="296" t="s">
        <v>3154</v>
      </c>
      <c r="D132" s="296"/>
      <c r="E132" s="296"/>
      <c r="F132" s="297" t="s">
        <v>3143</v>
      </c>
      <c r="G132" s="296"/>
      <c r="H132" s="296" t="s">
        <v>3155</v>
      </c>
      <c r="I132" s="296" t="s">
        <v>3139</v>
      </c>
      <c r="J132" s="296">
        <v>20</v>
      </c>
      <c r="K132" s="318"/>
    </row>
    <row r="133" spans="2:11" s="1" customFormat="1" ht="15" customHeight="1">
      <c r="B133" s="315"/>
      <c r="C133" s="272" t="s">
        <v>3142</v>
      </c>
      <c r="D133" s="272"/>
      <c r="E133" s="272"/>
      <c r="F133" s="293" t="s">
        <v>3143</v>
      </c>
      <c r="G133" s="272"/>
      <c r="H133" s="272" t="s">
        <v>3177</v>
      </c>
      <c r="I133" s="272" t="s">
        <v>3139</v>
      </c>
      <c r="J133" s="272">
        <v>50</v>
      </c>
      <c r="K133" s="318"/>
    </row>
    <row r="134" spans="2:11" s="1" customFormat="1" ht="15" customHeight="1">
      <c r="B134" s="315"/>
      <c r="C134" s="272" t="s">
        <v>3156</v>
      </c>
      <c r="D134" s="272"/>
      <c r="E134" s="272"/>
      <c r="F134" s="293" t="s">
        <v>3143</v>
      </c>
      <c r="G134" s="272"/>
      <c r="H134" s="272" t="s">
        <v>3177</v>
      </c>
      <c r="I134" s="272" t="s">
        <v>3139</v>
      </c>
      <c r="J134" s="272">
        <v>50</v>
      </c>
      <c r="K134" s="318"/>
    </row>
    <row r="135" spans="2:11" s="1" customFormat="1" ht="15" customHeight="1">
      <c r="B135" s="315"/>
      <c r="C135" s="272" t="s">
        <v>3162</v>
      </c>
      <c r="D135" s="272"/>
      <c r="E135" s="272"/>
      <c r="F135" s="293" t="s">
        <v>3143</v>
      </c>
      <c r="G135" s="272"/>
      <c r="H135" s="272" t="s">
        <v>3177</v>
      </c>
      <c r="I135" s="272" t="s">
        <v>3139</v>
      </c>
      <c r="J135" s="272">
        <v>50</v>
      </c>
      <c r="K135" s="318"/>
    </row>
    <row r="136" spans="2:11" s="1" customFormat="1" ht="15" customHeight="1">
      <c r="B136" s="315"/>
      <c r="C136" s="272" t="s">
        <v>3164</v>
      </c>
      <c r="D136" s="272"/>
      <c r="E136" s="272"/>
      <c r="F136" s="293" t="s">
        <v>3143</v>
      </c>
      <c r="G136" s="272"/>
      <c r="H136" s="272" t="s">
        <v>3177</v>
      </c>
      <c r="I136" s="272" t="s">
        <v>3139</v>
      </c>
      <c r="J136" s="272">
        <v>50</v>
      </c>
      <c r="K136" s="318"/>
    </row>
    <row r="137" spans="2:11" s="1" customFormat="1" ht="15" customHeight="1">
      <c r="B137" s="315"/>
      <c r="C137" s="272" t="s">
        <v>3165</v>
      </c>
      <c r="D137" s="272"/>
      <c r="E137" s="272"/>
      <c r="F137" s="293" t="s">
        <v>3143</v>
      </c>
      <c r="G137" s="272"/>
      <c r="H137" s="272" t="s">
        <v>3190</v>
      </c>
      <c r="I137" s="272" t="s">
        <v>3139</v>
      </c>
      <c r="J137" s="272">
        <v>255</v>
      </c>
      <c r="K137" s="318"/>
    </row>
    <row r="138" spans="2:11" s="1" customFormat="1" ht="15" customHeight="1">
      <c r="B138" s="315"/>
      <c r="C138" s="272" t="s">
        <v>3167</v>
      </c>
      <c r="D138" s="272"/>
      <c r="E138" s="272"/>
      <c r="F138" s="293" t="s">
        <v>3137</v>
      </c>
      <c r="G138" s="272"/>
      <c r="H138" s="272" t="s">
        <v>3191</v>
      </c>
      <c r="I138" s="272" t="s">
        <v>3169</v>
      </c>
      <c r="J138" s="272"/>
      <c r="K138" s="318"/>
    </row>
    <row r="139" spans="2:11" s="1" customFormat="1" ht="15" customHeight="1">
      <c r="B139" s="315"/>
      <c r="C139" s="272" t="s">
        <v>3170</v>
      </c>
      <c r="D139" s="272"/>
      <c r="E139" s="272"/>
      <c r="F139" s="293" t="s">
        <v>3137</v>
      </c>
      <c r="G139" s="272"/>
      <c r="H139" s="272" t="s">
        <v>3192</v>
      </c>
      <c r="I139" s="272" t="s">
        <v>3172</v>
      </c>
      <c r="J139" s="272"/>
      <c r="K139" s="318"/>
    </row>
    <row r="140" spans="2:11" s="1" customFormat="1" ht="15" customHeight="1">
      <c r="B140" s="315"/>
      <c r="C140" s="272" t="s">
        <v>3173</v>
      </c>
      <c r="D140" s="272"/>
      <c r="E140" s="272"/>
      <c r="F140" s="293" t="s">
        <v>3137</v>
      </c>
      <c r="G140" s="272"/>
      <c r="H140" s="272" t="s">
        <v>3173</v>
      </c>
      <c r="I140" s="272" t="s">
        <v>3172</v>
      </c>
      <c r="J140" s="272"/>
      <c r="K140" s="318"/>
    </row>
    <row r="141" spans="2:11" s="1" customFormat="1" ht="15" customHeight="1">
      <c r="B141" s="315"/>
      <c r="C141" s="272" t="s">
        <v>39</v>
      </c>
      <c r="D141" s="272"/>
      <c r="E141" s="272"/>
      <c r="F141" s="293" t="s">
        <v>3137</v>
      </c>
      <c r="G141" s="272"/>
      <c r="H141" s="272" t="s">
        <v>3193</v>
      </c>
      <c r="I141" s="272" t="s">
        <v>3172</v>
      </c>
      <c r="J141" s="272"/>
      <c r="K141" s="318"/>
    </row>
    <row r="142" spans="2:11" s="1" customFormat="1" ht="15" customHeight="1">
      <c r="B142" s="315"/>
      <c r="C142" s="272" t="s">
        <v>3194</v>
      </c>
      <c r="D142" s="272"/>
      <c r="E142" s="272"/>
      <c r="F142" s="293" t="s">
        <v>3137</v>
      </c>
      <c r="G142" s="272"/>
      <c r="H142" s="272" t="s">
        <v>3195</v>
      </c>
      <c r="I142" s="272" t="s">
        <v>3172</v>
      </c>
      <c r="J142" s="272"/>
      <c r="K142" s="318"/>
    </row>
    <row r="143" spans="2:11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pans="2:11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pans="2:11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pans="2:11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pans="2:11" s="1" customFormat="1" ht="45" customHeight="1">
      <c r="B147" s="283"/>
      <c r="C147" s="391" t="s">
        <v>3196</v>
      </c>
      <c r="D147" s="391"/>
      <c r="E147" s="391"/>
      <c r="F147" s="391"/>
      <c r="G147" s="391"/>
      <c r="H147" s="391"/>
      <c r="I147" s="391"/>
      <c r="J147" s="391"/>
      <c r="K147" s="284"/>
    </row>
    <row r="148" spans="2:11" s="1" customFormat="1" ht="17.25" customHeight="1">
      <c r="B148" s="283"/>
      <c r="C148" s="285" t="s">
        <v>3131</v>
      </c>
      <c r="D148" s="285"/>
      <c r="E148" s="285"/>
      <c r="F148" s="285" t="s">
        <v>3132</v>
      </c>
      <c r="G148" s="286"/>
      <c r="H148" s="285" t="s">
        <v>55</v>
      </c>
      <c r="I148" s="285" t="s">
        <v>58</v>
      </c>
      <c r="J148" s="285" t="s">
        <v>3133</v>
      </c>
      <c r="K148" s="284"/>
    </row>
    <row r="149" spans="2:11" s="1" customFormat="1" ht="17.25" customHeight="1">
      <c r="B149" s="283"/>
      <c r="C149" s="287" t="s">
        <v>3134</v>
      </c>
      <c r="D149" s="287"/>
      <c r="E149" s="287"/>
      <c r="F149" s="288" t="s">
        <v>3135</v>
      </c>
      <c r="G149" s="289"/>
      <c r="H149" s="287"/>
      <c r="I149" s="287"/>
      <c r="J149" s="287" t="s">
        <v>3136</v>
      </c>
      <c r="K149" s="284"/>
    </row>
    <row r="150" spans="2:11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pans="2:11" s="1" customFormat="1" ht="15" customHeight="1">
      <c r="B151" s="295"/>
      <c r="C151" s="322" t="s">
        <v>3140</v>
      </c>
      <c r="D151" s="272"/>
      <c r="E151" s="272"/>
      <c r="F151" s="323" t="s">
        <v>3137</v>
      </c>
      <c r="G151" s="272"/>
      <c r="H151" s="322" t="s">
        <v>3177</v>
      </c>
      <c r="I151" s="322" t="s">
        <v>3139</v>
      </c>
      <c r="J151" s="322">
        <v>120</v>
      </c>
      <c r="K151" s="318"/>
    </row>
    <row r="152" spans="2:11" s="1" customFormat="1" ht="15" customHeight="1">
      <c r="B152" s="295"/>
      <c r="C152" s="322" t="s">
        <v>3186</v>
      </c>
      <c r="D152" s="272"/>
      <c r="E152" s="272"/>
      <c r="F152" s="323" t="s">
        <v>3137</v>
      </c>
      <c r="G152" s="272"/>
      <c r="H152" s="322" t="s">
        <v>3197</v>
      </c>
      <c r="I152" s="322" t="s">
        <v>3139</v>
      </c>
      <c r="J152" s="322" t="s">
        <v>3188</v>
      </c>
      <c r="K152" s="318"/>
    </row>
    <row r="153" spans="2:11" s="1" customFormat="1" ht="15" customHeight="1">
      <c r="B153" s="295"/>
      <c r="C153" s="322" t="s">
        <v>3085</v>
      </c>
      <c r="D153" s="272"/>
      <c r="E153" s="272"/>
      <c r="F153" s="323" t="s">
        <v>3137</v>
      </c>
      <c r="G153" s="272"/>
      <c r="H153" s="322" t="s">
        <v>3198</v>
      </c>
      <c r="I153" s="322" t="s">
        <v>3139</v>
      </c>
      <c r="J153" s="322" t="s">
        <v>3188</v>
      </c>
      <c r="K153" s="318"/>
    </row>
    <row r="154" spans="2:11" s="1" customFormat="1" ht="15" customHeight="1">
      <c r="B154" s="295"/>
      <c r="C154" s="322" t="s">
        <v>3142</v>
      </c>
      <c r="D154" s="272"/>
      <c r="E154" s="272"/>
      <c r="F154" s="323" t="s">
        <v>3143</v>
      </c>
      <c r="G154" s="272"/>
      <c r="H154" s="322" t="s">
        <v>3177</v>
      </c>
      <c r="I154" s="322" t="s">
        <v>3139</v>
      </c>
      <c r="J154" s="322">
        <v>50</v>
      </c>
      <c r="K154" s="318"/>
    </row>
    <row r="155" spans="2:11" s="1" customFormat="1" ht="15" customHeight="1">
      <c r="B155" s="295"/>
      <c r="C155" s="322" t="s">
        <v>3145</v>
      </c>
      <c r="D155" s="272"/>
      <c r="E155" s="272"/>
      <c r="F155" s="323" t="s">
        <v>3137</v>
      </c>
      <c r="G155" s="272"/>
      <c r="H155" s="322" t="s">
        <v>3177</v>
      </c>
      <c r="I155" s="322" t="s">
        <v>3147</v>
      </c>
      <c r="J155" s="322"/>
      <c r="K155" s="318"/>
    </row>
    <row r="156" spans="2:11" s="1" customFormat="1" ht="15" customHeight="1">
      <c r="B156" s="295"/>
      <c r="C156" s="322" t="s">
        <v>3156</v>
      </c>
      <c r="D156" s="272"/>
      <c r="E156" s="272"/>
      <c r="F156" s="323" t="s">
        <v>3143</v>
      </c>
      <c r="G156" s="272"/>
      <c r="H156" s="322" t="s">
        <v>3177</v>
      </c>
      <c r="I156" s="322" t="s">
        <v>3139</v>
      </c>
      <c r="J156" s="322">
        <v>50</v>
      </c>
      <c r="K156" s="318"/>
    </row>
    <row r="157" spans="2:11" s="1" customFormat="1" ht="15" customHeight="1">
      <c r="B157" s="295"/>
      <c r="C157" s="322" t="s">
        <v>3164</v>
      </c>
      <c r="D157" s="272"/>
      <c r="E157" s="272"/>
      <c r="F157" s="323" t="s">
        <v>3143</v>
      </c>
      <c r="G157" s="272"/>
      <c r="H157" s="322" t="s">
        <v>3177</v>
      </c>
      <c r="I157" s="322" t="s">
        <v>3139</v>
      </c>
      <c r="J157" s="322">
        <v>50</v>
      </c>
      <c r="K157" s="318"/>
    </row>
    <row r="158" spans="2:11" s="1" customFormat="1" ht="15" customHeight="1">
      <c r="B158" s="295"/>
      <c r="C158" s="322" t="s">
        <v>3162</v>
      </c>
      <c r="D158" s="272"/>
      <c r="E158" s="272"/>
      <c r="F158" s="323" t="s">
        <v>3143</v>
      </c>
      <c r="G158" s="272"/>
      <c r="H158" s="322" t="s">
        <v>3177</v>
      </c>
      <c r="I158" s="322" t="s">
        <v>3139</v>
      </c>
      <c r="J158" s="322">
        <v>50</v>
      </c>
      <c r="K158" s="318"/>
    </row>
    <row r="159" spans="2:11" s="1" customFormat="1" ht="15" customHeight="1">
      <c r="B159" s="295"/>
      <c r="C159" s="322" t="s">
        <v>115</v>
      </c>
      <c r="D159" s="272"/>
      <c r="E159" s="272"/>
      <c r="F159" s="323" t="s">
        <v>3137</v>
      </c>
      <c r="G159" s="272"/>
      <c r="H159" s="322" t="s">
        <v>3199</v>
      </c>
      <c r="I159" s="322" t="s">
        <v>3139</v>
      </c>
      <c r="J159" s="322" t="s">
        <v>3200</v>
      </c>
      <c r="K159" s="318"/>
    </row>
    <row r="160" spans="2:11" s="1" customFormat="1" ht="15" customHeight="1">
      <c r="B160" s="295"/>
      <c r="C160" s="322" t="s">
        <v>3201</v>
      </c>
      <c r="D160" s="272"/>
      <c r="E160" s="272"/>
      <c r="F160" s="323" t="s">
        <v>3137</v>
      </c>
      <c r="G160" s="272"/>
      <c r="H160" s="322" t="s">
        <v>3202</v>
      </c>
      <c r="I160" s="322" t="s">
        <v>3172</v>
      </c>
      <c r="J160" s="322"/>
      <c r="K160" s="318"/>
    </row>
    <row r="161" spans="2:1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pans="2:11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pans="2:11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pans="2:11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pans="2:11" s="1" customFormat="1" ht="45" customHeight="1">
      <c r="B165" s="264"/>
      <c r="C165" s="392" t="s">
        <v>3203</v>
      </c>
      <c r="D165" s="392"/>
      <c r="E165" s="392"/>
      <c r="F165" s="392"/>
      <c r="G165" s="392"/>
      <c r="H165" s="392"/>
      <c r="I165" s="392"/>
      <c r="J165" s="392"/>
      <c r="K165" s="265"/>
    </row>
    <row r="166" spans="2:11" s="1" customFormat="1" ht="17.25" customHeight="1">
      <c r="B166" s="264"/>
      <c r="C166" s="285" t="s">
        <v>3131</v>
      </c>
      <c r="D166" s="285"/>
      <c r="E166" s="285"/>
      <c r="F166" s="285" t="s">
        <v>3132</v>
      </c>
      <c r="G166" s="327"/>
      <c r="H166" s="328" t="s">
        <v>55</v>
      </c>
      <c r="I166" s="328" t="s">
        <v>58</v>
      </c>
      <c r="J166" s="285" t="s">
        <v>3133</v>
      </c>
      <c r="K166" s="265"/>
    </row>
    <row r="167" spans="2:11" s="1" customFormat="1" ht="17.25" customHeight="1">
      <c r="B167" s="266"/>
      <c r="C167" s="287" t="s">
        <v>3134</v>
      </c>
      <c r="D167" s="287"/>
      <c r="E167" s="287"/>
      <c r="F167" s="288" t="s">
        <v>3135</v>
      </c>
      <c r="G167" s="329"/>
      <c r="H167" s="330"/>
      <c r="I167" s="330"/>
      <c r="J167" s="287" t="s">
        <v>3136</v>
      </c>
      <c r="K167" s="267"/>
    </row>
    <row r="168" spans="2:11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pans="2:11" s="1" customFormat="1" ht="15" customHeight="1">
      <c r="B169" s="295"/>
      <c r="C169" s="272" t="s">
        <v>3140</v>
      </c>
      <c r="D169" s="272"/>
      <c r="E169" s="272"/>
      <c r="F169" s="293" t="s">
        <v>3137</v>
      </c>
      <c r="G169" s="272"/>
      <c r="H169" s="272" t="s">
        <v>3177</v>
      </c>
      <c r="I169" s="272" t="s">
        <v>3139</v>
      </c>
      <c r="J169" s="272">
        <v>120</v>
      </c>
      <c r="K169" s="318"/>
    </row>
    <row r="170" spans="2:11" s="1" customFormat="1" ht="15" customHeight="1">
      <c r="B170" s="295"/>
      <c r="C170" s="272" t="s">
        <v>3186</v>
      </c>
      <c r="D170" s="272"/>
      <c r="E170" s="272"/>
      <c r="F170" s="293" t="s">
        <v>3137</v>
      </c>
      <c r="G170" s="272"/>
      <c r="H170" s="272" t="s">
        <v>3187</v>
      </c>
      <c r="I170" s="272" t="s">
        <v>3139</v>
      </c>
      <c r="J170" s="272" t="s">
        <v>3188</v>
      </c>
      <c r="K170" s="318"/>
    </row>
    <row r="171" spans="2:11" s="1" customFormat="1" ht="15" customHeight="1">
      <c r="B171" s="295"/>
      <c r="C171" s="272" t="s">
        <v>3085</v>
      </c>
      <c r="D171" s="272"/>
      <c r="E171" s="272"/>
      <c r="F171" s="293" t="s">
        <v>3137</v>
      </c>
      <c r="G171" s="272"/>
      <c r="H171" s="272" t="s">
        <v>3204</v>
      </c>
      <c r="I171" s="272" t="s">
        <v>3139</v>
      </c>
      <c r="J171" s="272" t="s">
        <v>3188</v>
      </c>
      <c r="K171" s="318"/>
    </row>
    <row r="172" spans="2:11" s="1" customFormat="1" ht="15" customHeight="1">
      <c r="B172" s="295"/>
      <c r="C172" s="272" t="s">
        <v>3142</v>
      </c>
      <c r="D172" s="272"/>
      <c r="E172" s="272"/>
      <c r="F172" s="293" t="s">
        <v>3143</v>
      </c>
      <c r="G172" s="272"/>
      <c r="H172" s="272" t="s">
        <v>3204</v>
      </c>
      <c r="I172" s="272" t="s">
        <v>3139</v>
      </c>
      <c r="J172" s="272">
        <v>50</v>
      </c>
      <c r="K172" s="318"/>
    </row>
    <row r="173" spans="2:11" s="1" customFormat="1" ht="15" customHeight="1">
      <c r="B173" s="295"/>
      <c r="C173" s="272" t="s">
        <v>3145</v>
      </c>
      <c r="D173" s="272"/>
      <c r="E173" s="272"/>
      <c r="F173" s="293" t="s">
        <v>3137</v>
      </c>
      <c r="G173" s="272"/>
      <c r="H173" s="272" t="s">
        <v>3204</v>
      </c>
      <c r="I173" s="272" t="s">
        <v>3147</v>
      </c>
      <c r="J173" s="272"/>
      <c r="K173" s="318"/>
    </row>
    <row r="174" spans="2:11" s="1" customFormat="1" ht="15" customHeight="1">
      <c r="B174" s="295"/>
      <c r="C174" s="272" t="s">
        <v>3156</v>
      </c>
      <c r="D174" s="272"/>
      <c r="E174" s="272"/>
      <c r="F174" s="293" t="s">
        <v>3143</v>
      </c>
      <c r="G174" s="272"/>
      <c r="H174" s="272" t="s">
        <v>3204</v>
      </c>
      <c r="I174" s="272" t="s">
        <v>3139</v>
      </c>
      <c r="J174" s="272">
        <v>50</v>
      </c>
      <c r="K174" s="318"/>
    </row>
    <row r="175" spans="2:11" s="1" customFormat="1" ht="15" customHeight="1">
      <c r="B175" s="295"/>
      <c r="C175" s="272" t="s">
        <v>3164</v>
      </c>
      <c r="D175" s="272"/>
      <c r="E175" s="272"/>
      <c r="F175" s="293" t="s">
        <v>3143</v>
      </c>
      <c r="G175" s="272"/>
      <c r="H175" s="272" t="s">
        <v>3204</v>
      </c>
      <c r="I175" s="272" t="s">
        <v>3139</v>
      </c>
      <c r="J175" s="272">
        <v>50</v>
      </c>
      <c r="K175" s="318"/>
    </row>
    <row r="176" spans="2:11" s="1" customFormat="1" ht="15" customHeight="1">
      <c r="B176" s="295"/>
      <c r="C176" s="272" t="s">
        <v>3162</v>
      </c>
      <c r="D176" s="272"/>
      <c r="E176" s="272"/>
      <c r="F176" s="293" t="s">
        <v>3143</v>
      </c>
      <c r="G176" s="272"/>
      <c r="H176" s="272" t="s">
        <v>3204</v>
      </c>
      <c r="I176" s="272" t="s">
        <v>3139</v>
      </c>
      <c r="J176" s="272">
        <v>50</v>
      </c>
      <c r="K176" s="318"/>
    </row>
    <row r="177" spans="2:11" s="1" customFormat="1" ht="15" customHeight="1">
      <c r="B177" s="295"/>
      <c r="C177" s="272" t="s">
        <v>154</v>
      </c>
      <c r="D177" s="272"/>
      <c r="E177" s="272"/>
      <c r="F177" s="293" t="s">
        <v>3137</v>
      </c>
      <c r="G177" s="272"/>
      <c r="H177" s="272" t="s">
        <v>3205</v>
      </c>
      <c r="I177" s="272" t="s">
        <v>3206</v>
      </c>
      <c r="J177" s="272"/>
      <c r="K177" s="318"/>
    </row>
    <row r="178" spans="2:11" s="1" customFormat="1" ht="15" customHeight="1">
      <c r="B178" s="295"/>
      <c r="C178" s="272" t="s">
        <v>58</v>
      </c>
      <c r="D178" s="272"/>
      <c r="E178" s="272"/>
      <c r="F178" s="293" t="s">
        <v>3137</v>
      </c>
      <c r="G178" s="272"/>
      <c r="H178" s="272" t="s">
        <v>3207</v>
      </c>
      <c r="I178" s="272" t="s">
        <v>3208</v>
      </c>
      <c r="J178" s="272">
        <v>1</v>
      </c>
      <c r="K178" s="318"/>
    </row>
    <row r="179" spans="2:11" s="1" customFormat="1" ht="15" customHeight="1">
      <c r="B179" s="295"/>
      <c r="C179" s="272" t="s">
        <v>54</v>
      </c>
      <c r="D179" s="272"/>
      <c r="E179" s="272"/>
      <c r="F179" s="293" t="s">
        <v>3137</v>
      </c>
      <c r="G179" s="272"/>
      <c r="H179" s="272" t="s">
        <v>3209</v>
      </c>
      <c r="I179" s="272" t="s">
        <v>3139</v>
      </c>
      <c r="J179" s="272">
        <v>20</v>
      </c>
      <c r="K179" s="318"/>
    </row>
    <row r="180" spans="2:11" s="1" customFormat="1" ht="15" customHeight="1">
      <c r="B180" s="295"/>
      <c r="C180" s="272" t="s">
        <v>55</v>
      </c>
      <c r="D180" s="272"/>
      <c r="E180" s="272"/>
      <c r="F180" s="293" t="s">
        <v>3137</v>
      </c>
      <c r="G180" s="272"/>
      <c r="H180" s="272" t="s">
        <v>3210</v>
      </c>
      <c r="I180" s="272" t="s">
        <v>3139</v>
      </c>
      <c r="J180" s="272">
        <v>255</v>
      </c>
      <c r="K180" s="318"/>
    </row>
    <row r="181" spans="2:11" s="1" customFormat="1" ht="15" customHeight="1">
      <c r="B181" s="295"/>
      <c r="C181" s="272" t="s">
        <v>155</v>
      </c>
      <c r="D181" s="272"/>
      <c r="E181" s="272"/>
      <c r="F181" s="293" t="s">
        <v>3137</v>
      </c>
      <c r="G181" s="272"/>
      <c r="H181" s="272" t="s">
        <v>3101</v>
      </c>
      <c r="I181" s="272" t="s">
        <v>3139</v>
      </c>
      <c r="J181" s="272">
        <v>10</v>
      </c>
      <c r="K181" s="318"/>
    </row>
    <row r="182" spans="2:11" s="1" customFormat="1" ht="15" customHeight="1">
      <c r="B182" s="295"/>
      <c r="C182" s="272" t="s">
        <v>156</v>
      </c>
      <c r="D182" s="272"/>
      <c r="E182" s="272"/>
      <c r="F182" s="293" t="s">
        <v>3137</v>
      </c>
      <c r="G182" s="272"/>
      <c r="H182" s="272" t="s">
        <v>3211</v>
      </c>
      <c r="I182" s="272" t="s">
        <v>3172</v>
      </c>
      <c r="J182" s="272"/>
      <c r="K182" s="318"/>
    </row>
    <row r="183" spans="2:11" s="1" customFormat="1" ht="15" customHeight="1">
      <c r="B183" s="295"/>
      <c r="C183" s="272" t="s">
        <v>3212</v>
      </c>
      <c r="D183" s="272"/>
      <c r="E183" s="272"/>
      <c r="F183" s="293" t="s">
        <v>3137</v>
      </c>
      <c r="G183" s="272"/>
      <c r="H183" s="272" t="s">
        <v>3213</v>
      </c>
      <c r="I183" s="272" t="s">
        <v>3172</v>
      </c>
      <c r="J183" s="272"/>
      <c r="K183" s="318"/>
    </row>
    <row r="184" spans="2:11" s="1" customFormat="1" ht="15" customHeight="1">
      <c r="B184" s="295"/>
      <c r="C184" s="272" t="s">
        <v>3201</v>
      </c>
      <c r="D184" s="272"/>
      <c r="E184" s="272"/>
      <c r="F184" s="293" t="s">
        <v>3137</v>
      </c>
      <c r="G184" s="272"/>
      <c r="H184" s="272" t="s">
        <v>3214</v>
      </c>
      <c r="I184" s="272" t="s">
        <v>3172</v>
      </c>
      <c r="J184" s="272"/>
      <c r="K184" s="318"/>
    </row>
    <row r="185" spans="2:11" s="1" customFormat="1" ht="15" customHeight="1">
      <c r="B185" s="295"/>
      <c r="C185" s="272" t="s">
        <v>158</v>
      </c>
      <c r="D185" s="272"/>
      <c r="E185" s="272"/>
      <c r="F185" s="293" t="s">
        <v>3143</v>
      </c>
      <c r="G185" s="272"/>
      <c r="H185" s="272" t="s">
        <v>3215</v>
      </c>
      <c r="I185" s="272" t="s">
        <v>3139</v>
      </c>
      <c r="J185" s="272">
        <v>50</v>
      </c>
      <c r="K185" s="318"/>
    </row>
    <row r="186" spans="2:11" s="1" customFormat="1" ht="15" customHeight="1">
      <c r="B186" s="295"/>
      <c r="C186" s="272" t="s">
        <v>3216</v>
      </c>
      <c r="D186" s="272"/>
      <c r="E186" s="272"/>
      <c r="F186" s="293" t="s">
        <v>3143</v>
      </c>
      <c r="G186" s="272"/>
      <c r="H186" s="272" t="s">
        <v>3217</v>
      </c>
      <c r="I186" s="272" t="s">
        <v>3218</v>
      </c>
      <c r="J186" s="272"/>
      <c r="K186" s="318"/>
    </row>
    <row r="187" spans="2:11" s="1" customFormat="1" ht="15" customHeight="1">
      <c r="B187" s="295"/>
      <c r="C187" s="272" t="s">
        <v>3219</v>
      </c>
      <c r="D187" s="272"/>
      <c r="E187" s="272"/>
      <c r="F187" s="293" t="s">
        <v>3143</v>
      </c>
      <c r="G187" s="272"/>
      <c r="H187" s="272" t="s">
        <v>3220</v>
      </c>
      <c r="I187" s="272" t="s">
        <v>3218</v>
      </c>
      <c r="J187" s="272"/>
      <c r="K187" s="318"/>
    </row>
    <row r="188" spans="2:11" s="1" customFormat="1" ht="15" customHeight="1">
      <c r="B188" s="295"/>
      <c r="C188" s="272" t="s">
        <v>3221</v>
      </c>
      <c r="D188" s="272"/>
      <c r="E188" s="272"/>
      <c r="F188" s="293" t="s">
        <v>3143</v>
      </c>
      <c r="G188" s="272"/>
      <c r="H188" s="272" t="s">
        <v>3222</v>
      </c>
      <c r="I188" s="272" t="s">
        <v>3218</v>
      </c>
      <c r="J188" s="272"/>
      <c r="K188" s="318"/>
    </row>
    <row r="189" spans="2:11" s="1" customFormat="1" ht="15" customHeight="1">
      <c r="B189" s="295"/>
      <c r="C189" s="331" t="s">
        <v>3223</v>
      </c>
      <c r="D189" s="272"/>
      <c r="E189" s="272"/>
      <c r="F189" s="293" t="s">
        <v>3143</v>
      </c>
      <c r="G189" s="272"/>
      <c r="H189" s="272" t="s">
        <v>3224</v>
      </c>
      <c r="I189" s="272" t="s">
        <v>3225</v>
      </c>
      <c r="J189" s="332" t="s">
        <v>3226</v>
      </c>
      <c r="K189" s="318"/>
    </row>
    <row r="190" spans="2:11" s="1" customFormat="1" ht="15" customHeight="1">
      <c r="B190" s="295"/>
      <c r="C190" s="331" t="s">
        <v>43</v>
      </c>
      <c r="D190" s="272"/>
      <c r="E190" s="272"/>
      <c r="F190" s="293" t="s">
        <v>3137</v>
      </c>
      <c r="G190" s="272"/>
      <c r="H190" s="269" t="s">
        <v>3227</v>
      </c>
      <c r="I190" s="272" t="s">
        <v>3228</v>
      </c>
      <c r="J190" s="272"/>
      <c r="K190" s="318"/>
    </row>
    <row r="191" spans="2:11" s="1" customFormat="1" ht="15" customHeight="1">
      <c r="B191" s="295"/>
      <c r="C191" s="331" t="s">
        <v>3229</v>
      </c>
      <c r="D191" s="272"/>
      <c r="E191" s="272"/>
      <c r="F191" s="293" t="s">
        <v>3137</v>
      </c>
      <c r="G191" s="272"/>
      <c r="H191" s="272" t="s">
        <v>3230</v>
      </c>
      <c r="I191" s="272" t="s">
        <v>3172</v>
      </c>
      <c r="J191" s="272"/>
      <c r="K191" s="318"/>
    </row>
    <row r="192" spans="2:11" s="1" customFormat="1" ht="15" customHeight="1">
      <c r="B192" s="295"/>
      <c r="C192" s="331" t="s">
        <v>3231</v>
      </c>
      <c r="D192" s="272"/>
      <c r="E192" s="272"/>
      <c r="F192" s="293" t="s">
        <v>3137</v>
      </c>
      <c r="G192" s="272"/>
      <c r="H192" s="272" t="s">
        <v>3232</v>
      </c>
      <c r="I192" s="272" t="s">
        <v>3172</v>
      </c>
      <c r="J192" s="272"/>
      <c r="K192" s="318"/>
    </row>
    <row r="193" spans="2:11" s="1" customFormat="1" ht="15" customHeight="1">
      <c r="B193" s="295"/>
      <c r="C193" s="331" t="s">
        <v>3233</v>
      </c>
      <c r="D193" s="272"/>
      <c r="E193" s="272"/>
      <c r="F193" s="293" t="s">
        <v>3143</v>
      </c>
      <c r="G193" s="272"/>
      <c r="H193" s="272" t="s">
        <v>3234</v>
      </c>
      <c r="I193" s="272" t="s">
        <v>3172</v>
      </c>
      <c r="J193" s="272"/>
      <c r="K193" s="318"/>
    </row>
    <row r="194" spans="2:11" s="1" customFormat="1" ht="15" customHeight="1">
      <c r="B194" s="324"/>
      <c r="C194" s="333"/>
      <c r="D194" s="304"/>
      <c r="E194" s="304"/>
      <c r="F194" s="304"/>
      <c r="G194" s="304"/>
      <c r="H194" s="304"/>
      <c r="I194" s="304"/>
      <c r="J194" s="304"/>
      <c r="K194" s="325"/>
    </row>
    <row r="195" spans="2:11" s="1" customFormat="1" ht="18.75" customHeight="1">
      <c r="B195" s="306"/>
      <c r="C195" s="316"/>
      <c r="D195" s="316"/>
      <c r="E195" s="316"/>
      <c r="F195" s="326"/>
      <c r="G195" s="316"/>
      <c r="H195" s="316"/>
      <c r="I195" s="316"/>
      <c r="J195" s="316"/>
      <c r="K195" s="306"/>
    </row>
    <row r="196" spans="2:11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pans="2:11" s="1" customFormat="1" ht="18.75" customHeight="1">
      <c r="B197" s="279"/>
      <c r="C197" s="279"/>
      <c r="D197" s="279"/>
      <c r="E197" s="279"/>
      <c r="F197" s="279"/>
      <c r="G197" s="279"/>
      <c r="H197" s="279"/>
      <c r="I197" s="279"/>
      <c r="J197" s="279"/>
      <c r="K197" s="279"/>
    </row>
    <row r="198" spans="2:11" s="1" customFormat="1" ht="13.5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spans="2:11" s="1" customFormat="1" ht="21">
      <c r="B199" s="264"/>
      <c r="C199" s="392" t="s">
        <v>3235</v>
      </c>
      <c r="D199" s="392"/>
      <c r="E199" s="392"/>
      <c r="F199" s="392"/>
      <c r="G199" s="392"/>
      <c r="H199" s="392"/>
      <c r="I199" s="392"/>
      <c r="J199" s="392"/>
      <c r="K199" s="265"/>
    </row>
    <row r="200" spans="2:11" s="1" customFormat="1" ht="25.5" customHeight="1">
      <c r="B200" s="264"/>
      <c r="C200" s="334" t="s">
        <v>3236</v>
      </c>
      <c r="D200" s="334"/>
      <c r="E200" s="334"/>
      <c r="F200" s="334" t="s">
        <v>3237</v>
      </c>
      <c r="G200" s="335"/>
      <c r="H200" s="393" t="s">
        <v>3238</v>
      </c>
      <c r="I200" s="393"/>
      <c r="J200" s="393"/>
      <c r="K200" s="265"/>
    </row>
    <row r="201" spans="2:11" s="1" customFormat="1" ht="5.25" customHeight="1">
      <c r="B201" s="295"/>
      <c r="C201" s="290"/>
      <c r="D201" s="290"/>
      <c r="E201" s="290"/>
      <c r="F201" s="290"/>
      <c r="G201" s="316"/>
      <c r="H201" s="290"/>
      <c r="I201" s="290"/>
      <c r="J201" s="290"/>
      <c r="K201" s="318"/>
    </row>
    <row r="202" spans="2:11" s="1" customFormat="1" ht="15" customHeight="1">
      <c r="B202" s="295"/>
      <c r="C202" s="272" t="s">
        <v>3228</v>
      </c>
      <c r="D202" s="272"/>
      <c r="E202" s="272"/>
      <c r="F202" s="293" t="s">
        <v>44</v>
      </c>
      <c r="G202" s="272"/>
      <c r="H202" s="394" t="s">
        <v>3239</v>
      </c>
      <c r="I202" s="394"/>
      <c r="J202" s="394"/>
      <c r="K202" s="318"/>
    </row>
    <row r="203" spans="2:11" s="1" customFormat="1" ht="15" customHeight="1">
      <c r="B203" s="295"/>
      <c r="C203" s="272"/>
      <c r="D203" s="272"/>
      <c r="E203" s="272"/>
      <c r="F203" s="293" t="s">
        <v>45</v>
      </c>
      <c r="G203" s="272"/>
      <c r="H203" s="394" t="s">
        <v>3240</v>
      </c>
      <c r="I203" s="394"/>
      <c r="J203" s="394"/>
      <c r="K203" s="318"/>
    </row>
    <row r="204" spans="2:11" s="1" customFormat="1" ht="15" customHeight="1">
      <c r="B204" s="295"/>
      <c r="C204" s="272"/>
      <c r="D204" s="272"/>
      <c r="E204" s="272"/>
      <c r="F204" s="293" t="s">
        <v>48</v>
      </c>
      <c r="G204" s="272"/>
      <c r="H204" s="394" t="s">
        <v>3241</v>
      </c>
      <c r="I204" s="394"/>
      <c r="J204" s="394"/>
      <c r="K204" s="318"/>
    </row>
    <row r="205" spans="2:11" s="1" customFormat="1" ht="15" customHeight="1">
      <c r="B205" s="295"/>
      <c r="C205" s="272"/>
      <c r="D205" s="272"/>
      <c r="E205" s="272"/>
      <c r="F205" s="293" t="s">
        <v>46</v>
      </c>
      <c r="G205" s="272"/>
      <c r="H205" s="394" t="s">
        <v>3242</v>
      </c>
      <c r="I205" s="394"/>
      <c r="J205" s="394"/>
      <c r="K205" s="318"/>
    </row>
    <row r="206" spans="2:11" s="1" customFormat="1" ht="15" customHeight="1">
      <c r="B206" s="295"/>
      <c r="C206" s="272"/>
      <c r="D206" s="272"/>
      <c r="E206" s="272"/>
      <c r="F206" s="293" t="s">
        <v>47</v>
      </c>
      <c r="G206" s="272"/>
      <c r="H206" s="394" t="s">
        <v>3243</v>
      </c>
      <c r="I206" s="394"/>
      <c r="J206" s="394"/>
      <c r="K206" s="318"/>
    </row>
    <row r="207" spans="2:11" s="1" customFormat="1" ht="15" customHeight="1">
      <c r="B207" s="295"/>
      <c r="C207" s="272"/>
      <c r="D207" s="272"/>
      <c r="E207" s="272"/>
      <c r="F207" s="293"/>
      <c r="G207" s="272"/>
      <c r="H207" s="272"/>
      <c r="I207" s="272"/>
      <c r="J207" s="272"/>
      <c r="K207" s="318"/>
    </row>
    <row r="208" spans="2:11" s="1" customFormat="1" ht="15" customHeight="1">
      <c r="B208" s="295"/>
      <c r="C208" s="272" t="s">
        <v>3184</v>
      </c>
      <c r="D208" s="272"/>
      <c r="E208" s="272"/>
      <c r="F208" s="293" t="s">
        <v>80</v>
      </c>
      <c r="G208" s="272"/>
      <c r="H208" s="394" t="s">
        <v>3244</v>
      </c>
      <c r="I208" s="394"/>
      <c r="J208" s="394"/>
      <c r="K208" s="318"/>
    </row>
    <row r="209" spans="2:11" s="1" customFormat="1" ht="15" customHeight="1">
      <c r="B209" s="295"/>
      <c r="C209" s="272"/>
      <c r="D209" s="272"/>
      <c r="E209" s="272"/>
      <c r="F209" s="293" t="s">
        <v>3081</v>
      </c>
      <c r="G209" s="272"/>
      <c r="H209" s="394" t="s">
        <v>3082</v>
      </c>
      <c r="I209" s="394"/>
      <c r="J209" s="394"/>
      <c r="K209" s="318"/>
    </row>
    <row r="210" spans="2:11" s="1" customFormat="1" ht="15" customHeight="1">
      <c r="B210" s="295"/>
      <c r="C210" s="272"/>
      <c r="D210" s="272"/>
      <c r="E210" s="272"/>
      <c r="F210" s="293" t="s">
        <v>3079</v>
      </c>
      <c r="G210" s="272"/>
      <c r="H210" s="394" t="s">
        <v>3245</v>
      </c>
      <c r="I210" s="394"/>
      <c r="J210" s="394"/>
      <c r="K210" s="318"/>
    </row>
    <row r="211" spans="2:11" s="1" customFormat="1" ht="15" customHeight="1">
      <c r="B211" s="336"/>
      <c r="C211" s="272"/>
      <c r="D211" s="272"/>
      <c r="E211" s="272"/>
      <c r="F211" s="293" t="s">
        <v>87</v>
      </c>
      <c r="G211" s="331"/>
      <c r="H211" s="395" t="s">
        <v>88</v>
      </c>
      <c r="I211" s="395"/>
      <c r="J211" s="395"/>
      <c r="K211" s="337"/>
    </row>
    <row r="212" spans="2:11" s="1" customFormat="1" ht="15" customHeight="1">
      <c r="B212" s="336"/>
      <c r="C212" s="272"/>
      <c r="D212" s="272"/>
      <c r="E212" s="272"/>
      <c r="F212" s="293" t="s">
        <v>3083</v>
      </c>
      <c r="G212" s="331"/>
      <c r="H212" s="395" t="s">
        <v>3246</v>
      </c>
      <c r="I212" s="395"/>
      <c r="J212" s="395"/>
      <c r="K212" s="337"/>
    </row>
    <row r="213" spans="2:11" s="1" customFormat="1" ht="15" customHeight="1">
      <c r="B213" s="336"/>
      <c r="C213" s="272"/>
      <c r="D213" s="272"/>
      <c r="E213" s="272"/>
      <c r="F213" s="293"/>
      <c r="G213" s="331"/>
      <c r="H213" s="322"/>
      <c r="I213" s="322"/>
      <c r="J213" s="322"/>
      <c r="K213" s="337"/>
    </row>
    <row r="214" spans="2:11" s="1" customFormat="1" ht="15" customHeight="1">
      <c r="B214" s="336"/>
      <c r="C214" s="272" t="s">
        <v>3208</v>
      </c>
      <c r="D214" s="272"/>
      <c r="E214" s="272"/>
      <c r="F214" s="293">
        <v>1</v>
      </c>
      <c r="G214" s="331"/>
      <c r="H214" s="395" t="s">
        <v>3247</v>
      </c>
      <c r="I214" s="395"/>
      <c r="J214" s="395"/>
      <c r="K214" s="337"/>
    </row>
    <row r="215" spans="2:11" s="1" customFormat="1" ht="15" customHeight="1">
      <c r="B215" s="336"/>
      <c r="C215" s="272"/>
      <c r="D215" s="272"/>
      <c r="E215" s="272"/>
      <c r="F215" s="293">
        <v>2</v>
      </c>
      <c r="G215" s="331"/>
      <c r="H215" s="395" t="s">
        <v>3248</v>
      </c>
      <c r="I215" s="395"/>
      <c r="J215" s="395"/>
      <c r="K215" s="337"/>
    </row>
    <row r="216" spans="2:11" s="1" customFormat="1" ht="15" customHeight="1">
      <c r="B216" s="336"/>
      <c r="C216" s="272"/>
      <c r="D216" s="272"/>
      <c r="E216" s="272"/>
      <c r="F216" s="293">
        <v>3</v>
      </c>
      <c r="G216" s="331"/>
      <c r="H216" s="395" t="s">
        <v>3249</v>
      </c>
      <c r="I216" s="395"/>
      <c r="J216" s="395"/>
      <c r="K216" s="337"/>
    </row>
    <row r="217" spans="2:11" s="1" customFormat="1" ht="15" customHeight="1">
      <c r="B217" s="336"/>
      <c r="C217" s="272"/>
      <c r="D217" s="272"/>
      <c r="E217" s="272"/>
      <c r="F217" s="293">
        <v>4</v>
      </c>
      <c r="G217" s="331"/>
      <c r="H217" s="395" t="s">
        <v>3250</v>
      </c>
      <c r="I217" s="395"/>
      <c r="J217" s="395"/>
      <c r="K217" s="337"/>
    </row>
    <row r="218" spans="2:11" s="1" customFormat="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Revitalizace pavilon...</vt:lpstr>
      <vt:lpstr>02 - Revitalizace pavilon...</vt:lpstr>
      <vt:lpstr>VON - Vedlejší a ostatní ...</vt:lpstr>
      <vt:lpstr>Pokyny pro vyplnění</vt:lpstr>
      <vt:lpstr>'01 - Revitalizace pavilon...'!Názvy_tisku</vt:lpstr>
      <vt:lpstr>'02 - Revitalizace pavilon...'!Názvy_tisku</vt:lpstr>
      <vt:lpstr>'Rekapitulace stavby'!Názvy_tisku</vt:lpstr>
      <vt:lpstr>'VON - Vedlejší a ostatní ...'!Názvy_tisku</vt:lpstr>
      <vt:lpstr>'01 - Revitalizace pavilon...'!Oblast_tisku</vt:lpstr>
      <vt:lpstr>'02 - Revitalizace pavilon...'!Oblast_tisku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MARTINPC\marti</dc:creator>
  <cp:lastModifiedBy>marti</cp:lastModifiedBy>
  <dcterms:created xsi:type="dcterms:W3CDTF">2021-07-08T08:40:21Z</dcterms:created>
  <dcterms:modified xsi:type="dcterms:W3CDTF">2021-07-08T08:42:51Z</dcterms:modified>
</cp:coreProperties>
</file>