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bookViews>
    <workbookView xWindow="360" yWindow="240" windowWidth="18780" windowHeight="12225" activeTab="0"/>
  </bookViews>
  <sheets>
    <sheet name="Krycí list" sheetId="1" r:id="rId1"/>
    <sheet name="Rekapitulace" sheetId="2" r:id="rId2"/>
    <sheet name="VzorPolozky" sheetId="8" state="hidden" r:id="rId3"/>
    <sheet name="Položky" sheetId="9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'Rekapitulace'!$G$32</definedName>
    <definedName name="HSV" localSheetId="1">'Rekapitulace'!$E$32</definedName>
    <definedName name="HZS" localSheetId="1">'Rekapitulace'!$I$32</definedName>
    <definedName name="JKSO">'Krycí list'!$G$2</definedName>
    <definedName name="MJ">'Krycí list'!$G$5</definedName>
    <definedName name="Mont" localSheetId="1">'Rekapitulace'!$H$32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Objednatel">'Krycí list'!$C$10</definedName>
    <definedName name="_xlnm.Print_Area" localSheetId="0">'Krycí list'!$A$1:$G$50</definedName>
    <definedName name="_xlnm.Print_Area" localSheetId="3">'Položky'!$A$1:$G$815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 localSheetId="1">'Rekapitulace'!$F$32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  <definedName name="_xlnm.Print_Titles" localSheetId="1">'Rekapitulace'!$1:$6</definedName>
  </definedNames>
  <calcPr calcId="152511"/>
</workbook>
</file>

<file path=xl/sharedStrings.xml><?xml version="1.0" encoding="utf-8"?>
<sst xmlns="http://schemas.openxmlformats.org/spreadsheetml/2006/main" count="1349" uniqueCount="810">
  <si>
    <t>Rozpočet</t>
  </si>
  <si>
    <t>Objekt</t>
  </si>
  <si>
    <t>Název objektu</t>
  </si>
  <si>
    <t xml:space="preserve"> </t>
  </si>
  <si>
    <t>Stavba</t>
  </si>
  <si>
    <t>Název stavby</t>
  </si>
  <si>
    <t>Projektant</t>
  </si>
  <si>
    <t>Objednatel</t>
  </si>
  <si>
    <t>Dodavatel</t>
  </si>
  <si>
    <t>Rozpočtoval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</si>
  <si>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</si>
  <si>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</si>
  <si>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</si>
  <si>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</si>
  <si>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</si>
  <si>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</si>
  <si>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</si>
  <si>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</si>
  <si>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</si>
  <si>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</si>
  <si>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</si>
  <si>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</si>
  <si>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</si>
  <si>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</si>
  <si>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</si>
  <si>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</si>
  <si>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</si>
  <si>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</si>
  <si>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</si>
  <si>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</si>
  <si>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</si>
  <si>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</si>
  <si>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</si>
  <si>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</si>
  <si>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</si>
  <si>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</si>
  <si>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</si>
  <si>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</si>
  <si>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</si>
  <si>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</si>
  <si>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</si>
  <si>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</si>
  <si>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</si>
  <si>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</si>
  <si>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</si>
  <si>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0042</t>
  </si>
  <si>
    <t>Nemocnice Teplice o.z.</t>
  </si>
  <si>
    <t>01</t>
  </si>
  <si>
    <t>Modernizace hemodialyzačního střediska</t>
  </si>
  <si>
    <t>SO 01 - Modernizace hemodialyzačního střediska</t>
  </si>
  <si>
    <t>MON</t>
  </si>
  <si>
    <t>Vedlejší náklady</t>
  </si>
  <si>
    <t>Ostatní náklady</t>
  </si>
  <si>
    <t xml:space="preserve">   </t>
  </si>
  <si>
    <t>Typ dílu</t>
  </si>
  <si>
    <t>3</t>
  </si>
  <si>
    <t>Svislé a kompletní konstrukce</t>
  </si>
  <si>
    <t>311</t>
  </si>
  <si>
    <t>SDK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</si>
  <si>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</si>
  <si>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</si>
  <si>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</si>
  <si>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</si>
  <si>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</si>
  <si>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</si>
  <si>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</si>
  <si>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</si>
  <si>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</si>
  <si>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</si>
  <si>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</si>
  <si>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</si>
  <si>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951</t>
  </si>
  <si>
    <t>Práce HSV, PSV, montáže</t>
  </si>
  <si>
    <t>96</t>
  </si>
  <si>
    <t>Bourání konstrukcí</t>
  </si>
  <si>
    <t>99</t>
  </si>
  <si>
    <t>Staveništní přesun hmot</t>
  </si>
  <si>
    <t>991</t>
  </si>
  <si>
    <t>Hodinové zúčtovací sazby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</si>
  <si>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</si>
  <si>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</si>
  <si>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</si>
  <si>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</si>
  <si>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</si>
  <si>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</si>
  <si>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</si>
  <si>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</si>
  <si>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</si>
  <si>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</si>
  <si>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</si>
  <si>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</si>
  <si>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</si>
  <si>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</si>
  <si>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</si>
  <si>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</si>
  <si>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785</t>
  </si>
  <si>
    <t>Tapety</t>
  </si>
  <si>
    <t>786</t>
  </si>
  <si>
    <t>Čalounické úpravy</t>
  </si>
  <si>
    <t>799</t>
  </si>
  <si>
    <t>Ostatní</t>
  </si>
  <si>
    <t>M99</t>
  </si>
  <si>
    <t>Tabulka podlah</t>
  </si>
  <si>
    <t>D96</t>
  </si>
  <si>
    <t>Přesuny suti a vybouraných hmot</t>
  </si>
  <si>
    <t>PSU</t>
  </si>
  <si>
    <t>CELKEM  OBJEKT</t>
  </si>
  <si>
    <t>Díl:</t>
  </si>
  <si>
    <t>310238211RT1</t>
  </si>
  <si>
    <t>Zazdívka otvorů plochy do 1 m2 cihlami na MVC, s použitím suché maltové směsi</t>
  </si>
  <si>
    <t>m3</t>
  </si>
  <si>
    <t>m.č.239 : 1*0,5</t>
  </si>
  <si>
    <t>317941121RU2</t>
  </si>
  <si>
    <t>Osazení ocelových válcovaných nosníků do č.12, včetně dodávky profilu L 40/4</t>
  </si>
  <si>
    <t>t</t>
  </si>
  <si>
    <t xml:space="preserve">219 : </t>
  </si>
  <si>
    <t>1,2*2*0,00515*1,08</t>
  </si>
  <si>
    <t>340237212RT2</t>
  </si>
  <si>
    <t>Zazdívka otvorů pl.0,25m2,cihlami tl.zdi nad 10 cm, s použitím suché maltové směsi</t>
  </si>
  <si>
    <t>kus</t>
  </si>
  <si>
    <t>2.NP : 1*2</t>
  </si>
  <si>
    <t>3. a 4.NP : 2*1</t>
  </si>
  <si>
    <t>340238212RT2</t>
  </si>
  <si>
    <t>Zazdívka otvorů pl.1 m2,cihlami tl.zdi nad 10 cm, s použitím suché maltové směsi</t>
  </si>
  <si>
    <t>m2</t>
  </si>
  <si>
    <t>2.NP : 2*1,0</t>
  </si>
  <si>
    <t>3. a 4.NP : 2*1,0</t>
  </si>
  <si>
    <t>349234831R00</t>
  </si>
  <si>
    <t>Doplnění zdiva okenních obrub</t>
  </si>
  <si>
    <t>m</t>
  </si>
  <si>
    <t xml:space="preserve">nadezdění parapetu v dial.sálech : </t>
  </si>
  <si>
    <t>211 : 6,8</t>
  </si>
  <si>
    <t>235 : 6,6*2</t>
  </si>
  <si>
    <t>239 : 7,1+6,8</t>
  </si>
  <si>
    <t>342261213RT4</t>
  </si>
  <si>
    <t>Příčka sádrokarton. ocel.kce, 2x oplášť. tl.150 mm, desky požár. impreg. tl. 12,5 mm, minerál tl.5 cm</t>
  </si>
  <si>
    <t>218 : 5,5*3,2-1,1*2,0</t>
  </si>
  <si>
    <t>342262113RS2</t>
  </si>
  <si>
    <t>Příčka sádrokart. dvoj. oc. kce, 2x opl. tl.255 mm, desky protipožární tl. 12,5 mm,minerál tl. 2x8 cm</t>
  </si>
  <si>
    <t xml:space="preserve">opláštění,zapláštění otvorů apod : </t>
  </si>
  <si>
    <t>219 : 0,8*2,0+1,1*3,2</t>
  </si>
  <si>
    <t>213 : (0,3*2)*3,2</t>
  </si>
  <si>
    <t>342266111RT6</t>
  </si>
  <si>
    <t>Obklad stěn sádrokartonem na ocelovou konstrukci, desky protipožární tl. 12,5 mm, Isover tl. 10 cm</t>
  </si>
  <si>
    <t>m.č.238 : (1,0+0,3)*3,2</t>
  </si>
  <si>
    <t>342266111RU0</t>
  </si>
  <si>
    <t>Obklad stěn sádrokartonem na ocelovou konstrukci, desky protipožární tl. 12,5 mm, izol tl. 10 cm</t>
  </si>
  <si>
    <t xml:space="preserve">předstěny : </t>
  </si>
  <si>
    <t>219 : 0,8*2,0*2+1,1*3,2</t>
  </si>
  <si>
    <t>213 : (1,0+0,6+0,3*2)*3,2</t>
  </si>
  <si>
    <t>235 : (0,8+0,7*2+0,6*2)*3,2</t>
  </si>
  <si>
    <t>239 : (0,8+0,7+0,6*2)*3,2</t>
  </si>
  <si>
    <t>342264051RT1</t>
  </si>
  <si>
    <t>Podhled sádrokartonový na zavěšenou ocel. konstr., desky standard tl. 12,5 mm, bez izolace</t>
  </si>
  <si>
    <t xml:space="preserve">typ A : </t>
  </si>
  <si>
    <t>211 : 1,3*0,3</t>
  </si>
  <si>
    <t>235 : 14,4*(0,6+0,4)</t>
  </si>
  <si>
    <t>238 : 2,1*(0,2+0,4)</t>
  </si>
  <si>
    <t>239 : 13,8*(0,3+0,5)</t>
  </si>
  <si>
    <t>ostatní doplnění : 1*3,5</t>
  </si>
  <si>
    <t xml:space="preserve">typ B : </t>
  </si>
  <si>
    <t>218 : 4,8*0,4</t>
  </si>
  <si>
    <t>219: : (3,9+1,6)*0,4</t>
  </si>
  <si>
    <t>241: : 3,0*0,4</t>
  </si>
  <si>
    <t>243: : 3,5*0,4</t>
  </si>
  <si>
    <t>ostatní doplnění : 1*5,5</t>
  </si>
  <si>
    <t>342264091R00</t>
  </si>
  <si>
    <t>Příplatek k podhledu sádrokart. za tl. desek 15 mm</t>
  </si>
  <si>
    <t>342264098R00</t>
  </si>
  <si>
    <t>Příplatek k podhledu sádrokart. za plochu do 10 m2</t>
  </si>
  <si>
    <t>342267111RT2</t>
  </si>
  <si>
    <t>Obklad trámů sádrokartonem dvoustranný do 0,5/0,5m, desky protipožární tl. 12,5 mm</t>
  </si>
  <si>
    <t xml:space="preserve">2.NP : </t>
  </si>
  <si>
    <t>211 : 3,2*2</t>
  </si>
  <si>
    <t>235 : 3,2*2</t>
  </si>
  <si>
    <t>239 : 3,2*3</t>
  </si>
  <si>
    <t>ostatní : 3,2*4</t>
  </si>
  <si>
    <t>342267112RT2</t>
  </si>
  <si>
    <t>Obklad trámů sádrokartonem třístranný do 0,5/0,5 m, desky protipožární tl. 12,5 mm</t>
  </si>
  <si>
    <t>218 : 3,2</t>
  </si>
  <si>
    <t>ostatní : 3,2*2</t>
  </si>
  <si>
    <t>342263990RG1</t>
  </si>
  <si>
    <t>Připevnění ke stáv. příčce sádrokart.  desky tl. 12,5 mm, včetně dod SDK standard tl. 12,5 mm</t>
  </si>
  <si>
    <t xml:space="preserve">m.č. 239 : </t>
  </si>
  <si>
    <t>(4,7+2,7+1,2*2+5,8+2,4)*3,2-1,35*2,1*1-0,9*2,0</t>
  </si>
  <si>
    <t>612401291RT2</t>
  </si>
  <si>
    <t>Omítka malých ploch vnitřních stěn do 0,25 m2, vápennou štukovovou omítkou</t>
  </si>
  <si>
    <t>7.NP : 1*2*2</t>
  </si>
  <si>
    <t>612401391RT2</t>
  </si>
  <si>
    <t>Omítka malých ploch vnitřních stěn do 1 m2, vápennou štukovou omítkou</t>
  </si>
  <si>
    <t>2.NP : 2*1,0*2</t>
  </si>
  <si>
    <t>3. a 4.NP : 2*1,0*2</t>
  </si>
  <si>
    <t>612421231RT2</t>
  </si>
  <si>
    <t>Oprava vápen.omítek stěn do 10 % pl. - štukových, s použitím suché maltové směsi</t>
  </si>
  <si>
    <t xml:space="preserve">dotčené místnosti : </t>
  </si>
  <si>
    <t>201 : (3,7+0,7+1,95+7,2+4,8+10,4+2,1+10,0+3,2+9,5)*3,0</t>
  </si>
  <si>
    <t>-0,8*2,0*7-0,6*2,0*2-2,2*2,0-1,5*2,0</t>
  </si>
  <si>
    <t>202 : (2,1+3,4+3,0+1,5+0,3)*1,0</t>
  </si>
  <si>
    <t>203 : (2,9+1,55)*1,0*2</t>
  </si>
  <si>
    <t>204 : 1,55*1,0*4</t>
  </si>
  <si>
    <t>205,210 : (1,85+4,55)*1,0*2*2</t>
  </si>
  <si>
    <t>206-9 : (1,0*8+1,1*4+1,4*4)*1,0</t>
  </si>
  <si>
    <t>213 : (7,0+2,5*2)*3,0-1,1*2,0-1,45*2</t>
  </si>
  <si>
    <t>214 : (20,8+4,0)*3,0*2-1,45*2,0*2-0,8*2,0+0,4*3,0*8</t>
  </si>
  <si>
    <t>215 : (3,65+2,0)*1,0*2</t>
  </si>
  <si>
    <t>218 : (5,5*2+6,5)*1,0</t>
  </si>
  <si>
    <t>219 : (3,8+6,7)*1,0*2</t>
  </si>
  <si>
    <t>220 : (4,9+6,7)*3,0*2-3,6*2,1-0,6*2,0-0,8*2,1</t>
  </si>
  <si>
    <t>220a : (2,6+1,35)*1,0*2</t>
  </si>
  <si>
    <t>221 : (3,35+2,15)*3,0*2-0,8*2,0</t>
  </si>
  <si>
    <t>222 : (18,4+5,9+2,4)*3,0*2-0,8*2,0*7-0,6*2,0*3</t>
  </si>
  <si>
    <t>-1,1*2,0-1,45*2,0*2</t>
  </si>
  <si>
    <t>223 : (3,85+3,75)*3,0*2-0,8*2,0*2-0,6*2,0</t>
  </si>
  <si>
    <t>224 : (3,7+4,15)*3,0*2-2,7*2,1-0,8*2,0</t>
  </si>
  <si>
    <t>225,6: : (1,9+2,1+0,3)*1,0*2</t>
  </si>
  <si>
    <t>227 : (1,75+2,1)*3,0*2-0,8*2,0*2-0,6*2,0</t>
  </si>
  <si>
    <t>228 : (3,75+4,15+0,4)*3,0*2-0,8*2,0-2,7*2,1</t>
  </si>
  <si>
    <t>229-230a : 1,15*4*4*1,0</t>
  </si>
  <si>
    <t>231 : 1,1*1,0*4</t>
  </si>
  <si>
    <t>232 : (2,7+2,1+2,7)*1,5+(1,15+0,8)*3,0</t>
  </si>
  <si>
    <t>233 : (6,3+6,65+0,4)*3,0*2-6,3*2,1-0,8*2,0*2</t>
  </si>
  <si>
    <t>236 : (1,65+1,5)*1,0*2</t>
  </si>
  <si>
    <t>237 : (2,05+1,65)*3,0*2-0,8*2,0</t>
  </si>
  <si>
    <t>240 : (16,85+1,5+0,6)*3,0*2-0,8*2,0</t>
  </si>
  <si>
    <t>241 : (3,3+4,0)*3,0*2-0,8*2,0</t>
  </si>
  <si>
    <t>242 : (3,6+5,75)*3,0*2-2,1*2,1-0,8*2,0</t>
  </si>
  <si>
    <t>243 : (3,45+5,75)*3,0*2-3,45*2,1-1,1*2,0</t>
  </si>
  <si>
    <t>244 : (4,0+5,75+0,65+0,25)*3,0*2-2,7*2,1-1,1*2,0</t>
  </si>
  <si>
    <t>-0,6*2,0*2</t>
  </si>
  <si>
    <t>245,6 : (1,2*4+0,9*4)*3,0-0,6*2,0*4</t>
  </si>
  <si>
    <t>247 : (3,35+0,4+0,65+5,75)*3,0*2-2,7*2,1-0,8*2,0</t>
  </si>
  <si>
    <t>248 : (2,45+1,7)*1,0*2</t>
  </si>
  <si>
    <t>249 : (0,9*4+1,0*2+1,15*2)*1,0</t>
  </si>
  <si>
    <t>250 : (2,75+1,45)*1,0*2</t>
  </si>
  <si>
    <t>251 : (4,6+3,9)*3,0*2-2,85*2,0-1,0*2,0</t>
  </si>
  <si>
    <t>251a : 3,2*3,0*2</t>
  </si>
  <si>
    <t>252 : (4,45+2,9)*3,0*2-1,1*2,0-0,9*2,0</t>
  </si>
  <si>
    <t>253 : (3,6+3,9)*3,0*2-3,0*1,2-0,8*2,0</t>
  </si>
  <si>
    <t>254 : (2,4+2,9)*3,0*2-0,8*2,0</t>
  </si>
  <si>
    <t>255-6 : (0,9*6+1,1*2+1,9*2+1,3*2+1,5*2+2,5*2)*1,0</t>
  </si>
  <si>
    <t>257 : (1,2+3,05)*3,0*2-0,8*2,0*2-0,6*2,0</t>
  </si>
  <si>
    <t>258 : (2,25+1,4+1,0+1,25)*1,0*2</t>
  </si>
  <si>
    <t>259 : (1,3+2,05)*3,0*2-0,6*2,0</t>
  </si>
  <si>
    <t>261 : (14,85+4,5)*3,0*2-1,1*2,0*3-0,8*2,0*4-0,6*2,0*2</t>
  </si>
  <si>
    <t>612473181R00</t>
  </si>
  <si>
    <t>Omítka vnitř.zdiva ze suché směsi, hladká, strojně</t>
  </si>
  <si>
    <t>včetně postřiku.</t>
  </si>
  <si>
    <t xml:space="preserve">pod nový obklad : </t>
  </si>
  <si>
    <t>202 : (3,5+2,0+0,7+2,7+0,2)*1,9</t>
  </si>
  <si>
    <t>203 : (1,55+0,75+2,9*2)*2,0</t>
  </si>
  <si>
    <t>211 : 3,05*1,6</t>
  </si>
  <si>
    <t>215 : (3,65+2,85+2,1+1,3)*2,1</t>
  </si>
  <si>
    <t>218 : (6,4*2+5,5+1,1)*2,0+4,4*1,0</t>
  </si>
  <si>
    <t>219 : (2,8+6,2+0,6)*2,0</t>
  </si>
  <si>
    <t>232 : (0,6+2,1+2,7+1,1)*1,5</t>
  </si>
  <si>
    <t>233 : (1,7+0,8*2+0,6*2+2,0)*1,6</t>
  </si>
  <si>
    <t>235 : 1,45*1,5</t>
  </si>
  <si>
    <t>238 : (2,65+0,6)*2,0</t>
  </si>
  <si>
    <t>239 : (0,7+1,4+1,45)*1,5</t>
  </si>
  <si>
    <t>ostatní : 1*6,5</t>
  </si>
  <si>
    <t>622421143R00</t>
  </si>
  <si>
    <t>Omítka vnější stěn, MVC, štuková, složitost 1-2</t>
  </si>
  <si>
    <t xml:space="preserve">zapravení dle stávající -4. a 7.NP : </t>
  </si>
  <si>
    <t>2*2,5</t>
  </si>
  <si>
    <t>614471715R00</t>
  </si>
  <si>
    <t>Vyspravení beton. konstrukcí - adhézní můstek</t>
  </si>
  <si>
    <t>P 1 : 254,4</t>
  </si>
  <si>
    <t>P 2 : 578,1</t>
  </si>
  <si>
    <t>K 2 : 11,6</t>
  </si>
  <si>
    <t>631312611R00</t>
  </si>
  <si>
    <t>Mazanina betonová tl. 5 - 8 cm C 16/20</t>
  </si>
  <si>
    <t>Včetně vytvoření dilatačních spár, bez zaplnění.</t>
  </si>
  <si>
    <t>K 1 : 58,5*0,081</t>
  </si>
  <si>
    <t>631312131R00</t>
  </si>
  <si>
    <t>Doplnění mazanin betonem do 4 m2, nad tl. 8 cm</t>
  </si>
  <si>
    <t>2.NP : 1*0,85</t>
  </si>
  <si>
    <t>631312141R00</t>
  </si>
  <si>
    <t>Doplnění rýh betonem v dosavadních mazaninách</t>
  </si>
  <si>
    <t>2.NP : 1*0,65</t>
  </si>
  <si>
    <t>631319171R00</t>
  </si>
  <si>
    <t>Příplatek za stržení povrchu mazaniny tl. 8 cm</t>
  </si>
  <si>
    <t>631362021R00</t>
  </si>
  <si>
    <t>Výztuž mazanin svařovanou sítí z drátů Kari</t>
  </si>
  <si>
    <t>K 1 : 58,5*0,00319*1,2</t>
  </si>
  <si>
    <t>632415102RT2</t>
  </si>
  <si>
    <t>Potěr  samonivelační ručně tl. 2- 3 mm -  vyrovnávací</t>
  </si>
  <si>
    <t>632451021R00</t>
  </si>
  <si>
    <t>Vyrovnávací potěr MC 15, v pásu, tl. 20 mm</t>
  </si>
  <si>
    <t xml:space="preserve">parapety 2.NP : </t>
  </si>
  <si>
    <t>6,6*5*0,25</t>
  </si>
  <si>
    <t>642944121R00</t>
  </si>
  <si>
    <t>Osazení ocelových zárubní dodatečně do 2,5 m2</t>
  </si>
  <si>
    <t>Včetně pomocného pracovního lešení o výšce podlahy do 1900 mm a pro zatížení do 1,5 kPa.</t>
  </si>
  <si>
    <t>648951411RT2</t>
  </si>
  <si>
    <t>Osazení parapetních desek dřevěných š. do 25 cm, včetně dodávky parapetní desky š.</t>
  </si>
  <si>
    <t>lamino DTD s čelní zaoblenou hranou, krycí páska, odolné desinf. prostř. ,chemik.a teplotám</t>
  </si>
  <si>
    <t xml:space="preserve">š 180 mm : </t>
  </si>
  <si>
    <t>T/2d : 2,7</t>
  </si>
  <si>
    <t xml:space="preserve">š.190 mm : </t>
  </si>
  <si>
    <t>T/1 : 37,0</t>
  </si>
  <si>
    <t>648952421RT2</t>
  </si>
  <si>
    <t xml:space="preserve">Osazení parapetních desek dřevěných š. do 50 cm, včetně dodávky parepetní desky š. </t>
  </si>
  <si>
    <t xml:space="preserve">š. 280 mm : </t>
  </si>
  <si>
    <t>T/2a : 18,0</t>
  </si>
  <si>
    <t xml:space="preserve">š. 330 mm : </t>
  </si>
  <si>
    <t>T/2b : 33,0</t>
  </si>
  <si>
    <t>642942213RG1</t>
  </si>
  <si>
    <t>Osazení zárubně do sádrokarton. příčky tl. 150 mm, včetně zesílení příčky UA profilem</t>
  </si>
  <si>
    <t>648952421RG1</t>
  </si>
  <si>
    <t>Osazení parapetních desek dřevěných š. do 70 cm, včetně dodávky parapetní desky š. 70 cm</t>
  </si>
  <si>
    <t>T/2c : 2,5</t>
  </si>
  <si>
    <t>553 30000</t>
  </si>
  <si>
    <t>OCEL.ZÁRUBEŇ S CELOOBVOD.TĚSNĚNÍM</t>
  </si>
  <si>
    <t>KUS</t>
  </si>
  <si>
    <t>z žárově pozink.plechu  s těsněním, drážkou a povrch.úpravou,platí pro všechny zárubně - viz popis v kcí.zámečnických.</t>
  </si>
  <si>
    <t xml:space="preserve">do zdiva tl. 150 mm : </t>
  </si>
  <si>
    <t>80/197 : 1</t>
  </si>
  <si>
    <t>553 30100</t>
  </si>
  <si>
    <t xml:space="preserve">do SDK tl. 150 mm : </t>
  </si>
  <si>
    <t>110/197 : 1</t>
  </si>
  <si>
    <t>941955001R00</t>
  </si>
  <si>
    <t>Lešení lehké pomocné, výška podlahy do 1,2 m</t>
  </si>
  <si>
    <t xml:space="preserve">pro podhledy a omítky : </t>
  </si>
  <si>
    <t>42,6+109,0+9,8+93,0</t>
  </si>
  <si>
    <t>78,0+5,4+8,4+9,1+18,0+76,0+27,5+53,8+9,8+14,5</t>
  </si>
  <si>
    <t>3,7+15,2+6,3+37,6+24,0+10,5+18,8+19,6+21,5</t>
  </si>
  <si>
    <t>1,3*2+18,2+17,3+7,6+7,2+14,6+3,7+17,5+2,7+29,0</t>
  </si>
  <si>
    <t>33,6+24,9+4,4+7,2</t>
  </si>
  <si>
    <t xml:space="preserve">3.- 4.- 7.NP : </t>
  </si>
  <si>
    <t>20,0*3</t>
  </si>
  <si>
    <t>952901111R00</t>
  </si>
  <si>
    <t>Vyčištění budov o výšce podlaží do 4 m</t>
  </si>
  <si>
    <t>953921115R00</t>
  </si>
  <si>
    <t>Dlaždice betonové volně na střechu, 50 x 50 x 6 cm</t>
  </si>
  <si>
    <t>pod Z/5 : 4</t>
  </si>
  <si>
    <t>953921116R00</t>
  </si>
  <si>
    <t>Příplatek za čtverce z asfaltové lepenky k - 1115</t>
  </si>
  <si>
    <t>953981203R00</t>
  </si>
  <si>
    <t xml:space="preserve">Chemické kotvy, beton, hl. 110 mm, M12, malta </t>
  </si>
  <si>
    <t>Z/5 : 2*4*2</t>
  </si>
  <si>
    <t>95979-1299RG1</t>
  </si>
  <si>
    <t>Zakrytí podlahy  - ochrana před poškozením</t>
  </si>
  <si>
    <t>v patrech,kde probíhají stavební práce a nemění se nášlapná vrstva - odhad. např.staré koberce,PVC apod.</t>
  </si>
  <si>
    <t>2.NP : 3*45,0</t>
  </si>
  <si>
    <t>30,0*3</t>
  </si>
  <si>
    <t>95999-1299RG1</t>
  </si>
  <si>
    <t>Zaizolování prostupu VZT střechou v 7.NP</t>
  </si>
  <si>
    <t>PC 01</t>
  </si>
  <si>
    <t xml:space="preserve">Rezerva na detaily konstrukcí </t>
  </si>
  <si>
    <t>Vzhledem k tomu, že se jedná o rekonstrukci, kde mohou během stavby vzniknou možné vícepráce spojené s odkrytím konstrukcí nebo složitostí provádění,</t>
  </si>
  <si>
    <t>nacení každý účastník výběrového řízení tuto položku ve výši 180 000 Kč .Tyto náklady budou čerpány pouze se souhlasem investora a projektanta.</t>
  </si>
  <si>
    <t>962036124R00</t>
  </si>
  <si>
    <t>DMTZ SDK příčky, 1x kov.kce., 2x opláštěné 12,5 mm</t>
  </si>
  <si>
    <t>218 : (1,8+0,9*2+6,5+0,6*3+0,7)*3,2</t>
  </si>
  <si>
    <t>239 : 1,05*3,2</t>
  </si>
  <si>
    <t>962036992R00</t>
  </si>
  <si>
    <t>Přípl.za DMTZ vrstvy tep.izolacetl. 50 mm, příčky</t>
  </si>
  <si>
    <t>965042121R00</t>
  </si>
  <si>
    <t>Bourání mazanin betonových tl. 10 cm, pl. 1 m2</t>
  </si>
  <si>
    <t>211,239 : 1,2*1,0/2*2*0,1</t>
  </si>
  <si>
    <t>965042131R00</t>
  </si>
  <si>
    <t>Bourání mazanin betonových  tl. 10 cm, pl. 4 m2</t>
  </si>
  <si>
    <t>213 : 6,9*1,5*0,1</t>
  </si>
  <si>
    <t>218: : (21,9+2,9)*0,1</t>
  </si>
  <si>
    <t>219 : (4,1*1,25+1,0*0,5)*0,1</t>
  </si>
  <si>
    <t>965081713R00</t>
  </si>
  <si>
    <t>Bourání dlaždic keramických tl. 1 cm, nad 1 m2</t>
  </si>
  <si>
    <t>7,2+2,9+4,4</t>
  </si>
  <si>
    <t>968061125R00</t>
  </si>
  <si>
    <t>Vyvěšení dřevěných dveřních křídel pl. do 2 m2</t>
  </si>
  <si>
    <t>219 : 1</t>
  </si>
  <si>
    <t>968072455R00</t>
  </si>
  <si>
    <t>Vybourání kovových dveřních zárubní pl. do 2 m2</t>
  </si>
  <si>
    <t>219 : 0,8*2,0</t>
  </si>
  <si>
    <t>970031030R00</t>
  </si>
  <si>
    <t>Vrtání jádrové do zdiva cihelného d 30 mm</t>
  </si>
  <si>
    <t xml:space="preserve">rozvody chlazení 2.NP: : </t>
  </si>
  <si>
    <t>0,15*26+0,3*8+0,5*4</t>
  </si>
  <si>
    <t>970031160R00</t>
  </si>
  <si>
    <t>Vrtání jádrové do zdiva cihelného do D 160 mm</t>
  </si>
  <si>
    <t>7.NP : 0,5*2</t>
  </si>
  <si>
    <t>970051160R00</t>
  </si>
  <si>
    <t>Vrtání jádrové do ŽB do D 160 mm</t>
  </si>
  <si>
    <t xml:space="preserve">strop 6./7.NP : </t>
  </si>
  <si>
    <t>0,5*2</t>
  </si>
  <si>
    <t>970241100R00</t>
  </si>
  <si>
    <t>Řezání prostého betonu hl. řezu 100 mm</t>
  </si>
  <si>
    <t xml:space="preserve">drážka v podlaze 25/10 : </t>
  </si>
  <si>
    <t>211 : 2,2</t>
  </si>
  <si>
    <t>235 : 4,8</t>
  </si>
  <si>
    <t>238 : 0,9+3,2</t>
  </si>
  <si>
    <t>239 : 2,9+1,4+5,1*2</t>
  </si>
  <si>
    <t xml:space="preserve">drážka v podlaze 30/10 : </t>
  </si>
  <si>
    <t>211 : 6,7</t>
  </si>
  <si>
    <t>235 : 5,0*2+14,0+0,3*2+1,9+1,2</t>
  </si>
  <si>
    <t>239 : 6,8+6,8+1,2+2,85</t>
  </si>
  <si>
    <t>971033431R00</t>
  </si>
  <si>
    <t>Vybourání otv. zeď cihel. pl.0,25 m2, tl.15cm, MVC</t>
  </si>
  <si>
    <t>Včetně pomocného lešení o výšce podlahy do 1900 mm a pro zatížení do 1,5 kPa  (150 kg/m2).</t>
  </si>
  <si>
    <t>971033531R00</t>
  </si>
  <si>
    <t>Vybourání otv. zeď cihel. pl.1 m2, tl.15 cm, MVC</t>
  </si>
  <si>
    <t>971033561R00</t>
  </si>
  <si>
    <t>Vybourání otv. zeď cihel. pl.1 m2, tl.60 cm, MVC</t>
  </si>
  <si>
    <t>971033631R00</t>
  </si>
  <si>
    <t>Vybourání otv. zeď cihel. pl.4 m2, tl.15 cm, MVC</t>
  </si>
  <si>
    <t>219 : 0,9*2,0</t>
  </si>
  <si>
    <t>974042554R00</t>
  </si>
  <si>
    <t>Vysekání rýh betonová, monolitická dlažba 10x15 cm</t>
  </si>
  <si>
    <t>239 : 2,85</t>
  </si>
  <si>
    <t>974042557R00</t>
  </si>
  <si>
    <t>Vysekání rýh betonová, monolitická dlažba 10x30 cm</t>
  </si>
  <si>
    <t>239 : 2,9+1,4+5,1</t>
  </si>
  <si>
    <t>235 : 5,0+14,0+0,3*2+1,9+1,2</t>
  </si>
  <si>
    <t>239 : 6,8+6,8+1,2</t>
  </si>
  <si>
    <t>974042559R00</t>
  </si>
  <si>
    <t>Přípl.za dalších 10 cm š.rýhy hl. 10 cm,bet.dlažba</t>
  </si>
  <si>
    <t>235 : 1,2*4</t>
  </si>
  <si>
    <t>239 : 1,2*3</t>
  </si>
  <si>
    <t>976074141R00</t>
  </si>
  <si>
    <t>Vybourání kotevních želez zeď beton, kámen</t>
  </si>
  <si>
    <t xml:space="preserve">stropní držák TV : </t>
  </si>
  <si>
    <t>1*2</t>
  </si>
  <si>
    <t>978013121R00</t>
  </si>
  <si>
    <t>Otlučení omítek vnitřních stěn v rozsahu do 10 %</t>
  </si>
  <si>
    <t>978013191R00</t>
  </si>
  <si>
    <t>Otlučení omítek vnitřních stěn v rozsahu do 100 %</t>
  </si>
  <si>
    <t>pod nový obklad v místech, kde není stávající.</t>
  </si>
  <si>
    <t>978059531R00</t>
  </si>
  <si>
    <t>Odsekání vnitřních obkladů stěn nad 2 m2</t>
  </si>
  <si>
    <t>202 : (3,5+2,0+0,7+2,7+0,2)*2,0</t>
  </si>
  <si>
    <t>211 : 3,0*1,6</t>
  </si>
  <si>
    <t>218,218a : (0,8*2+0,8+1,4)*2,0</t>
  </si>
  <si>
    <t>219 : (1,65+0,6*2)*2,0</t>
  </si>
  <si>
    <t>232 : (0,6+2,1+2,7+1,1)*1,6</t>
  </si>
  <si>
    <t>233 : (1,7+0,8*2+0,6+0,9)*1,6</t>
  </si>
  <si>
    <t>235 : 1,5*1,5</t>
  </si>
  <si>
    <t>962036412RG1</t>
  </si>
  <si>
    <t>DMTZ SDK desky tl. 12,5 mm - v místě odstraňované sklotapety</t>
  </si>
  <si>
    <t>999281108R00</t>
  </si>
  <si>
    <t>Přesun hmot pro opravy a údržbu do výšky 12 m</t>
  </si>
  <si>
    <t>900      R00</t>
  </si>
  <si>
    <t>Hzs - nezmeřitelné práce   čl.17-1a, práce nepostižitelné ceníkem</t>
  </si>
  <si>
    <t>hodina</t>
  </si>
  <si>
    <t xml:space="preserve">bourací práce 2.NP : </t>
  </si>
  <si>
    <t>1*65,0</t>
  </si>
  <si>
    <t xml:space="preserve">stavební práce 2.NP : </t>
  </si>
  <si>
    <t>1*90,0</t>
  </si>
  <si>
    <t xml:space="preserve">bourací práce 3. - 7.NP : </t>
  </si>
  <si>
    <t>1*20,0</t>
  </si>
  <si>
    <t xml:space="preserve">stavební práce 3. - 7.NP : </t>
  </si>
  <si>
    <t>1*35,0</t>
  </si>
  <si>
    <t>766661112R00</t>
  </si>
  <si>
    <t>Montáž dveří do zárubně,otevíravých 1kř.do 0,8 m</t>
  </si>
  <si>
    <t>766661122R00</t>
  </si>
  <si>
    <t>Montáž dveří do zárubně,otevíravých 1kř.nad 0,8 m</t>
  </si>
  <si>
    <t>PC 10100</t>
  </si>
  <si>
    <t>DVEŘE VNI PL.HL. 80/197 cm,  DLE T/3  ODLEHČ.DTD, U VŠECH TRUHL.VÝROBKŮ JE ODKAZ NA TABULKU</t>
  </si>
  <si>
    <t>kde je uveden podrobný popis výrobku, dveře naceněny komplet včetně kování - druh kování viz popis k výrobku.Dveře jsou uvažovány lehčená DTD bez dutin a voštin.U požár.odol.veří cena včetně samozavírače - pokud je uveden.</t>
  </si>
  <si>
    <t>Včetně všech úprav uvedených v popisu ( zkrácení,systém gen.klíče apod )</t>
  </si>
  <si>
    <t>PC 10200</t>
  </si>
  <si>
    <t>DVEŘE VNI PL.HL. 110/197 cm,  DLE T/4  ODLEHČ.DTD, kování, gen.klíč</t>
  </si>
  <si>
    <t>PC 10300</t>
  </si>
  <si>
    <t>Repase stáv.dveří 60/197 cm,výměna kování dle TS/5, kování, gen.klíč</t>
  </si>
  <si>
    <t>PC 10400</t>
  </si>
  <si>
    <t>Repase stáv.dveří 80/197 cm,výměna kování dle TS/6, kování, gen.klíč</t>
  </si>
  <si>
    <t>PC 11000</t>
  </si>
  <si>
    <t>Sokl rozvodu permeatu vel. 150/350 mm - viz detail A</t>
  </si>
  <si>
    <t>dod + mont v kompletní skladbě daného systému. V ceně zahrnuto:</t>
  </si>
  <si>
    <t>- ocel.kce</t>
  </si>
  <si>
    <t>- boční stěna 2 x 12,5 mm SDK</t>
  </si>
  <si>
    <t>- horní zaklopení 1 x SDK 12,5 mm + 1 x DTD tl. 16 mm</t>
  </si>
  <si>
    <t>- povrch.úprava</t>
  </si>
  <si>
    <t>PC 11001</t>
  </si>
  <si>
    <t>Sokl rozvodu permeatu vel. 250/350 mm - viz detail A</t>
  </si>
  <si>
    <t>PC 11002</t>
  </si>
  <si>
    <t>Sokl rozvodu permeatu vel. 300/350 mm - viz detail A</t>
  </si>
  <si>
    <t>PC 11003</t>
  </si>
  <si>
    <t>Sokl rozvodu permeatu vel. 650/350 mm - viz detail A</t>
  </si>
  <si>
    <t>- ocel.kce - zesílená pro možnost vstupu osoby</t>
  </si>
  <si>
    <t>235 : 1,25</t>
  </si>
  <si>
    <t>239 : 1,2</t>
  </si>
  <si>
    <t>998766102R00</t>
  </si>
  <si>
    <t>Přesun hmot pro truhlářské konstr., výšky do 12 m</t>
  </si>
  <si>
    <t>767584512R00</t>
  </si>
  <si>
    <t>Montáž podhledů kazetových  60x60 cm, včetně dod nosné kce</t>
  </si>
  <si>
    <t xml:space="preserve">typ 1 : </t>
  </si>
  <si>
    <t xml:space="preserve">typ 2 : </t>
  </si>
  <si>
    <t>18,0+33,6+24,9+9,8+3,7+10,5+19,6+17,3+7,6</t>
  </si>
  <si>
    <t>767581801R00</t>
  </si>
  <si>
    <t>Demontáž podhledů - kazet</t>
  </si>
  <si>
    <t xml:space="preserve">komplet demontáž podhledu : </t>
  </si>
  <si>
    <t>42,6+9,8+3,7+109,0+9,8+93,0</t>
  </si>
  <si>
    <t xml:space="preserve">pouze demontáž kazet : </t>
  </si>
  <si>
    <t>8,4+1,2+1,2+1,7+(76,0+21,5+18,2+13,0)*0,1</t>
  </si>
  <si>
    <t xml:space="preserve">6.NP : </t>
  </si>
  <si>
    <t>5,0*1,2</t>
  </si>
  <si>
    <t xml:space="preserve">ostatní : </t>
  </si>
  <si>
    <t>1*15,0</t>
  </si>
  <si>
    <t>767582800R00</t>
  </si>
  <si>
    <t>Demontáž podhledů - roštů</t>
  </si>
  <si>
    <t>767996801R00</t>
  </si>
  <si>
    <t>Demontáž atypických ocelových konstr. do 50 kg</t>
  </si>
  <si>
    <t>kg</t>
  </si>
  <si>
    <t xml:space="preserve">možné ocel.kce a úchyty rozvodů nad podhledy : </t>
  </si>
  <si>
    <t>5*45,0</t>
  </si>
  <si>
    <t>767584642RG1</t>
  </si>
  <si>
    <t>Montáž podhledů ostatních  -  zpětné naklapnutí kazet, z dialyz.sálů, zařezání, utěsnění apod</t>
  </si>
  <si>
    <t>767585114RG1</t>
  </si>
  <si>
    <t>Montáž doplňků podhledů -  AL přechodová lišta pro přechod, z kazet na SDK, systémové řešení dod+mont</t>
  </si>
  <si>
    <t>211 : 1,3</t>
  </si>
  <si>
    <t>235 : 14,4</t>
  </si>
  <si>
    <t>238 : 2,1</t>
  </si>
  <si>
    <t>239 : 13,8</t>
  </si>
  <si>
    <t>ostatní doplnění : 3,5</t>
  </si>
  <si>
    <t>218 : 4,9</t>
  </si>
  <si>
    <t>219: : 3,9+1,6</t>
  </si>
  <si>
    <t>241: : 3,0</t>
  </si>
  <si>
    <t>243: : 3,5</t>
  </si>
  <si>
    <t>ostatní doplnění : 5,5</t>
  </si>
  <si>
    <t>286 11121</t>
  </si>
  <si>
    <t>PODHLED KAZETOVY 600/600  ,DESKY Z MINERAL.VLNY, typ 1 - dodávka</t>
  </si>
  <si>
    <t>M2</t>
  </si>
  <si>
    <t>z mineral. vlny vlhkuvzdorné vhodné do zdravotn.prostředí s hygienickou úpravou .Včertně výustků VZT,větrací mřížky apod.Hygienické provedení. Přesný popis viz výkres podhledů - výkaz výměr - viz předchozí položka.</t>
  </si>
  <si>
    <t>Podhled s netkanou akust.textilií.</t>
  </si>
  <si>
    <t>254,4*1,03</t>
  </si>
  <si>
    <t>286 11122</t>
  </si>
  <si>
    <t>PODHLED KAZETOVY 600/600 ,DESKY Z MINERAL.VLNY, typ 2 - dodávka</t>
  </si>
  <si>
    <t>z mineral. vlny s nakašír.akust.netkanou textilií ,hygien.provedení, vhodné dočistých prostor zdravotn.prostředí .Včetně výustků VZT,větrací mřížky apod. Přesný popis viz výkres podhledů - výkaz výměr - viz předchozí položka</t>
  </si>
  <si>
    <t>145,0*1,03</t>
  </si>
  <si>
    <t>PC 20101</t>
  </si>
  <si>
    <t>NEREZ PRAH.LISTA  DL. 600 mm - Z/1a</t>
  </si>
  <si>
    <t>tl. plechu 3,0 mm, š. 60 mm - platí pro všechny prahy.</t>
  </si>
  <si>
    <t>PC 20102</t>
  </si>
  <si>
    <t>NEREZ PRAH.LISTA  DL.  700 mm  -  Z/1b</t>
  </si>
  <si>
    <t>PC 20103</t>
  </si>
  <si>
    <t xml:space="preserve">NEREZ PRAH.LISTA  DL.  800 mm - Z/1c </t>
  </si>
  <si>
    <t>PC 20104</t>
  </si>
  <si>
    <t>NEREZ PRAH.LISTA  DL.  1 100 mm - Z/1d</t>
  </si>
  <si>
    <t>PC 20200</t>
  </si>
  <si>
    <t>NOSIČ TV PŘIJÍMAČE - KONZOLA KOTVENÁ DO, KCE  STROPU KOMPLET DLE Z/2</t>
  </si>
  <si>
    <t>typ  dle popisu včetně úpravy a dřevěné výměny.</t>
  </si>
  <si>
    <t>PC 20300</t>
  </si>
  <si>
    <t>OCEL.KCE POD JEDNOTKU CHŮAZENÍ  DOD+MONT, komplet dle Z/5</t>
  </si>
  <si>
    <t>PC 35000</t>
  </si>
  <si>
    <t>MTZ PRAH.LISTY VČETNĚ PODTMELENÍ</t>
  </si>
  <si>
    <t>13+1+6+2</t>
  </si>
  <si>
    <t>PC 38900</t>
  </si>
  <si>
    <t>POMOCNÉ OCEL.KCE  DOD+MONT</t>
  </si>
  <si>
    <t>998767102R00</t>
  </si>
  <si>
    <t>Přesun hmot pro zámečnické konstr., výšky do 12 m</t>
  </si>
  <si>
    <t>PC 30100</t>
  </si>
  <si>
    <t>ŽALUZIE VNI LAMEL VERTIKAL PLAST dle P/1, mech.ovládání řetízkem,š.lamel 89 mm</t>
  </si>
  <si>
    <t>výrobce Climax systém Blue Line - dod + mont v kompletní skladbě daného systému.</t>
  </si>
  <si>
    <t>P/1a : 1,2*2,1*2</t>
  </si>
  <si>
    <t>P/1b : 1,4*2,1</t>
  </si>
  <si>
    <t>P/1c : 2,95*2,15</t>
  </si>
  <si>
    <t>P/1d : 3,75*2,15</t>
  </si>
  <si>
    <t>P/1e : 6,35*2,1</t>
  </si>
  <si>
    <t>P/1f : 6,6*2,1*3</t>
  </si>
  <si>
    <t>P/1g : 6,7*2,1</t>
  </si>
  <si>
    <t>P/1h : 4,4*2,15</t>
  </si>
  <si>
    <t>P/1l : 1,65*2,15</t>
  </si>
  <si>
    <t>P/1j : 1,85*2,15</t>
  </si>
  <si>
    <t>998766101R00</t>
  </si>
  <si>
    <t>Přesun hmot pro truhlářské konstr., výšky do 6 m</t>
  </si>
  <si>
    <t>771101210R00</t>
  </si>
  <si>
    <t>Penetrace podkladu pod dlažby</t>
  </si>
  <si>
    <t>K 1 : 58,5</t>
  </si>
  <si>
    <t>771575109R00</t>
  </si>
  <si>
    <t>Montáž podlah keram, tmel, 30x30 cm</t>
  </si>
  <si>
    <t>771578011R00</t>
  </si>
  <si>
    <t>Spára podlaha - stěna, silikonem</t>
  </si>
  <si>
    <t>215 : (3,65+2,85+2,1+1,3)</t>
  </si>
  <si>
    <t>218 : (6,4*2+5,5+1,1)</t>
  </si>
  <si>
    <t>219 : (2,8+6,2+0,6)</t>
  </si>
  <si>
    <t>771579795R00</t>
  </si>
  <si>
    <t>Příplatek za spárování vodotěsnou hmotou - plošně</t>
  </si>
  <si>
    <t>597 63821</t>
  </si>
  <si>
    <t>DLAZBA KERAM.300/300 PROTISKLUZNÁ - dodávka, přesný popis viz skladby podlah</t>
  </si>
  <si>
    <t>70,1*1,1</t>
  </si>
  <si>
    <t>771575399</t>
  </si>
  <si>
    <t>Stěrková izolace jednosl.na bázi syntet.disperze, 2 x včetně výztužného prvku koutu</t>
  </si>
  <si>
    <t xml:space="preserve">vytažení : </t>
  </si>
  <si>
    <t>70,1*0,8*0,3</t>
  </si>
  <si>
    <t>998771102R00</t>
  </si>
  <si>
    <t>Přesun hmot pro podlahy z dlaždic, výšky do 12 m</t>
  </si>
  <si>
    <t>776511810R00</t>
  </si>
  <si>
    <t>Odstranění PVC a koberců lepených bez podložky</t>
  </si>
  <si>
    <t xml:space="preserve">PVC : </t>
  </si>
  <si>
    <t>78,0+5,4+8,4+9,1+42,6+26,4+76,0+21,9+53,8</t>
  </si>
  <si>
    <t>6,3+37,6+109,0+9,8+93,0+24,0+10,5+19,6+21,5</t>
  </si>
  <si>
    <t>Mezisoučet</t>
  </si>
  <si>
    <t>773,3*0,9*0,1</t>
  </si>
  <si>
    <t xml:space="preserve">koberec : </t>
  </si>
  <si>
    <t>24,9+27,5+9,5+14,5+3,7+15,2+18,8</t>
  </si>
  <si>
    <t>114,1*0,9*0,1</t>
  </si>
  <si>
    <t>776521100RT1</t>
  </si>
  <si>
    <t>Lepení povlakových podlah z pásů  na lepidlo, pouze položení - materiál ve specifikaci</t>
  </si>
  <si>
    <t>776521230R00</t>
  </si>
  <si>
    <t>Lepení povlakových podlah - vodivé pásy, dodávka ve specifikaci</t>
  </si>
  <si>
    <t>776994111RT1</t>
  </si>
  <si>
    <t>Svařování povlakových podlah z pásů nebo čtverců, včetně svařovací šňůry PVC</t>
  </si>
  <si>
    <t>bráno 1 m2 = 1 bm svaru</t>
  </si>
  <si>
    <t>776590140RG1</t>
  </si>
  <si>
    <t>Podlahy povlakové - vícebarevné kladení dle projek, barev.řešení</t>
  </si>
  <si>
    <t>284 43010</t>
  </si>
  <si>
    <t>Specif.- Podlahovina PVC standard  tl.2,0 mm, s polyuretanovou povrch.ůpravou</t>
  </si>
  <si>
    <t>Přesný popis viz skladby podlah a barevné řešení stavby.</t>
  </si>
  <si>
    <t>P 2 : 578,1*1,05</t>
  </si>
  <si>
    <t>578,1*0,85*0,1*1,05</t>
  </si>
  <si>
    <t>284 43059</t>
  </si>
  <si>
    <t>Specif.- Podlahovina PVC elstat.vodivé  tl.2,0 mm,</t>
  </si>
  <si>
    <t>P 1 : 254,4*1,05</t>
  </si>
  <si>
    <t>254,4*0,8*0,1*1,05</t>
  </si>
  <si>
    <t>776220189</t>
  </si>
  <si>
    <t>Vytažení lina na stěnu v.100mm,úprava ukončení, akrylátem (obkl),vyplnění rohu pryž.klínem Js 25mm</t>
  </si>
  <si>
    <t>M</t>
  </si>
  <si>
    <t>Ukončení těsněním,lištou,akrylátem apod,penetrace podkladu - viz detail v tabulce podlah.</t>
  </si>
  <si>
    <t>P 2 : 578,1*0,85</t>
  </si>
  <si>
    <t>776220199</t>
  </si>
  <si>
    <t>Vytažení lina na stěnu v.100mm,úprava ukončení, akrylátem (obkl) vyplnění rohu pryž.klínem Js 25mm</t>
  </si>
  <si>
    <t>P 1 : 254,4*0,8</t>
  </si>
  <si>
    <t>776996110RG1</t>
  </si>
  <si>
    <t>Ošetření PU/PUR nátěrem pro elstat.vodivé podlahy</t>
  </si>
  <si>
    <t>998776102R00</t>
  </si>
  <si>
    <t>Přesun hmot pro podlahy povlakové, výšky do 12 m</t>
  </si>
  <si>
    <t>781415014RT2</t>
  </si>
  <si>
    <t>Montáž obkladů stěn, porovin., do tmele, 20x20 cm, 10 x 10 cm, včetně parapetu a ostění</t>
  </si>
  <si>
    <t>90 % obkladu velikost 20/20 cm, 10 % velikost 10/10 cm</t>
  </si>
  <si>
    <t>ostatní : 1*12,5</t>
  </si>
  <si>
    <t>781419706RT2</t>
  </si>
  <si>
    <t>Příplatek za spárovací vodotěsnou hmotu - plošně</t>
  </si>
  <si>
    <t>781419711R00</t>
  </si>
  <si>
    <t>Příplatek k obkladu stěn za plochu do 10 m2 jedntl</t>
  </si>
  <si>
    <t>781411904R00</t>
  </si>
  <si>
    <t>Oprava obkladů z obkladaček porovin. 200x100</t>
  </si>
  <si>
    <t xml:space="preserve">doplnění dle stávajících : </t>
  </si>
  <si>
    <t>m.č.253 : 35,0</t>
  </si>
  <si>
    <t>ostatní : 4*15,0</t>
  </si>
  <si>
    <t>781491001RT1</t>
  </si>
  <si>
    <t>Montáž lišt k obkladům, rohových, koutových i dilatačních</t>
  </si>
  <si>
    <t>168,21*0,8</t>
  </si>
  <si>
    <t>781419700RG1</t>
  </si>
  <si>
    <t>Příplatek za vícebarevné kladení a různou velikost, výkaz výměr viz předchozí pol.</t>
  </si>
  <si>
    <t>299 91115</t>
  </si>
  <si>
    <t>UKONCUJICI LISTA - dodávka</t>
  </si>
  <si>
    <t>134,568*1,1</t>
  </si>
  <si>
    <t>597 64552</t>
  </si>
  <si>
    <t>OBKLAD KERAMICKÝ 200/200 mm , DODÁVKA</t>
  </si>
  <si>
    <t>168,21*0,9*1,1</t>
  </si>
  <si>
    <t>597 64554</t>
  </si>
  <si>
    <t>OBKLAD KERAMICKÝ 100/100 mm , DODÁVKA</t>
  </si>
  <si>
    <t>168,21*0,1*1,1</t>
  </si>
  <si>
    <t>78147-5399</t>
  </si>
  <si>
    <t>Spárování hmotou odolávající desinf.prostředkům</t>
  </si>
  <si>
    <t>781575399</t>
  </si>
  <si>
    <t>Stěrková izolace jednosl.na bázi syntet.disperze</t>
  </si>
  <si>
    <t>998781101R00</t>
  </si>
  <si>
    <t>Přesun hmot pro obklady keramické, výšky do 6 m</t>
  </si>
  <si>
    <t>783201811R00</t>
  </si>
  <si>
    <t>Odstranění nátěrů z kovových konstrukcí oškrábáním</t>
  </si>
  <si>
    <t xml:space="preserve">TS/1,2 : </t>
  </si>
  <si>
    <t>4,6*0,3*4+4,8*0,3*8</t>
  </si>
  <si>
    <t>783225600R00</t>
  </si>
  <si>
    <t>Nátěr syntetický kovových konstrukcí 2x email</t>
  </si>
  <si>
    <t>Nátěr - vysoký standard - otěruvzdorný,vodovzdorný,</t>
  </si>
  <si>
    <t>odol.desinfekci,stálobarevný.Nátěr v pastelových barvách.</t>
  </si>
  <si>
    <t xml:space="preserve">zárubně : </t>
  </si>
  <si>
    <t>(4,8+5,1)*0,3</t>
  </si>
  <si>
    <t>Z/5 : 64,5*0,065</t>
  </si>
  <si>
    <t>pomocné ocel.kce : 225,0*0,065</t>
  </si>
  <si>
    <t>ostatní : 1*25,0</t>
  </si>
  <si>
    <t>783226100R00</t>
  </si>
  <si>
    <t>Nátěr syntetický kovových konstrukcí základní</t>
  </si>
  <si>
    <t>783224900R00</t>
  </si>
  <si>
    <t>Údržba, nátěr syntetický kov. konstr.1x + 1x email</t>
  </si>
  <si>
    <t>783601813R00</t>
  </si>
  <si>
    <t>Odstranění nátěrů truhlářských, dveří oškrábáním</t>
  </si>
  <si>
    <t>0,6*2,0*2*4+0,8*2,0*2*8</t>
  </si>
  <si>
    <t>783626040R00</t>
  </si>
  <si>
    <t>Nátěr syntet.truhl.výrobků - přetření dveří dle</t>
  </si>
  <si>
    <t>barevného řešení.Otěruvzdorný,omyvatelný,stáloarev,</t>
  </si>
  <si>
    <t>odolný desinf.prostředkům,pastelové barvy - vysoký standard.</t>
  </si>
  <si>
    <t xml:space="preserve">T/1,2 : </t>
  </si>
  <si>
    <t>0,8*2,0*2+1,1*2,0*2</t>
  </si>
  <si>
    <t>783623920R00</t>
  </si>
  <si>
    <t>Údržba, nátěr synt. truhl.výr. 1x +1x email +1x tm</t>
  </si>
  <si>
    <t>PC 24</t>
  </si>
  <si>
    <t>Přetmelení vč.broušení pod nátěr stěn 2x, platí pro omítky</t>
  </si>
  <si>
    <t>SDK mají spáry  přetmeleny a přebroušeny v ránci položek oddílu 311.</t>
  </si>
  <si>
    <t>211 : (6,7+7,3+0,7)*3,2*2-2,2*2,0-5,7*2,1</t>
  </si>
  <si>
    <t>235 : (14,8+0,3+0,6*-2+8,1+0,6*3+0,4*2)*3,2*2</t>
  </si>
  <si>
    <t>-2,7*2,1*4-0,9*2,1*2+15,0-1,2*2,1-1,3*2,0</t>
  </si>
  <si>
    <t>(0,9+0,6)*3,2*2</t>
  </si>
  <si>
    <t>238 : (2,7+3,7+2,0+0,3)*3,2</t>
  </si>
  <si>
    <t>239: : (1,8+14,2+6,3+2,85+1,7+1,5+0,7+0,9+0,4*2)*3,2*2</t>
  </si>
  <si>
    <t>-2,7*2,1*4-0,9*2,1*2-1,2*2,1+1*15,0</t>
  </si>
  <si>
    <t>PC 25</t>
  </si>
  <si>
    <t>Nátěr  omítek stěn a stropů 2x</t>
  </si>
  <si>
    <t>omyvatelný,desinfikovatelný vhodný do zdravotn.prostředí s antibakteriálními účinky. nátěr na vodní bázi a na bázi</t>
  </si>
  <si>
    <t>akrylátové pryskyřice, pro mezivrstvy a pečeticí vrstvy, které obsahují organické konzervační látky - omyvatelnost tř.1 - např Blodex HB</t>
  </si>
  <si>
    <t xml:space="preserve">stěny : </t>
  </si>
  <si>
    <t xml:space="preserve">podhled : </t>
  </si>
  <si>
    <t>784402801R00</t>
  </si>
  <si>
    <t>Odstranění malby oškrábáním v místnosti H do 3,8 m</t>
  </si>
  <si>
    <t>213 : (7,0+2,5*2)*3,0</t>
  </si>
  <si>
    <t>214 : (20,8+4,0)*3,0*2+0,4*3,0*8</t>
  </si>
  <si>
    <t>220 : (4,9+6,7)*3,0*2-3,6*2,1</t>
  </si>
  <si>
    <t>221 : (3,35+2,15)*3,0*2</t>
  </si>
  <si>
    <t>222 : (18,4+5,9+2,4)*3,0*2</t>
  </si>
  <si>
    <t>223 : (3,85+3,75)*3,0*2</t>
  </si>
  <si>
    <t>224 : (3,7+4,15)*3,0*2</t>
  </si>
  <si>
    <t>227 : (1,75+2,1)*3,0*2</t>
  </si>
  <si>
    <t>228 : (3,75+4,15+0,4)*3,0*2</t>
  </si>
  <si>
    <t>233 : (6,3+6,65+0,4)*3,0*2-6,3*2,1</t>
  </si>
  <si>
    <t>237 : (2,05+1,65)*3,0*2</t>
  </si>
  <si>
    <t>240 : (16,85+1,5+0,6)*3,0*2</t>
  </si>
  <si>
    <t>241 : (3,3+4,0)*3,0*2</t>
  </si>
  <si>
    <t>242 : (3,6+5,75)*3,0*2</t>
  </si>
  <si>
    <t>243 : (3,45+5,75)*3,0*2-3,45*2,1</t>
  </si>
  <si>
    <t>244 : (4,0+5,75+0,65+0,25)*3,0*2-2,7*2,1</t>
  </si>
  <si>
    <t>247 : (3,35+0,4+0,65+5,75)*3,0*2-2,7*2,1</t>
  </si>
  <si>
    <t>251 : (4,6+3,9)*3,0*2</t>
  </si>
  <si>
    <t>252 : (4,45+2,9)*3,0*2</t>
  </si>
  <si>
    <t>253 : (3,6+3,9)*3,0*2</t>
  </si>
  <si>
    <t>254 : (2,4+2,9)*3,0*2</t>
  </si>
  <si>
    <t>257 : (1,2+3,05)*3,0*2</t>
  </si>
  <si>
    <t>261 : (14,85+4,5)*3,0*2</t>
  </si>
  <si>
    <t>784171201R00</t>
  </si>
  <si>
    <t>Penetrace podkladu nátěrem</t>
  </si>
  <si>
    <t>784195322R00</t>
  </si>
  <si>
    <t>Malba tekutá , barva, 2 x</t>
  </si>
  <si>
    <t>Omyvatelná,otěruvzdorná a propustná pro vodní páry.</t>
  </si>
  <si>
    <t>( odolnost pro mytí min.5000 cyklů )</t>
  </si>
  <si>
    <t>784452951R00</t>
  </si>
  <si>
    <t>Oprava,směs tekut.2x, 2bar+strop, obrus míst. 3,8m</t>
  </si>
  <si>
    <t xml:space="preserve">možné opravy dle skutečnosti : </t>
  </si>
  <si>
    <t>2.NP : 1*250,0</t>
  </si>
  <si>
    <t>4.NP : 1*95,0</t>
  </si>
  <si>
    <t>7.NP : 1*85,0</t>
  </si>
  <si>
    <t>ostatní : 1*150,0</t>
  </si>
  <si>
    <t>785412800R00</t>
  </si>
  <si>
    <t>Odstranění tapet lepených ostatních s podl. 3,8 m</t>
  </si>
  <si>
    <t xml:space="preserve">sklotapety : </t>
  </si>
  <si>
    <t>785918100RG1</t>
  </si>
  <si>
    <t>Obroušení podkladu pod tapetou ( odstr.lepidla ) do výšky 3,8 m</t>
  </si>
  <si>
    <t>Včetně sádrování drobných nerovností, zatření kovových částí barvou a odmaštění podkladu.</t>
  </si>
  <si>
    <t>786622211RG1</t>
  </si>
  <si>
    <t xml:space="preserve">Demont. žaluzií horizontální vnitřní AL lamely </t>
  </si>
  <si>
    <t xml:space="preserve">dle ozn.Ž/1 : </t>
  </si>
  <si>
    <t>235 : 14,0*2,1</t>
  </si>
  <si>
    <t>239 : 6,8*2,1*2</t>
  </si>
  <si>
    <t>244,247 : (3,5+3,0)*2,1</t>
  </si>
  <si>
    <t>786622211RG2</t>
  </si>
  <si>
    <t xml:space="preserve">Demont. žaluzií vertikální vnitřní polyester lamely </t>
  </si>
  <si>
    <t xml:space="preserve">dle ozn.Ž/2 : </t>
  </si>
  <si>
    <t>211 : 6,2*2,5</t>
  </si>
  <si>
    <t>786622211RG3</t>
  </si>
  <si>
    <t xml:space="preserve">Oprava stáv. žaluzií vertikální vnitřní polyester lamely </t>
  </si>
  <si>
    <t>m.č.243 : 3,45*2,4</t>
  </si>
  <si>
    <t>PC 02</t>
  </si>
  <si>
    <t>KABEL.UCPÁVKY  PROTIPOŽ.</t>
  </si>
  <si>
    <t xml:space="preserve">strop 2.NP : </t>
  </si>
  <si>
    <t>0,3*0,3*15</t>
  </si>
  <si>
    <t xml:space="preserve">strop 4. a 6.NP : </t>
  </si>
  <si>
    <t>0,3*0,3*2*2</t>
  </si>
  <si>
    <t>PC 03</t>
  </si>
  <si>
    <t>PROTIPOŽ.EXPANDUJÍCÍ PISTOLOVÁ PĚNA, O OBSAHU 300 ml - dodávka</t>
  </si>
  <si>
    <t>Třída reakce na oheň B-s1,d0 dle normy EN 13501-1.Jednosložková izolační PUR pěna s prokazatelnou odolností proti ohni a s dalšími doplňkovými charakteristikami.</t>
  </si>
  <si>
    <t>1*8</t>
  </si>
  <si>
    <t>2*2</t>
  </si>
  <si>
    <t>PC 04</t>
  </si>
  <si>
    <t>TĚSNĚNÍ SPAR MONT.PĚNOU - montáž</t>
  </si>
  <si>
    <t>1*8*7,5</t>
  </si>
  <si>
    <t>2*2*7,5</t>
  </si>
  <si>
    <t>PC 05</t>
  </si>
  <si>
    <t>PROTIPOŽ.VLOŽKY VE TVARU SÁČKŮ ZE, směsi inertního plniva a zpěnitelného grafitu</t>
  </si>
  <si>
    <t>dod + mont, hustota 230-430 g/l, reakce na oheň F,objem 2l, velikost 320/200 mm.</t>
  </si>
  <si>
    <t>15*4</t>
  </si>
  <si>
    <t>4*4</t>
  </si>
  <si>
    <t>1</t>
  </si>
  <si>
    <t>TABULKA PLOCH PODLAH, Nenaceňovat</t>
  </si>
  <si>
    <t>Jedná se pouze o výpočet výměr podlah,tyto jsou potom dosazeny do jednotl.oddílů.</t>
  </si>
  <si>
    <t xml:space="preserve">P 1 : </t>
  </si>
  <si>
    <t xml:space="preserve">P 2 : </t>
  </si>
  <si>
    <t xml:space="preserve">K 1 : </t>
  </si>
  <si>
    <t>33,6+24,9</t>
  </si>
  <si>
    <t xml:space="preserve">K 2 : </t>
  </si>
  <si>
    <t>4,4+7,2</t>
  </si>
  <si>
    <t>PC 06</t>
  </si>
  <si>
    <t>Ruční odstranění a demontáže nebezpečného, odpadu (sklo ,PVC,zářivky apod) a roztřídění do</t>
  </si>
  <si>
    <t>jednotlivých kontejnerů.</t>
  </si>
  <si>
    <t>PC 07</t>
  </si>
  <si>
    <t>Odvoz,uložení a poplatek za nebezpečný, odpad (sklo ,PVC,zářivky apod)</t>
  </si>
  <si>
    <t>979990001R00</t>
  </si>
  <si>
    <t>Poplatek za skládku stavební suti, směsný odpad</t>
  </si>
  <si>
    <t>979011111R00</t>
  </si>
  <si>
    <t>Svislá doprava suti a vybour. hmot za 2.NP a 1.PP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</si>
  <si>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</si>
  <si>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</si>
  <si>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</si>
  <si>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</si>
  <si>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</si>
  <si>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979082111R00</t>
  </si>
  <si>
    <t>Vnitrostaveništní doprava suti do 10 m</t>
  </si>
  <si>
    <t>Včetně případného složení na staveništní deponii.</t>
  </si>
  <si>
    <t>979082121R00</t>
  </si>
  <si>
    <t>Příplatek k vnitrost. dopravě suti za dalších 5 m</t>
  </si>
  <si>
    <t>SOUPIS PRACÍ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</si>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</sst>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CZK]"/>
    <numFmt numFmtId="165" formatCode="#,##0.00000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sz val="8"/>
      <color rgb="FFDF7000"/>
      <name val="Arial CE"/>
      <family val="2"/>
    </font>
    <font>
      <sz val="8"/>
      <color indexed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600291252136"/>
        <bgColor indexed="64"/>
      </patternFill>
    </fill>
  </fills>
  <borders count="83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0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0" fontId="4" fillId="0" borderId="3" xfId="0" applyFont="1" applyFill="1" applyBorder="1"/>
    <xf numFmtId="0" fontId="0" fillId="0" borderId="0" xfId="0" applyFill="1"/>
    <xf numFmtId="49" fontId="4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3" xfId="0" applyNumberFormat="1" applyFont="1" applyBorder="1"/>
    <xf numFmtId="0" fontId="4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3" fontId="0" fillId="0" borderId="0" xfId="0" applyNumberFormat="1"/>
    <xf numFmtId="0" fontId="4" fillId="0" borderId="4" xfId="0" applyFont="1" applyBorder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15" xfId="0" applyNumberFormat="1" applyFont="1" applyBorder="1" applyAlignment="1">
      <alignment horizontal="left"/>
    </xf>
    <xf numFmtId="0" fontId="4" fillId="0" borderId="6" xfId="0" applyNumberFormat="1" applyFont="1" applyFill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0" fillId="0" borderId="12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1" fontId="0" fillId="0" borderId="14" xfId="0" applyNumberForma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7" fillId="0" borderId="23" xfId="0" applyFont="1" applyBorder="1"/>
    <xf numFmtId="0" fontId="7" fillId="0" borderId="23" xfId="20" applyFont="1" applyBorder="1">
      <alignment/>
      <protection/>
    </xf>
    <xf numFmtId="0" fontId="7" fillId="0" borderId="0" xfId="0" applyFont="1"/>
    <xf numFmtId="0" fontId="7" fillId="0" borderId="24" xfId="0" applyFont="1" applyBorder="1"/>
    <xf numFmtId="0" fontId="7" fillId="0" borderId="24" xfId="20" applyFont="1" applyBorder="1">
      <alignment/>
      <protection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23" xfId="20" applyNumberFormat="1" applyFont="1" applyBorder="1" applyAlignment="1">
      <alignment horizontal="right"/>
      <protection/>
    </xf>
    <xf numFmtId="4" fontId="7" fillId="0" borderId="23" xfId="20" applyNumberFormat="1" applyFont="1" applyBorder="1">
      <alignment/>
      <protection/>
    </xf>
    <xf numFmtId="4" fontId="7" fillId="0" borderId="25" xfId="20" applyNumberFormat="1" applyFont="1" applyBorder="1">
      <alignment/>
      <protection/>
    </xf>
    <xf numFmtId="4" fontId="7" fillId="0" borderId="23" xfId="0" applyNumberFormat="1" applyFont="1" applyBorder="1" applyAlignment="1">
      <alignment horizontal="left"/>
    </xf>
    <xf numFmtId="4" fontId="7" fillId="0" borderId="26" xfId="0" applyNumberFormat="1" applyFont="1" applyBorder="1"/>
    <xf numFmtId="4" fontId="7" fillId="0" borderId="24" xfId="20" applyNumberFormat="1" applyFont="1" applyBorder="1" applyAlignment="1">
      <alignment horizontal="right"/>
      <protection/>
    </xf>
    <xf numFmtId="4" fontId="7" fillId="0" borderId="24" xfId="20" applyNumberFormat="1" applyFont="1" applyBorder="1">
      <alignment/>
      <protection/>
    </xf>
    <xf numFmtId="4" fontId="7" fillId="0" borderId="0" xfId="0" applyNumberFormat="1" applyFont="1"/>
    <xf numFmtId="4" fontId="7" fillId="0" borderId="0" xfId="0" applyNumberFormat="1" applyFont="1" applyBorder="1"/>
    <xf numFmtId="4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3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3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49" fontId="0" fillId="2" borderId="4" xfId="0" applyNumberFormat="1" applyFont="1" applyFill="1" applyBorder="1"/>
    <xf numFmtId="0" fontId="0" fillId="2" borderId="1" xfId="0" applyFont="1" applyFill="1" applyBorder="1"/>
    <xf numFmtId="49" fontId="2" fillId="2" borderId="4" xfId="0" applyNumberFormat="1" applyFont="1" applyFill="1" applyBorder="1"/>
    <xf numFmtId="0" fontId="2" fillId="2" borderId="30" xfId="0" applyFont="1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33" xfId="0" applyFont="1" applyFill="1" applyBorder="1"/>
    <xf numFmtId="0" fontId="2" fillId="2" borderId="22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36" xfId="0" applyFont="1" applyFill="1" applyBorder="1"/>
    <xf numFmtId="0" fontId="6" fillId="2" borderId="30" xfId="0" applyFont="1" applyFill="1" applyBorder="1"/>
    <xf numFmtId="0" fontId="6" fillId="2" borderId="32" xfId="0" applyFont="1" applyFill="1" applyBorder="1"/>
    <xf numFmtId="0" fontId="6" fillId="2" borderId="37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0" fillId="2" borderId="32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right"/>
    </xf>
    <xf numFmtId="0" fontId="0" fillId="2" borderId="31" xfId="0" applyFont="1" applyFill="1" applyBorder="1" applyAlignment="1">
      <alignment horizontal="right"/>
    </xf>
    <xf numFmtId="4" fontId="0" fillId="0" borderId="38" xfId="0" applyNumberFormat="1" applyBorder="1"/>
    <xf numFmtId="4" fontId="0" fillId="0" borderId="39" xfId="0" applyNumberFormat="1" applyBorder="1"/>
    <xf numFmtId="3" fontId="0" fillId="0" borderId="9" xfId="0" applyNumberFormat="1" applyBorder="1"/>
    <xf numFmtId="0" fontId="0" fillId="0" borderId="40" xfId="0" applyBorder="1"/>
    <xf numFmtId="3" fontId="0" fillId="0" borderId="39" xfId="0" applyNumberForma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0" xfId="0" applyAlignment="1">
      <alignment vertical="top"/>
    </xf>
    <xf numFmtId="0" fontId="0" fillId="0" borderId="44" xfId="0" applyBorder="1" applyAlignment="1">
      <alignment vertical="top"/>
    </xf>
    <xf numFmtId="49" fontId="0" fillId="0" borderId="45" xfId="0" applyNumberFormat="1" applyBorder="1" applyAlignment="1">
      <alignment vertical="top"/>
    </xf>
    <xf numFmtId="0" fontId="0" fillId="0" borderId="46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47" xfId="0" applyBorder="1" applyAlignment="1">
      <alignment vertical="top"/>
    </xf>
    <xf numFmtId="49" fontId="0" fillId="0" borderId="4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49" xfId="0" applyFill="1" applyBorder="1" applyAlignment="1">
      <alignment vertical="top"/>
    </xf>
    <xf numFmtId="0" fontId="0" fillId="3" borderId="50" xfId="0" applyNumberFormat="1" applyFill="1" applyBorder="1" applyAlignment="1">
      <alignment vertical="top"/>
    </xf>
    <xf numFmtId="0" fontId="0" fillId="3" borderId="51" xfId="0" applyNumberForma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 vertical="top" shrinkToFit="1"/>
    </xf>
    <xf numFmtId="165" fontId="0" fillId="3" borderId="51" xfId="0" applyNumberFormat="1" applyFill="1" applyBorder="1" applyAlignment="1">
      <alignment vertical="top"/>
    </xf>
    <xf numFmtId="4" fontId="0" fillId="3" borderId="51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40" xfId="0" applyNumberFormat="1" applyBorder="1" applyAlignment="1">
      <alignment vertical="top"/>
    </xf>
    <xf numFmtId="0" fontId="0" fillId="0" borderId="40" xfId="0" applyNumberFormat="1" applyBorder="1" applyAlignment="1">
      <alignment horizontal="left" vertical="top" wrapText="1"/>
    </xf>
    <xf numFmtId="0" fontId="0" fillId="0" borderId="54" xfId="0" applyBorder="1" applyAlignment="1">
      <alignment horizontal="center" vertical="top" shrinkToFit="1"/>
    </xf>
    <xf numFmtId="165" fontId="0" fillId="0" borderId="54" xfId="0" applyNumberFormat="1" applyBorder="1" applyAlignment="1">
      <alignment vertical="top"/>
    </xf>
    <xf numFmtId="4" fontId="0" fillId="0" borderId="54" xfId="0" applyNumberFormat="1" applyBorder="1" applyAlignment="1">
      <alignment vertical="top"/>
    </xf>
    <xf numFmtId="4" fontId="0" fillId="0" borderId="55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2" borderId="33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Font="1" applyAlignment="1">
      <alignment horizontal="right" wrapText="1"/>
    </xf>
    <xf numFmtId="49" fontId="4" fillId="0" borderId="21" xfId="0" applyNumberFormat="1" applyFont="1" applyBorder="1" applyAlignment="1">
      <alignment horizontal="left"/>
    </xf>
    <xf numFmtId="49" fontId="0" fillId="0" borderId="56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7" fillId="0" borderId="0" xfId="0" applyNumberFormat="1" applyFont="1"/>
    <xf numFmtId="0" fontId="8" fillId="2" borderId="3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right"/>
    </xf>
    <xf numFmtId="4" fontId="8" fillId="2" borderId="57" xfId="0" applyNumberFormat="1" applyFont="1" applyFill="1" applyBorder="1" applyAlignment="1">
      <alignment horizontal="right"/>
    </xf>
    <xf numFmtId="4" fontId="8" fillId="2" borderId="58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" xfId="0" applyFont="1" applyBorder="1"/>
    <xf numFmtId="4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8" fillId="2" borderId="17" xfId="0" applyFont="1" applyFill="1" applyBorder="1" applyAlignment="1">
      <alignment horizontal="left"/>
    </xf>
    <xf numFmtId="49" fontId="7" fillId="0" borderId="4" xfId="0" applyNumberFormat="1" applyFont="1" applyBorder="1"/>
    <xf numFmtId="4" fontId="7" fillId="0" borderId="15" xfId="0" applyNumberFormat="1" applyFont="1" applyBorder="1" applyAlignment="1">
      <alignment horizontal="right"/>
    </xf>
    <xf numFmtId="49" fontId="7" fillId="3" borderId="36" xfId="0" applyNumberFormat="1" applyFont="1" applyFill="1" applyBorder="1"/>
    <xf numFmtId="0" fontId="7" fillId="3" borderId="59" xfId="0" applyFont="1" applyFill="1" applyBorder="1"/>
    <xf numFmtId="0" fontId="7" fillId="3" borderId="60" xfId="0" applyFont="1" applyFill="1" applyBorder="1"/>
    <xf numFmtId="4" fontId="7" fillId="3" borderId="61" xfId="0" applyNumberFormat="1" applyFont="1" applyFill="1" applyBorder="1" applyAlignment="1">
      <alignment horizontal="right"/>
    </xf>
    <xf numFmtId="4" fontId="7" fillId="3" borderId="62" xfId="0" applyNumberFormat="1" applyFont="1" applyFill="1" applyBorder="1" applyAlignment="1">
      <alignment horizontal="right"/>
    </xf>
    <xf numFmtId="4" fontId="7" fillId="3" borderId="63" xfId="0" applyNumberFormat="1" applyFont="1" applyFill="1" applyBorder="1" applyAlignment="1">
      <alignment horizontal="right"/>
    </xf>
    <xf numFmtId="0" fontId="0" fillId="3" borderId="47" xfId="0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7" xfId="0" applyFill="1" applyBorder="1" applyAlignment="1">
      <alignment horizontal="center" vertical="top" shrinkToFit="1"/>
    </xf>
    <xf numFmtId="49" fontId="0" fillId="0" borderId="0" xfId="0" applyNumberFormat="1"/>
    <xf numFmtId="0" fontId="7" fillId="0" borderId="0" xfId="0" applyFont="1" applyAlignment="1">
      <alignment vertical="top"/>
    </xf>
    <xf numFmtId="0" fontId="7" fillId="0" borderId="0" xfId="0" applyFont="1"/>
    <xf numFmtId="49" fontId="0" fillId="3" borderId="64" xfId="0" applyNumberFormat="1" applyFill="1" applyBorder="1" applyAlignment="1">
      <alignment horizontal="left" vertical="top" wrapText="1"/>
    </xf>
    <xf numFmtId="0" fontId="0" fillId="3" borderId="64" xfId="0" applyFill="1" applyBorder="1" applyAlignment="1">
      <alignment horizontal="center" vertical="top" shrinkToFit="1"/>
    </xf>
    <xf numFmtId="4" fontId="0" fillId="3" borderId="64" xfId="0" applyNumberFormat="1" applyFill="1" applyBorder="1" applyAlignment="1">
      <alignment vertical="top"/>
    </xf>
    <xf numFmtId="4" fontId="0" fillId="3" borderId="65" xfId="0" applyNumberFormat="1" applyFill="1" applyBorder="1" applyAlignment="1">
      <alignment vertical="top"/>
    </xf>
    <xf numFmtId="0" fontId="0" fillId="3" borderId="66" xfId="0" applyFill="1" applyBorder="1" applyAlignment="1">
      <alignment vertical="top"/>
    </xf>
    <xf numFmtId="49" fontId="0" fillId="3" borderId="64" xfId="0" applyNumberFormat="1" applyFill="1" applyBorder="1" applyAlignment="1">
      <alignment vertical="top"/>
    </xf>
    <xf numFmtId="0" fontId="14" fillId="0" borderId="0" xfId="0" applyNumberFormat="1" applyFont="1" applyAlignment="1">
      <alignment wrapText="1"/>
    </xf>
    <xf numFmtId="0" fontId="7" fillId="0" borderId="10" xfId="0" applyNumberFormat="1" applyFont="1" applyBorder="1" applyAlignment="1">
      <alignment vertical="top"/>
    </xf>
    <xf numFmtId="0" fontId="0" fillId="3" borderId="67" xfId="0" applyNumberFormat="1" applyFill="1" applyBorder="1" applyAlignment="1">
      <alignment vertical="top"/>
    </xf>
    <xf numFmtId="0" fontId="7" fillId="0" borderId="42" xfId="0" applyFont="1" applyBorder="1" applyAlignment="1">
      <alignment vertical="top" shrinkToFit="1"/>
    </xf>
    <xf numFmtId="0" fontId="11" fillId="0" borderId="42" xfId="0" applyNumberFormat="1" applyFont="1" applyBorder="1" applyAlignment="1">
      <alignment vertical="top" wrapText="1" shrinkToFit="1"/>
    </xf>
    <xf numFmtId="0" fontId="0" fillId="3" borderId="7" xfId="0" applyFill="1" applyBorder="1" applyAlignment="1">
      <alignment vertical="top" shrinkToFit="1"/>
    </xf>
    <xf numFmtId="0" fontId="13" fillId="0" borderId="42" xfId="0" applyNumberFormat="1" applyFont="1" applyBorder="1" applyAlignment="1">
      <alignment vertical="top" wrapText="1" shrinkToFit="1"/>
    </xf>
    <xf numFmtId="4" fontId="7" fillId="0" borderId="42" xfId="0" applyNumberFormat="1" applyFont="1" applyBorder="1" applyAlignment="1">
      <alignment vertical="top" shrinkToFit="1"/>
    </xf>
    <xf numFmtId="0" fontId="7" fillId="0" borderId="8" xfId="0" applyFont="1" applyBorder="1" applyAlignment="1">
      <alignment vertical="top"/>
    </xf>
    <xf numFmtId="0" fontId="0" fillId="3" borderId="19" xfId="0" applyFill="1" applyBorder="1" applyAlignment="1">
      <alignment vertical="top"/>
    </xf>
    <xf numFmtId="4" fontId="7" fillId="0" borderId="68" xfId="0" applyNumberFormat="1" applyFont="1" applyBorder="1" applyAlignment="1">
      <alignment vertical="top" shrinkToFit="1"/>
    </xf>
    <xf numFmtId="0" fontId="0" fillId="3" borderId="17" xfId="0" applyFill="1" applyBorder="1" applyAlignment="1">
      <alignment vertical="top"/>
    </xf>
    <xf numFmtId="49" fontId="0" fillId="3" borderId="34" xfId="0" applyNumberFormat="1" applyFill="1" applyBorder="1" applyAlignment="1">
      <alignment vertical="top"/>
    </xf>
    <xf numFmtId="49" fontId="0" fillId="3" borderId="57" xfId="0" applyNumberFormat="1" applyFill="1" applyBorder="1" applyAlignment="1">
      <alignment horizontal="left" vertical="top" wrapText="1"/>
    </xf>
    <xf numFmtId="0" fontId="7" fillId="0" borderId="53" xfId="0" applyFont="1" applyBorder="1" applyAlignment="1">
      <alignment vertical="top"/>
    </xf>
    <xf numFmtId="0" fontId="7" fillId="0" borderId="40" xfId="0" applyNumberFormat="1" applyFont="1" applyBorder="1" applyAlignment="1">
      <alignment vertical="top"/>
    </xf>
    <xf numFmtId="0" fontId="7" fillId="0" borderId="43" xfId="0" applyFont="1" applyBorder="1" applyAlignment="1">
      <alignment vertical="top" shrinkToFit="1"/>
    </xf>
    <xf numFmtId="4" fontId="7" fillId="0" borderId="69" xfId="0" applyNumberFormat="1" applyFont="1" applyBorder="1" applyAlignment="1">
      <alignment vertical="top" shrinkToFit="1"/>
    </xf>
    <xf numFmtId="0" fontId="7" fillId="0" borderId="42" xfId="0" applyNumberFormat="1" applyFont="1" applyBorder="1" applyAlignment="1">
      <alignment horizontal="left" vertical="top" wrapText="1"/>
    </xf>
    <xf numFmtId="0" fontId="11" fillId="0" borderId="42" xfId="0" applyNumberFormat="1" applyFont="1" applyBorder="1" applyAlignment="1" quotePrefix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13" fillId="0" borderId="42" xfId="0" applyNumberFormat="1" applyFont="1" applyBorder="1" applyAlignment="1" quotePrefix="1">
      <alignment horizontal="left" vertical="top" wrapText="1"/>
    </xf>
    <xf numFmtId="0" fontId="7" fillId="0" borderId="43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vertical="top"/>
    </xf>
    <xf numFmtId="2" fontId="0" fillId="3" borderId="64" xfId="0" applyNumberFormat="1" applyFill="1" applyBorder="1" applyAlignment="1">
      <alignment vertical="top"/>
    </xf>
    <xf numFmtId="2" fontId="0" fillId="3" borderId="57" xfId="0" applyNumberFormat="1" applyFill="1" applyBorder="1" applyAlignment="1">
      <alignment vertical="top"/>
    </xf>
    <xf numFmtId="2" fontId="7" fillId="0" borderId="42" xfId="0" applyNumberFormat="1" applyFont="1" applyBorder="1" applyAlignment="1">
      <alignment vertical="top" shrinkToFit="1"/>
    </xf>
    <xf numFmtId="2" fontId="11" fillId="0" borderId="42" xfId="0" applyNumberFormat="1" applyFont="1" applyBorder="1" applyAlignment="1">
      <alignment vertical="top" wrapText="1" shrinkToFit="1"/>
    </xf>
    <xf numFmtId="2" fontId="0" fillId="3" borderId="7" xfId="0" applyNumberFormat="1" applyFill="1" applyBorder="1" applyAlignment="1">
      <alignment vertical="top" shrinkToFit="1"/>
    </xf>
    <xf numFmtId="2" fontId="13" fillId="0" borderId="42" xfId="0" applyNumberFormat="1" applyFont="1" applyBorder="1" applyAlignment="1">
      <alignment vertical="top" wrapText="1" shrinkToFit="1"/>
    </xf>
    <xf numFmtId="2" fontId="7" fillId="0" borderId="43" xfId="0" applyNumberFormat="1" applyFont="1" applyBorder="1" applyAlignment="1">
      <alignment vertical="top" shrinkToFit="1"/>
    </xf>
    <xf numFmtId="2" fontId="0" fillId="0" borderId="0" xfId="0" applyNumberFormat="1"/>
    <xf numFmtId="4" fontId="7" fillId="4" borderId="42" xfId="0" applyNumberFormat="1" applyFont="1" applyFill="1" applyBorder="1" applyAlignment="1" applyProtection="1">
      <alignment vertical="top" shrinkToFit="1"/>
      <protection locked="0"/>
    </xf>
    <xf numFmtId="4" fontId="7" fillId="0" borderId="42" xfId="0" applyNumberFormat="1" applyFont="1" applyFill="1" applyBorder="1" applyAlignment="1" applyProtection="1">
      <alignment vertical="top" shrinkToFit="1"/>
      <protection/>
    </xf>
    <xf numFmtId="4" fontId="7" fillId="4" borderId="43" xfId="0" applyNumberFormat="1" applyFont="1" applyFill="1" applyBorder="1" applyAlignment="1" applyProtection="1">
      <alignment vertical="top" shrinkToFit="1"/>
      <protection locked="0"/>
    </xf>
    <xf numFmtId="0" fontId="0" fillId="0" borderId="53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right"/>
    </xf>
    <xf numFmtId="164" fontId="6" fillId="2" borderId="72" xfId="0" applyNumberFormat="1" applyFont="1" applyFill="1" applyBorder="1" applyAlignment="1">
      <alignment horizontal="right"/>
    </xf>
    <xf numFmtId="164" fontId="6" fillId="2" borderId="31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49" fontId="2" fillId="2" borderId="2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73" xfId="0" applyBorder="1"/>
    <xf numFmtId="0" fontId="0" fillId="0" borderId="38" xfId="0" applyBorder="1"/>
    <xf numFmtId="0" fontId="0" fillId="0" borderId="10" xfId="0" applyBorder="1"/>
    <xf numFmtId="0" fontId="0" fillId="0" borderId="9" xfId="0" applyBorder="1"/>
    <xf numFmtId="0" fontId="0" fillId="0" borderId="10" xfId="0" applyFont="1" applyBorder="1"/>
    <xf numFmtId="0" fontId="0" fillId="0" borderId="9" xfId="0" applyFont="1" applyBorder="1"/>
    <xf numFmtId="0" fontId="7" fillId="0" borderId="74" xfId="20" applyFont="1" applyBorder="1" applyAlignment="1">
      <alignment horizontal="center"/>
      <protection/>
    </xf>
    <xf numFmtId="0" fontId="7" fillId="0" borderId="75" xfId="20" applyFont="1" applyBorder="1" applyAlignment="1">
      <alignment horizontal="center"/>
      <protection/>
    </xf>
    <xf numFmtId="0" fontId="7" fillId="0" borderId="76" xfId="20" applyFont="1" applyBorder="1" applyAlignment="1">
      <alignment horizontal="center"/>
      <protection/>
    </xf>
    <xf numFmtId="0" fontId="7" fillId="0" borderId="77" xfId="20" applyFont="1" applyBorder="1" applyAlignment="1">
      <alignment horizontal="center"/>
      <protection/>
    </xf>
    <xf numFmtId="4" fontId="7" fillId="0" borderId="78" xfId="20" applyNumberFormat="1" applyFont="1" applyBorder="1" applyAlignment="1">
      <alignment horizontal="left"/>
      <protection/>
    </xf>
    <xf numFmtId="4" fontId="7" fillId="0" borderId="24" xfId="20" applyNumberFormat="1" applyFont="1" applyBorder="1" applyAlignment="1">
      <alignment horizontal="left"/>
      <protection/>
    </xf>
    <xf numFmtId="4" fontId="7" fillId="0" borderId="79" xfId="20" applyNumberFormat="1" applyFont="1" applyBorder="1" applyAlignment="1">
      <alignment horizontal="left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5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1" xfId="0" applyNumberFormat="1" applyBorder="1" applyAlignment="1">
      <alignment vertical="top" shrinkToFit="1"/>
    </xf>
    <xf numFmtId="49" fontId="0" fillId="0" borderId="48" xfId="0" applyNumberFormat="1" applyBorder="1" applyAlignment="1">
      <alignment vertical="top" shrinkToFit="1"/>
    </xf>
    <xf numFmtId="49" fontId="0" fillId="0" borderId="82" xfId="0" applyNumberFormat="1" applyBorder="1" applyAlignment="1">
      <alignment vertical="top" shrinkToFit="1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vertical="top" wrapText="1" shrinkToFit="1"/>
    </xf>
    <xf numFmtId="165" fontId="12" fillId="0" borderId="0" xfId="0" applyNumberFormat="1" applyFont="1" applyBorder="1" applyAlignment="1">
      <alignment vertical="top" wrapText="1" shrinkToFit="1"/>
    </xf>
    <xf numFmtId="4" fontId="12" fillId="0" borderId="0" xfId="0" applyNumberFormat="1" applyFont="1" applyBorder="1" applyAlignment="1">
      <alignment vertical="top" wrapText="1" shrinkToFit="1"/>
    </xf>
    <xf numFmtId="4" fontId="12" fillId="0" borderId="11" xfId="0" applyNumberFormat="1" applyFont="1" applyBorder="1" applyAlignment="1">
      <alignment vertical="top" wrapText="1" shrinkToFit="1"/>
    </xf>
    <xf numFmtId="4" fontId="0" fillId="3" borderId="67" xfId="0" applyNumberFormat="1" applyFill="1" applyBorder="1" applyAlignment="1">
      <alignment vertical="top" shrinkToFit="1"/>
    </xf>
    <xf numFmtId="4" fontId="0" fillId="3" borderId="16" xfId="0" applyNumberFormat="1" applyFill="1" applyBorder="1" applyAlignment="1">
      <alignment vertical="top" shrinkToFit="1"/>
    </xf>
    <xf numFmtId="49" fontId="0" fillId="0" borderId="45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48" xfId="0" applyNumberFormat="1" applyFill="1" applyBorder="1" applyAlignment="1">
      <alignment vertical="top" wrapText="1" shrinkToFit="1"/>
    </xf>
    <xf numFmtId="49" fontId="0" fillId="3" borderId="48" xfId="0" applyNumberFormat="1" applyFill="1" applyBorder="1" applyAlignment="1">
      <alignment vertical="top" shrinkToFit="1"/>
    </xf>
    <xf numFmtId="49" fontId="0" fillId="3" borderId="82" xfId="0" applyNumberFormat="1" applyFill="1" applyBorder="1" applyAlignment="1">
      <alignment vertical="top" shrinkToFit="1"/>
    </xf>
    <xf numFmtId="4" fontId="0" fillId="3" borderId="34" xfId="0" applyNumberFormat="1" applyFill="1" applyBorder="1" applyAlignment="1">
      <alignment vertical="top"/>
    </xf>
    <xf numFmtId="4" fontId="0" fillId="3" borderId="35" xfId="0" applyNumberForma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5" t="s">
        <v>808</v>
      </c>
      <c r="B1" s="76"/>
      <c r="C1" s="77"/>
      <c r="D1" s="77"/>
      <c r="E1" s="76"/>
      <c r="F1" s="76"/>
      <c r="G1" s="76"/>
      <c r="I1" s="143"/>
      <c r="J1" s="51"/>
      <c r="K1" s="51"/>
    </row>
    <row r="2" spans="1:11" ht="25.5" customHeight="1">
      <c r="A2" s="36" t="s">
        <v>0</v>
      </c>
      <c r="B2" s="49"/>
      <c r="C2" s="141"/>
      <c r="D2" s="141" t="s">
        <v>49</v>
      </c>
      <c r="E2" s="141"/>
      <c r="F2" s="141"/>
      <c r="G2" s="141"/>
      <c r="I2" s="143"/>
      <c r="J2" s="142" t="s">
        <v>49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43"/>
      <c r="J3" s="51"/>
      <c r="K3" s="51"/>
    </row>
    <row r="4" spans="1:11" ht="12" customHeight="1">
      <c r="A4" s="41" t="s">
        <v>1</v>
      </c>
      <c r="B4" s="40"/>
      <c r="C4" s="42" t="s">
        <v>2</v>
      </c>
      <c r="D4" s="2"/>
      <c r="E4" s="1"/>
      <c r="F4" s="3"/>
      <c r="G4" s="31"/>
      <c r="I4" s="143"/>
      <c r="J4" s="51"/>
      <c r="K4" s="51"/>
    </row>
    <row r="5" spans="1:11" ht="12.75">
      <c r="A5" s="82"/>
      <c r="B5" s="83"/>
      <c r="C5" s="232" t="s">
        <v>48</v>
      </c>
      <c r="D5" s="233"/>
      <c r="E5" s="234"/>
      <c r="F5" s="3"/>
      <c r="G5" s="31"/>
      <c r="I5" s="143"/>
      <c r="J5" s="51"/>
      <c r="K5" s="142" t="s">
        <v>48</v>
      </c>
    </row>
    <row r="6" spans="1:15" ht="12.95" customHeight="1">
      <c r="A6" s="4" t="s">
        <v>4</v>
      </c>
      <c r="B6" s="1"/>
      <c r="C6" s="2" t="s">
        <v>5</v>
      </c>
      <c r="D6" s="2"/>
      <c r="E6" s="1"/>
      <c r="F6" s="5"/>
      <c r="G6" s="34"/>
      <c r="I6" s="143"/>
      <c r="J6" s="51"/>
      <c r="K6" s="51"/>
      <c r="O6" s="6"/>
    </row>
    <row r="7" spans="1:11" ht="12.75">
      <c r="A7" s="84"/>
      <c r="B7" s="83"/>
      <c r="C7" s="232" t="s">
        <v>46</v>
      </c>
      <c r="D7" s="233"/>
      <c r="E7" s="234"/>
      <c r="F7" s="7"/>
      <c r="G7" s="34"/>
      <c r="I7" s="143"/>
      <c r="J7" s="51"/>
      <c r="K7" s="142" t="s">
        <v>46</v>
      </c>
    </row>
    <row r="8" spans="1:11" ht="12.75">
      <c r="A8" s="8" t="s">
        <v>6</v>
      </c>
      <c r="B8" s="3"/>
      <c r="C8" s="44"/>
      <c r="D8" s="44"/>
      <c r="E8" s="45"/>
      <c r="F8" s="9"/>
      <c r="G8" s="10"/>
      <c r="H8" s="11"/>
      <c r="I8" s="144"/>
      <c r="J8" s="51"/>
      <c r="K8" s="51"/>
    </row>
    <row r="9" spans="1:11" ht="12.75">
      <c r="A9" s="8"/>
      <c r="B9" s="3"/>
      <c r="C9" s="44"/>
      <c r="D9" s="44"/>
      <c r="E9" s="45"/>
      <c r="F9" s="12"/>
      <c r="G9" s="32"/>
      <c r="H9" s="12"/>
      <c r="I9" s="143"/>
      <c r="J9" s="51"/>
      <c r="K9" s="51"/>
    </row>
    <row r="10" spans="1:11" ht="12.75">
      <c r="A10" s="8" t="s">
        <v>7</v>
      </c>
      <c r="B10" s="3"/>
      <c r="C10" s="44"/>
      <c r="D10" s="44"/>
      <c r="E10" s="44"/>
      <c r="F10" s="13"/>
      <c r="G10" s="32"/>
      <c r="H10" s="14"/>
      <c r="I10" s="143"/>
      <c r="J10" s="145"/>
      <c r="K10" s="51"/>
    </row>
    <row r="11" spans="1:57" ht="13.5" customHeight="1">
      <c r="A11" s="8" t="s">
        <v>8</v>
      </c>
      <c r="B11" s="3"/>
      <c r="C11" s="7"/>
      <c r="D11" s="44"/>
      <c r="E11" s="44"/>
      <c r="F11" s="15"/>
      <c r="G11" s="33"/>
      <c r="H11" s="12"/>
      <c r="I11" s="143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9</v>
      </c>
      <c r="B12" s="1"/>
      <c r="C12" s="146"/>
      <c r="D12" s="47"/>
      <c r="E12" s="48"/>
      <c r="F12" s="18"/>
      <c r="G12" s="35"/>
      <c r="H12" s="12"/>
      <c r="I12" s="143"/>
      <c r="J12" s="51"/>
      <c r="K12" s="51"/>
    </row>
    <row r="13" spans="1:11" ht="28.5" customHeight="1" thickBot="1">
      <c r="A13" s="78" t="s">
        <v>30</v>
      </c>
      <c r="B13" s="79"/>
      <c r="C13" s="79"/>
      <c r="D13" s="79"/>
      <c r="E13" s="80"/>
      <c r="F13" s="80"/>
      <c r="G13" s="81"/>
      <c r="H13" s="12"/>
      <c r="I13" s="143"/>
      <c r="J13" s="51"/>
      <c r="K13" s="51"/>
    </row>
    <row r="14" spans="1:11" ht="17.25" customHeight="1" thickBot="1">
      <c r="A14" s="85"/>
      <c r="B14" s="105" t="s">
        <v>31</v>
      </c>
      <c r="C14" s="86"/>
      <c r="D14" s="87"/>
      <c r="E14" s="106"/>
      <c r="F14" s="106"/>
      <c r="G14" s="107" t="s">
        <v>32</v>
      </c>
      <c r="I14" s="143"/>
      <c r="J14" s="51"/>
      <c r="K14" s="51"/>
    </row>
    <row r="15" spans="1:11" ht="15.95" customHeight="1">
      <c r="A15" s="19"/>
      <c r="B15" s="147" t="s">
        <v>26</v>
      </c>
      <c r="C15" s="108"/>
      <c r="D15" s="235"/>
      <c r="E15" s="236"/>
      <c r="F15" s="113"/>
      <c r="G15" s="103"/>
      <c r="I15" s="143"/>
      <c r="J15" s="51"/>
      <c r="K15" s="51"/>
    </row>
    <row r="16" spans="1:11" ht="15.95" customHeight="1">
      <c r="A16" s="19"/>
      <c r="B16" s="148" t="s">
        <v>27</v>
      </c>
      <c r="C16" s="102"/>
      <c r="D16" s="237"/>
      <c r="E16" s="238"/>
      <c r="F16" s="114"/>
      <c r="G16" s="103"/>
      <c r="I16" s="143"/>
      <c r="J16" s="51"/>
      <c r="K16" s="51"/>
    </row>
    <row r="17" spans="1:11" ht="15.95" customHeight="1">
      <c r="A17" s="19"/>
      <c r="B17" s="148" t="s">
        <v>50</v>
      </c>
      <c r="C17" s="102"/>
      <c r="D17" s="237"/>
      <c r="E17" s="238"/>
      <c r="F17" s="114"/>
      <c r="G17" s="103"/>
      <c r="I17" s="143"/>
      <c r="J17" s="51"/>
      <c r="K17" s="51"/>
    </row>
    <row r="18" spans="1:11" ht="15.95" customHeight="1">
      <c r="A18" s="19"/>
      <c r="B18" s="149" t="s">
        <v>51</v>
      </c>
      <c r="C18" s="102"/>
      <c r="D18" s="237"/>
      <c r="E18" s="238"/>
      <c r="F18" s="114"/>
      <c r="G18" s="103"/>
      <c r="I18" s="143"/>
      <c r="J18" s="51"/>
      <c r="K18" s="51"/>
    </row>
    <row r="19" spans="1:11" ht="15.95" customHeight="1">
      <c r="A19" s="19"/>
      <c r="B19" s="148" t="s">
        <v>52</v>
      </c>
      <c r="C19" s="102"/>
      <c r="D19" s="239"/>
      <c r="E19" s="240"/>
      <c r="F19" s="114"/>
      <c r="G19" s="103"/>
      <c r="I19" s="143"/>
      <c r="J19" s="51"/>
      <c r="K19" s="51"/>
    </row>
    <row r="20" spans="1:11" ht="15.95" customHeight="1">
      <c r="A20" s="19"/>
      <c r="B20" s="12" t="s">
        <v>32</v>
      </c>
      <c r="C20" s="102"/>
      <c r="D20" s="237"/>
      <c r="E20" s="238"/>
      <c r="F20" s="114"/>
      <c r="G20" s="103">
        <f>SUM(G15:G19)</f>
        <v>0</v>
      </c>
      <c r="I20" s="143"/>
      <c r="J20" s="51"/>
      <c r="K20" s="51"/>
    </row>
    <row r="21" spans="1:11" ht="3" customHeight="1">
      <c r="A21" s="19"/>
      <c r="B21" s="12"/>
      <c r="C21" s="102"/>
      <c r="D21" s="21"/>
      <c r="E21" s="110"/>
      <c r="F21" s="114"/>
      <c r="G21" s="103"/>
      <c r="I21" s="143"/>
      <c r="J21" s="51"/>
      <c r="K21" s="51"/>
    </row>
    <row r="22" spans="1:11" ht="3" customHeight="1">
      <c r="A22" s="19"/>
      <c r="B22" s="12"/>
      <c r="C22" s="102"/>
      <c r="D22" s="21"/>
      <c r="E22" s="110"/>
      <c r="F22" s="114"/>
      <c r="G22" s="103"/>
      <c r="I22" s="143"/>
      <c r="J22" s="51"/>
      <c r="K22" s="51"/>
    </row>
    <row r="23" spans="1:11" ht="3" customHeight="1" thickBot="1">
      <c r="A23" s="217"/>
      <c r="B23" s="218"/>
      <c r="C23" s="109"/>
      <c r="D23" s="111"/>
      <c r="E23" s="112"/>
      <c r="F23" s="115"/>
      <c r="G23" s="104"/>
      <c r="I23" s="143"/>
      <c r="J23" s="51"/>
      <c r="K23" s="51"/>
    </row>
    <row r="24" spans="1:11" ht="12.75">
      <c r="A24" s="88" t="s">
        <v>10</v>
      </c>
      <c r="B24" s="89"/>
      <c r="C24" s="90"/>
      <c r="D24" s="89" t="s">
        <v>11</v>
      </c>
      <c r="E24" s="89"/>
      <c r="F24" s="91" t="s">
        <v>12</v>
      </c>
      <c r="G24" s="92"/>
      <c r="I24" s="143"/>
      <c r="J24" s="51"/>
      <c r="K24" s="51"/>
    </row>
    <row r="25" spans="1:11" ht="12.75">
      <c r="A25" s="93" t="s">
        <v>13</v>
      </c>
      <c r="B25" s="94"/>
      <c r="C25" s="95"/>
      <c r="D25" s="94" t="s">
        <v>13</v>
      </c>
      <c r="E25" s="94"/>
      <c r="F25" s="96" t="s">
        <v>13</v>
      </c>
      <c r="G25" s="97"/>
      <c r="I25" s="143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43"/>
      <c r="J26" s="51"/>
      <c r="K26" s="51"/>
    </row>
    <row r="27" spans="1:11" ht="34.5" customHeight="1">
      <c r="A27" s="219" t="s">
        <v>53</v>
      </c>
      <c r="B27" s="220"/>
      <c r="C27" s="221"/>
      <c r="D27" s="222" t="s">
        <v>53</v>
      </c>
      <c r="E27" s="221"/>
      <c r="F27" s="222" t="s">
        <v>53</v>
      </c>
      <c r="G27" s="223"/>
      <c r="I27" s="143"/>
      <c r="J27" s="51"/>
      <c r="K27" s="51"/>
    </row>
    <row r="28" spans="1:11" ht="15.75" customHeight="1">
      <c r="A28" s="19" t="s">
        <v>14</v>
      </c>
      <c r="B28" s="23"/>
      <c r="C28" s="20"/>
      <c r="D28" s="12" t="s">
        <v>14</v>
      </c>
      <c r="E28" s="12"/>
      <c r="F28" s="21" t="s">
        <v>14</v>
      </c>
      <c r="G28" s="22"/>
      <c r="I28" s="143"/>
      <c r="J28" s="51"/>
      <c r="K28" s="51"/>
    </row>
    <row r="29" spans="1:11" ht="48.75" customHeight="1">
      <c r="A29" s="19" t="s">
        <v>15</v>
      </c>
      <c r="B29" s="12"/>
      <c r="C29" s="20"/>
      <c r="D29" s="21" t="s">
        <v>16</v>
      </c>
      <c r="E29" s="20"/>
      <c r="F29" s="24" t="s">
        <v>16</v>
      </c>
      <c r="G29" s="22"/>
      <c r="I29" s="143"/>
      <c r="J29" s="51"/>
      <c r="K29" s="51"/>
    </row>
    <row r="30" spans="1:11" ht="12.75">
      <c r="A30" s="25" t="s">
        <v>17</v>
      </c>
      <c r="B30" s="26"/>
      <c r="C30" s="43"/>
      <c r="D30" s="26" t="s">
        <v>18</v>
      </c>
      <c r="E30" s="27"/>
      <c r="F30" s="230">
        <v>0</v>
      </c>
      <c r="G30" s="231"/>
      <c r="I30" s="143"/>
      <c r="J30" s="51"/>
      <c r="K30" s="51"/>
    </row>
    <row r="31" spans="1:7" ht="12.75">
      <c r="A31" s="25" t="s">
        <v>19</v>
      </c>
      <c r="B31" s="26"/>
      <c r="C31" s="43">
        <f>SazbaDPH1</f>
        <v>0</v>
      </c>
      <c r="D31" s="26" t="s">
        <v>20</v>
      </c>
      <c r="E31" s="27"/>
      <c r="F31" s="230">
        <f>PRODUCT(F30,C31/100)</f>
        <v>0</v>
      </c>
      <c r="G31" s="231"/>
    </row>
    <row r="32" spans="1:7" ht="12.75">
      <c r="A32" s="25" t="s">
        <v>17</v>
      </c>
      <c r="B32" s="26"/>
      <c r="C32" s="43"/>
      <c r="D32" s="26" t="s">
        <v>20</v>
      </c>
      <c r="E32" s="27"/>
      <c r="F32" s="230">
        <v>0</v>
      </c>
      <c r="G32" s="231"/>
    </row>
    <row r="33" spans="1:7" ht="12.75">
      <c r="A33" s="25" t="s">
        <v>19</v>
      </c>
      <c r="B33" s="26"/>
      <c r="C33" s="43">
        <f>SazbaDPH2</f>
        <v>0</v>
      </c>
      <c r="D33" s="26" t="s">
        <v>20</v>
      </c>
      <c r="E33" s="27"/>
      <c r="F33" s="226">
        <f>PRODUCT(F32,C33/100)</f>
        <v>0</v>
      </c>
      <c r="G33" s="227"/>
    </row>
    <row r="34" spans="1:7" ht="13.5" thickBot="1">
      <c r="A34" s="25" t="s">
        <v>29</v>
      </c>
      <c r="B34" s="26"/>
      <c r="C34" s="43"/>
      <c r="D34" s="26"/>
      <c r="E34" s="27"/>
      <c r="F34" s="226">
        <v>0</v>
      </c>
      <c r="G34" s="227"/>
    </row>
    <row r="35" spans="1:11" s="28" customFormat="1" ht="19.5" customHeight="1" thickBot="1">
      <c r="A35" s="98" t="s">
        <v>21</v>
      </c>
      <c r="B35" s="99"/>
      <c r="C35" s="100"/>
      <c r="D35" s="100"/>
      <c r="E35" s="101"/>
      <c r="F35" s="228">
        <f>SUM(F30:G34)</f>
        <v>0</v>
      </c>
      <c r="G35" s="229"/>
      <c r="J35" s="52"/>
      <c r="K35" s="52"/>
    </row>
    <row r="36" ht="18" customHeight="1">
      <c r="A36" s="29" t="s">
        <v>28</v>
      </c>
    </row>
    <row r="37" spans="2:8" ht="12.75">
      <c r="B37" s="224"/>
      <c r="C37" s="224"/>
      <c r="D37" s="224"/>
      <c r="E37" s="224"/>
      <c r="F37" s="224"/>
      <c r="G37" s="224"/>
      <c r="H37" t="s">
        <v>3</v>
      </c>
    </row>
    <row r="38" spans="1:8" ht="14.25" customHeight="1">
      <c r="A38" s="29"/>
      <c r="B38" s="224"/>
      <c r="C38" s="224"/>
      <c r="D38" s="224"/>
      <c r="E38" s="224"/>
      <c r="F38" s="224"/>
      <c r="G38" s="224"/>
      <c r="H38" t="s">
        <v>3</v>
      </c>
    </row>
    <row r="39" spans="1:8" ht="12.75" customHeight="1">
      <c r="A39" s="30"/>
      <c r="B39" s="224"/>
      <c r="C39" s="224"/>
      <c r="D39" s="224"/>
      <c r="E39" s="224"/>
      <c r="F39" s="224"/>
      <c r="G39" s="224"/>
      <c r="H39" t="s">
        <v>3</v>
      </c>
    </row>
    <row r="40" spans="1:8" ht="12.75">
      <c r="A40" s="30"/>
      <c r="B40" s="224"/>
      <c r="C40" s="224"/>
      <c r="D40" s="224"/>
      <c r="E40" s="224"/>
      <c r="F40" s="224"/>
      <c r="G40" s="224"/>
      <c r="H40" t="s">
        <v>3</v>
      </c>
    </row>
    <row r="41" spans="1:8" ht="12.75">
      <c r="A41" s="30"/>
      <c r="B41" s="224"/>
      <c r="C41" s="224"/>
      <c r="D41" s="224"/>
      <c r="E41" s="224"/>
      <c r="F41" s="224"/>
      <c r="G41" s="224"/>
      <c r="H41" t="s">
        <v>3</v>
      </c>
    </row>
    <row r="42" spans="1:8" ht="12.75">
      <c r="A42" s="30"/>
      <c r="B42" s="224"/>
      <c r="C42" s="224"/>
      <c r="D42" s="224"/>
      <c r="E42" s="224"/>
      <c r="F42" s="224"/>
      <c r="G42" s="224"/>
      <c r="H42" t="s">
        <v>3</v>
      </c>
    </row>
    <row r="43" spans="1:8" ht="12.75">
      <c r="A43" s="30"/>
      <c r="B43" s="224"/>
      <c r="C43" s="224"/>
      <c r="D43" s="224"/>
      <c r="E43" s="224"/>
      <c r="F43" s="224"/>
      <c r="G43" s="224"/>
      <c r="H43" t="s">
        <v>3</v>
      </c>
    </row>
    <row r="44" spans="1:8" ht="12.75">
      <c r="A44" s="30"/>
      <c r="B44" s="224"/>
      <c r="C44" s="224"/>
      <c r="D44" s="224"/>
      <c r="E44" s="224"/>
      <c r="F44" s="224"/>
      <c r="G44" s="224"/>
      <c r="H44" t="s">
        <v>3</v>
      </c>
    </row>
    <row r="45" spans="1:8" ht="12.75">
      <c r="A45" s="30"/>
      <c r="B45" s="224"/>
      <c r="C45" s="224"/>
      <c r="D45" s="224"/>
      <c r="E45" s="224"/>
      <c r="F45" s="224"/>
      <c r="G45" s="224"/>
      <c r="H45" t="s">
        <v>3</v>
      </c>
    </row>
    <row r="46" spans="1:8" ht="12.75" customHeight="1">
      <c r="A46" s="30"/>
      <c r="B46" s="225"/>
      <c r="C46" s="225"/>
      <c r="D46" s="225"/>
      <c r="E46" s="225"/>
      <c r="F46" s="225"/>
      <c r="G46" s="225"/>
      <c r="H46" t="s">
        <v>3</v>
      </c>
    </row>
    <row r="47" spans="2:7" ht="12.75">
      <c r="B47" s="225"/>
      <c r="C47" s="225"/>
      <c r="D47" s="225"/>
      <c r="E47" s="225"/>
      <c r="F47" s="225"/>
      <c r="G47" s="225"/>
    </row>
    <row r="48" spans="2:7" ht="12.75">
      <c r="B48" s="225"/>
      <c r="C48" s="225"/>
      <c r="D48" s="225"/>
      <c r="E48" s="225"/>
      <c r="F48" s="225"/>
      <c r="G48" s="225"/>
    </row>
    <row r="49" spans="2:7" ht="12.75">
      <c r="B49" s="225"/>
      <c r="C49" s="225"/>
      <c r="D49" s="225"/>
      <c r="E49" s="225"/>
      <c r="F49" s="225"/>
      <c r="G49" s="225"/>
    </row>
    <row r="50" spans="2:7" ht="12.75">
      <c r="B50" s="225"/>
      <c r="C50" s="225"/>
      <c r="D50" s="225"/>
      <c r="E50" s="225"/>
      <c r="F50" s="225"/>
      <c r="G50" s="225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mergeCells count="19">
    <mergeCell ref="C5:E5"/>
    <mergeCell ref="C7:E7"/>
    <mergeCell ref="F30:G30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4"/>
  <sheetViews>
    <sheetView zoomScale="115" zoomScaleNormal="115" workbookViewId="0" topLeftCell="A1">
      <selection activeCell="C34" sqref="C34"/>
    </sheetView>
  </sheetViews>
  <sheetFormatPr defaultColWidth="9.1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2" thickTop="1">
      <c r="A1" s="241" t="s">
        <v>22</v>
      </c>
      <c r="B1" s="242"/>
      <c r="C1" s="53" t="str">
        <f>CONCATENATE(cislostavby," ",nazevstavby)</f>
        <v xml:space="preserve"> Nemocnice Teplice o.z.</v>
      </c>
      <c r="D1" s="54"/>
      <c r="E1" s="61"/>
      <c r="F1" s="62"/>
      <c r="G1" s="63" t="s">
        <v>23</v>
      </c>
      <c r="H1" s="64">
        <f>CisloRozpoctu</f>
        <v>0</v>
      </c>
      <c r="I1" s="65"/>
    </row>
    <row r="2" spans="1:9" ht="12" thickBot="1">
      <c r="A2" s="243" t="s">
        <v>24</v>
      </c>
      <c r="B2" s="244"/>
      <c r="C2" s="56" t="str">
        <f>CONCATENATE(cisloobjektu," ",nazevobjektu)</f>
        <v xml:space="preserve"> Modernizace hemodialyzačního střediska</v>
      </c>
      <c r="D2" s="57"/>
      <c r="E2" s="66"/>
      <c r="F2" s="67"/>
      <c r="G2" s="245" t="str">
        <f>NazevRozpoctu</f>
        <v>SO 01 - Modernizace hemodialyzačního střediska</v>
      </c>
      <c r="H2" s="246"/>
      <c r="I2" s="247"/>
    </row>
    <row r="3" ht="12" thickTop="1">
      <c r="F3" s="69"/>
    </row>
    <row r="4" spans="1:9" ht="19.5" customHeight="1">
      <c r="A4" s="71" t="s">
        <v>33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2.75">
      <c r="A6" s="161" t="s">
        <v>25</v>
      </c>
      <c r="B6" s="151"/>
      <c r="C6" s="152"/>
      <c r="D6" s="153"/>
      <c r="E6" s="154"/>
      <c r="F6" s="155" t="s">
        <v>54</v>
      </c>
      <c r="G6" s="155"/>
      <c r="H6" s="155"/>
      <c r="I6" s="156" t="s">
        <v>32</v>
      </c>
      <c r="J6" s="60"/>
    </row>
    <row r="7" spans="1:10" ht="12.75">
      <c r="A7" s="162" t="s">
        <v>55</v>
      </c>
      <c r="B7" s="157" t="s">
        <v>56</v>
      </c>
      <c r="C7" s="158"/>
      <c r="D7" s="158"/>
      <c r="E7" s="159"/>
      <c r="F7" s="160" t="s">
        <v>26</v>
      </c>
      <c r="G7" s="160"/>
      <c r="H7" s="160"/>
      <c r="I7" s="163">
        <f>Položky!F7</f>
        <v>0</v>
      </c>
      <c r="J7" s="59"/>
    </row>
    <row r="8" spans="1:10" ht="12.75">
      <c r="A8" s="162" t="s">
        <v>57</v>
      </c>
      <c r="B8" s="157" t="s">
        <v>58</v>
      </c>
      <c r="C8" s="158"/>
      <c r="D8" s="158"/>
      <c r="E8" s="159"/>
      <c r="F8" s="160" t="s">
        <v>26</v>
      </c>
      <c r="G8" s="160"/>
      <c r="H8" s="160"/>
      <c r="I8" s="163">
        <f>Položky!F24</f>
        <v>0</v>
      </c>
      <c r="J8" s="59"/>
    </row>
    <row r="9" spans="1:10" ht="12.75">
      <c r="A9" s="162" t="s">
        <v>59</v>
      </c>
      <c r="B9" s="157" t="s">
        <v>60</v>
      </c>
      <c r="C9" s="158"/>
      <c r="D9" s="158"/>
      <c r="E9" s="159"/>
      <c r="F9" s="160" t="s">
        <v>26</v>
      </c>
      <c r="I9" s="163">
        <f>Položky!F67</f>
        <v>0</v>
      </c>
      <c r="J9" s="59"/>
    </row>
    <row r="10" spans="1:10" ht="12.75">
      <c r="A10" s="162" t="s">
        <v>61</v>
      </c>
      <c r="B10" s="157" t="s">
        <v>62</v>
      </c>
      <c r="C10" s="158"/>
      <c r="D10" s="158"/>
      <c r="E10" s="159"/>
      <c r="F10" s="160" t="s">
        <v>26</v>
      </c>
      <c r="G10" s="160"/>
      <c r="H10" s="160"/>
      <c r="I10" s="163">
        <f>Položky!F141</f>
        <v>0</v>
      </c>
      <c r="J10" s="59"/>
    </row>
    <row r="11" spans="1:10" ht="12.75">
      <c r="A11" s="162" t="s">
        <v>63</v>
      </c>
      <c r="B11" s="157" t="s">
        <v>64</v>
      </c>
      <c r="C11" s="158"/>
      <c r="D11" s="158"/>
      <c r="E11" s="159"/>
      <c r="F11" s="160" t="s">
        <v>26</v>
      </c>
      <c r="G11" s="160"/>
      <c r="H11" s="160"/>
      <c r="I11" s="163">
        <f>Položky!F145</f>
        <v>0</v>
      </c>
      <c r="J11" s="59"/>
    </row>
    <row r="12" spans="1:10" ht="12.75">
      <c r="A12" s="162" t="s">
        <v>65</v>
      </c>
      <c r="B12" s="157" t="s">
        <v>66</v>
      </c>
      <c r="C12" s="158"/>
      <c r="D12" s="158"/>
      <c r="E12" s="159"/>
      <c r="F12" s="160" t="s">
        <v>26</v>
      </c>
      <c r="G12" s="160"/>
      <c r="H12" s="160"/>
      <c r="I12" s="163">
        <f>Položky!F166</f>
        <v>0</v>
      </c>
      <c r="J12" s="59"/>
    </row>
    <row r="13" spans="1:10" ht="12.75">
      <c r="A13" s="162" t="s">
        <v>67</v>
      </c>
      <c r="B13" s="157" t="s">
        <v>68</v>
      </c>
      <c r="C13" s="158"/>
      <c r="D13" s="158"/>
      <c r="E13" s="159"/>
      <c r="F13" s="160" t="s">
        <v>26</v>
      </c>
      <c r="G13" s="160"/>
      <c r="H13" s="160"/>
      <c r="I13" s="163">
        <f>Položky!F190</f>
        <v>0</v>
      </c>
      <c r="J13" s="59"/>
    </row>
    <row r="14" spans="1:10" ht="12.75">
      <c r="A14" s="162" t="s">
        <v>69</v>
      </c>
      <c r="B14" s="157" t="s">
        <v>70</v>
      </c>
      <c r="C14" s="158"/>
      <c r="D14" s="158"/>
      <c r="E14" s="159"/>
      <c r="F14" s="160" t="s">
        <v>26</v>
      </c>
      <c r="G14" s="160"/>
      <c r="H14" s="160"/>
      <c r="I14" s="163">
        <f>Položky!F201</f>
        <v>0</v>
      </c>
      <c r="J14" s="59"/>
    </row>
    <row r="15" spans="1:10" ht="12.75">
      <c r="A15" s="162" t="s">
        <v>71</v>
      </c>
      <c r="B15" s="157" t="s">
        <v>72</v>
      </c>
      <c r="C15" s="158"/>
      <c r="D15" s="158"/>
      <c r="E15" s="159"/>
      <c r="F15" s="160" t="s">
        <v>26</v>
      </c>
      <c r="G15" s="160"/>
      <c r="H15" s="160"/>
      <c r="I15" s="163">
        <f>Položky!F223</f>
        <v>0</v>
      </c>
      <c r="J15" s="59"/>
    </row>
    <row r="16" spans="1:10" ht="12.75">
      <c r="A16" s="162" t="s">
        <v>73</v>
      </c>
      <c r="B16" s="157" t="s">
        <v>74</v>
      </c>
      <c r="C16" s="158"/>
      <c r="D16" s="158"/>
      <c r="E16" s="159"/>
      <c r="F16" s="160" t="s">
        <v>26</v>
      </c>
      <c r="G16" s="160"/>
      <c r="H16" s="160"/>
      <c r="I16" s="163">
        <f>Položky!F227</f>
        <v>0</v>
      </c>
      <c r="J16" s="59"/>
    </row>
    <row r="17" spans="1:10" ht="12.75">
      <c r="A17" s="162" t="s">
        <v>75</v>
      </c>
      <c r="B17" s="157" t="s">
        <v>76</v>
      </c>
      <c r="C17" s="158"/>
      <c r="D17" s="158"/>
      <c r="E17" s="159"/>
      <c r="F17" s="160" t="s">
        <v>26</v>
      </c>
      <c r="G17" s="160"/>
      <c r="H17" s="160"/>
      <c r="I17" s="163">
        <f>Položky!F376</f>
        <v>0</v>
      </c>
      <c r="J17" s="59"/>
    </row>
    <row r="18" spans="1:10" ht="12.75">
      <c r="A18" s="162" t="s">
        <v>77</v>
      </c>
      <c r="B18" s="157" t="s">
        <v>78</v>
      </c>
      <c r="C18" s="158"/>
      <c r="D18" s="158"/>
      <c r="E18" s="159"/>
      <c r="F18" s="160" t="s">
        <v>26</v>
      </c>
      <c r="G18" s="160"/>
      <c r="H18" s="160"/>
      <c r="I18" s="163">
        <f>Položky!F378</f>
        <v>0</v>
      </c>
      <c r="J18" s="59"/>
    </row>
    <row r="19" spans="1:10" ht="12.75">
      <c r="A19" s="162" t="s">
        <v>79</v>
      </c>
      <c r="B19" s="157" t="s">
        <v>80</v>
      </c>
      <c r="C19" s="158"/>
      <c r="D19" s="158"/>
      <c r="E19" s="159"/>
      <c r="F19" s="160" t="s">
        <v>27</v>
      </c>
      <c r="G19" s="160"/>
      <c r="H19" s="160"/>
      <c r="I19" s="163">
        <f>Položky!F388</f>
        <v>0</v>
      </c>
      <c r="J19" s="59"/>
    </row>
    <row r="20" spans="1:10" ht="12.75">
      <c r="A20" s="162" t="s">
        <v>81</v>
      </c>
      <c r="B20" s="157" t="s">
        <v>82</v>
      </c>
      <c r="C20" s="158"/>
      <c r="D20" s="158"/>
      <c r="E20" s="159"/>
      <c r="F20" s="160" t="s">
        <v>27</v>
      </c>
      <c r="G20" s="160"/>
      <c r="H20" s="160"/>
      <c r="I20" s="163">
        <f>Položky!F432</f>
        <v>0</v>
      </c>
      <c r="J20" s="59"/>
    </row>
    <row r="21" spans="1:10" ht="12.75">
      <c r="A21" s="162" t="s">
        <v>83</v>
      </c>
      <c r="B21" s="157" t="s">
        <v>84</v>
      </c>
      <c r="C21" s="158"/>
      <c r="D21" s="158"/>
      <c r="E21" s="159"/>
      <c r="F21" s="160" t="s">
        <v>27</v>
      </c>
      <c r="G21" s="160"/>
      <c r="H21" s="160"/>
      <c r="I21" s="163">
        <f>Položky!F495</f>
        <v>0</v>
      </c>
      <c r="J21" s="59"/>
    </row>
    <row r="22" spans="1:10" ht="12.75">
      <c r="A22" s="162" t="s">
        <v>85</v>
      </c>
      <c r="B22" s="157" t="s">
        <v>86</v>
      </c>
      <c r="C22" s="158"/>
      <c r="D22" s="158"/>
      <c r="E22" s="159"/>
      <c r="F22" s="160" t="s">
        <v>27</v>
      </c>
      <c r="G22" s="160"/>
      <c r="H22" s="160"/>
      <c r="I22" s="163">
        <f>Položky!F509</f>
        <v>0</v>
      </c>
      <c r="J22" s="59"/>
    </row>
    <row r="23" spans="1:10" ht="12.75">
      <c r="A23" s="162" t="s">
        <v>87</v>
      </c>
      <c r="B23" s="157" t="s">
        <v>88</v>
      </c>
      <c r="C23" s="158"/>
      <c r="D23" s="158"/>
      <c r="E23" s="159"/>
      <c r="F23" s="160" t="s">
        <v>27</v>
      </c>
      <c r="G23" s="160"/>
      <c r="H23" s="160"/>
      <c r="I23" s="163">
        <f>Položky!F530</f>
        <v>0</v>
      </c>
      <c r="J23" s="59"/>
    </row>
    <row r="24" spans="1:10" ht="12.75">
      <c r="A24" s="162" t="s">
        <v>89</v>
      </c>
      <c r="B24" s="157" t="s">
        <v>90</v>
      </c>
      <c r="C24" s="158"/>
      <c r="D24" s="158"/>
      <c r="E24" s="159"/>
      <c r="F24" s="160" t="s">
        <v>27</v>
      </c>
      <c r="G24" s="160"/>
      <c r="H24" s="160"/>
      <c r="I24" s="163">
        <f>Položky!F574</f>
        <v>0</v>
      </c>
      <c r="J24" s="59"/>
    </row>
    <row r="25" spans="1:10" ht="12.75">
      <c r="A25" s="162" t="s">
        <v>91</v>
      </c>
      <c r="B25" s="157" t="s">
        <v>92</v>
      </c>
      <c r="C25" s="158"/>
      <c r="D25" s="158"/>
      <c r="E25" s="159"/>
      <c r="F25" s="160" t="s">
        <v>27</v>
      </c>
      <c r="G25" s="160"/>
      <c r="H25" s="160"/>
      <c r="I25" s="163">
        <f>Položky!F622</f>
        <v>0</v>
      </c>
      <c r="J25" s="59"/>
    </row>
    <row r="26" spans="1:10" ht="12.75">
      <c r="A26" s="162" t="s">
        <v>93</v>
      </c>
      <c r="B26" s="157" t="s">
        <v>94</v>
      </c>
      <c r="C26" s="158"/>
      <c r="D26" s="158"/>
      <c r="E26" s="159"/>
      <c r="F26" s="160" t="s">
        <v>27</v>
      </c>
      <c r="G26" s="160"/>
      <c r="H26" s="160"/>
      <c r="I26" s="163">
        <f>Položky!F676</f>
        <v>0</v>
      </c>
      <c r="J26" s="59"/>
    </row>
    <row r="27" spans="1:10" ht="12.75">
      <c r="A27" s="162" t="s">
        <v>95</v>
      </c>
      <c r="B27" s="157" t="s">
        <v>96</v>
      </c>
      <c r="C27" s="158"/>
      <c r="D27" s="158"/>
      <c r="E27" s="159"/>
      <c r="F27" s="160" t="s">
        <v>27</v>
      </c>
      <c r="G27" s="160"/>
      <c r="H27" s="160"/>
      <c r="I27" s="163">
        <f>Položky!F735</f>
        <v>0</v>
      </c>
      <c r="J27" s="59"/>
    </row>
    <row r="28" spans="1:10" ht="12.75">
      <c r="A28" s="162" t="s">
        <v>97</v>
      </c>
      <c r="B28" s="157" t="s">
        <v>98</v>
      </c>
      <c r="C28" s="158"/>
      <c r="D28" s="158"/>
      <c r="E28" s="159"/>
      <c r="F28" s="160" t="s">
        <v>27</v>
      </c>
      <c r="G28" s="160"/>
      <c r="H28" s="160"/>
      <c r="I28" s="163">
        <f>Položky!F755</f>
        <v>0</v>
      </c>
      <c r="J28" s="59"/>
    </row>
    <row r="29" spans="1:10" ht="12.75">
      <c r="A29" s="162" t="s">
        <v>99</v>
      </c>
      <c r="B29" s="157" t="s">
        <v>100</v>
      </c>
      <c r="C29" s="158"/>
      <c r="D29" s="158"/>
      <c r="E29" s="159"/>
      <c r="F29" s="160" t="s">
        <v>27</v>
      </c>
      <c r="G29" s="160"/>
      <c r="H29" s="160"/>
      <c r="I29" s="163">
        <f>Položky!F766</f>
        <v>0</v>
      </c>
      <c r="J29" s="59"/>
    </row>
    <row r="30" spans="1:10" ht="12.75">
      <c r="A30" s="162" t="s">
        <v>101</v>
      </c>
      <c r="B30" s="157" t="s">
        <v>102</v>
      </c>
      <c r="C30" s="158"/>
      <c r="D30" s="158"/>
      <c r="E30" s="159"/>
      <c r="F30" s="160" t="s">
        <v>50</v>
      </c>
      <c r="G30" s="160"/>
      <c r="H30" s="160"/>
      <c r="I30" s="163">
        <v>0</v>
      </c>
      <c r="J30" s="59"/>
    </row>
    <row r="31" spans="1:10" ht="12.75">
      <c r="A31" s="162" t="s">
        <v>103</v>
      </c>
      <c r="B31" s="157" t="s">
        <v>104</v>
      </c>
      <c r="C31" s="158"/>
      <c r="D31" s="158"/>
      <c r="E31" s="159"/>
      <c r="F31" s="160" t="s">
        <v>105</v>
      </c>
      <c r="G31" s="160"/>
      <c r="H31" s="160"/>
      <c r="I31" s="163">
        <f>Položky!F804</f>
        <v>0</v>
      </c>
      <c r="J31" s="59"/>
    </row>
    <row r="32" spans="1:10" ht="12" thickBot="1">
      <c r="A32" s="164"/>
      <c r="B32" s="165" t="s">
        <v>106</v>
      </c>
      <c r="C32" s="166"/>
      <c r="D32" s="166"/>
      <c r="E32" s="167"/>
      <c r="F32" s="168"/>
      <c r="G32" s="168"/>
      <c r="H32" s="168"/>
      <c r="I32" s="169">
        <f>SUM(I7:I31)</f>
        <v>0</v>
      </c>
      <c r="J32" s="59"/>
    </row>
    <row r="33" spans="1:10" ht="12.75">
      <c r="A33" s="150"/>
      <c r="E33" s="70"/>
      <c r="F33" s="70"/>
      <c r="G33" s="70"/>
      <c r="H33" s="70"/>
      <c r="I33" s="70"/>
      <c r="J33" s="59"/>
    </row>
    <row r="34" spans="5:10" ht="12.75">
      <c r="E34" s="70"/>
      <c r="F34" s="70"/>
      <c r="G34" s="70"/>
      <c r="H34" s="70"/>
      <c r="I34" s="70"/>
      <c r="J34" s="59"/>
    </row>
    <row r="35" spans="5:10" ht="12.75">
      <c r="E35" s="70"/>
      <c r="F35" s="70"/>
      <c r="G35" s="70"/>
      <c r="H35" s="70"/>
      <c r="I35" s="70"/>
      <c r="J35" s="59"/>
    </row>
    <row r="36" spans="5:10" ht="12.75">
      <c r="E36" s="70"/>
      <c r="F36" s="70"/>
      <c r="G36" s="70"/>
      <c r="H36" s="70"/>
      <c r="I36" s="70"/>
      <c r="J36" s="59"/>
    </row>
    <row r="37" spans="5:10" ht="12.75">
      <c r="E37" s="70"/>
      <c r="F37" s="70"/>
      <c r="G37" s="70"/>
      <c r="H37" s="70"/>
      <c r="I37" s="70"/>
      <c r="J37" s="59"/>
    </row>
    <row r="38" spans="5:10" ht="12.75">
      <c r="E38" s="70"/>
      <c r="F38" s="70"/>
      <c r="G38" s="70"/>
      <c r="H38" s="70"/>
      <c r="I38" s="70"/>
      <c r="J38" s="59"/>
    </row>
    <row r="39" spans="5:10" ht="12.75">
      <c r="E39" s="70"/>
      <c r="F39" s="70"/>
      <c r="G39" s="70"/>
      <c r="H39" s="70"/>
      <c r="I39" s="70"/>
      <c r="J39" s="59"/>
    </row>
    <row r="40" spans="5:10" ht="12.75">
      <c r="E40" s="70"/>
      <c r="F40" s="70"/>
      <c r="G40" s="70"/>
      <c r="H40" s="70"/>
      <c r="I40" s="70"/>
      <c r="J40" s="59"/>
    </row>
    <row r="41" spans="5:10" ht="12.75">
      <c r="E41" s="70"/>
      <c r="F41" s="70"/>
      <c r="G41" s="70"/>
      <c r="H41" s="70"/>
      <c r="I41" s="70"/>
      <c r="J41" s="59"/>
    </row>
    <row r="42" spans="5:10" ht="12.75">
      <c r="E42" s="70"/>
      <c r="F42" s="70"/>
      <c r="G42" s="70"/>
      <c r="H42" s="70"/>
      <c r="I42" s="70"/>
      <c r="J42" s="59"/>
    </row>
    <row r="43" spans="5:10" ht="12.75">
      <c r="E43" s="70"/>
      <c r="F43" s="70"/>
      <c r="G43" s="70"/>
      <c r="H43" s="70"/>
      <c r="I43" s="70"/>
      <c r="J43" s="59"/>
    </row>
    <row r="44" spans="5:10" ht="12.75">
      <c r="E44" s="70"/>
      <c r="F44" s="70"/>
      <c r="G44" s="70"/>
      <c r="H44" s="70"/>
      <c r="I44" s="70"/>
      <c r="J44" s="59"/>
    </row>
    <row r="45" spans="5:10" ht="12.75">
      <c r="E45" s="70"/>
      <c r="F45" s="70"/>
      <c r="G45" s="70"/>
      <c r="H45" s="70"/>
      <c r="I45" s="70"/>
      <c r="J45" s="59"/>
    </row>
    <row r="46" spans="5:10" ht="12.75">
      <c r="E46" s="70"/>
      <c r="F46" s="70"/>
      <c r="G46" s="70"/>
      <c r="H46" s="70"/>
      <c r="I46" s="70"/>
      <c r="J46" s="59"/>
    </row>
    <row r="47" spans="5:10" ht="12.75">
      <c r="E47" s="70"/>
      <c r="F47" s="70"/>
      <c r="G47" s="70"/>
      <c r="H47" s="70"/>
      <c r="I47" s="70"/>
      <c r="J47" s="59"/>
    </row>
    <row r="48" spans="5:10" ht="12.75">
      <c r="E48" s="70"/>
      <c r="F48" s="70"/>
      <c r="G48" s="70"/>
      <c r="H48" s="70"/>
      <c r="I48" s="70"/>
      <c r="J48" s="59"/>
    </row>
    <row r="49" spans="5:10" ht="12.75">
      <c r="E49" s="70"/>
      <c r="F49" s="70"/>
      <c r="G49" s="70"/>
      <c r="H49" s="70"/>
      <c r="I49" s="70"/>
      <c r="J49" s="59"/>
    </row>
    <row r="50" spans="5:10" ht="12.75">
      <c r="E50" s="70"/>
      <c r="F50" s="70"/>
      <c r="G50" s="70"/>
      <c r="H50" s="70"/>
      <c r="I50" s="70"/>
      <c r="J50" s="59"/>
    </row>
    <row r="51" spans="5:10" ht="12.75">
      <c r="E51" s="70"/>
      <c r="F51" s="70"/>
      <c r="G51" s="70"/>
      <c r="H51" s="70"/>
      <c r="I51" s="70"/>
      <c r="J51" s="59"/>
    </row>
    <row r="52" spans="5:10" ht="12.75">
      <c r="E52" s="70"/>
      <c r="F52" s="70"/>
      <c r="G52" s="70"/>
      <c r="H52" s="70"/>
      <c r="I52" s="70"/>
      <c r="J52" s="59"/>
    </row>
    <row r="53" spans="5:10" ht="12.75">
      <c r="E53" s="70"/>
      <c r="F53" s="70"/>
      <c r="G53" s="70"/>
      <c r="H53" s="70"/>
      <c r="I53" s="70"/>
      <c r="J53" s="59"/>
    </row>
    <row r="54" spans="5:10" ht="12.75">
      <c r="E54" s="70"/>
      <c r="F54" s="70"/>
      <c r="G54" s="70"/>
      <c r="H54" s="70"/>
      <c r="I54" s="70"/>
      <c r="J54" s="59"/>
    </row>
    <row r="55" spans="5:10" ht="12.75">
      <c r="E55" s="70"/>
      <c r="F55" s="70"/>
      <c r="G55" s="70"/>
      <c r="H55" s="70"/>
      <c r="I55" s="70"/>
      <c r="J55" s="59"/>
    </row>
    <row r="56" spans="5:10" ht="12.75">
      <c r="E56" s="70"/>
      <c r="F56" s="70"/>
      <c r="G56" s="70"/>
      <c r="H56" s="70"/>
      <c r="I56" s="70"/>
      <c r="J56" s="59"/>
    </row>
    <row r="57" spans="5:10" ht="12.75">
      <c r="E57" s="70"/>
      <c r="F57" s="70"/>
      <c r="G57" s="70"/>
      <c r="H57" s="70"/>
      <c r="I57" s="70"/>
      <c r="J57" s="59"/>
    </row>
    <row r="58" spans="5:10" ht="12.75">
      <c r="E58" s="70"/>
      <c r="F58" s="70"/>
      <c r="G58" s="70"/>
      <c r="H58" s="70"/>
      <c r="I58" s="70"/>
      <c r="J58" s="59"/>
    </row>
    <row r="59" spans="5:10" ht="12.75">
      <c r="E59" s="70"/>
      <c r="F59" s="70"/>
      <c r="G59" s="70"/>
      <c r="H59" s="70"/>
      <c r="I59" s="70"/>
      <c r="J59" s="59"/>
    </row>
    <row r="60" spans="5:10" ht="12.75">
      <c r="E60" s="70"/>
      <c r="F60" s="70"/>
      <c r="G60" s="70"/>
      <c r="H60" s="70"/>
      <c r="I60" s="70"/>
      <c r="J60" s="59"/>
    </row>
    <row r="61" spans="5:10" ht="12.75">
      <c r="E61" s="70"/>
      <c r="F61" s="70"/>
      <c r="G61" s="70"/>
      <c r="H61" s="70"/>
      <c r="I61" s="70"/>
      <c r="J61" s="59"/>
    </row>
    <row r="62" spans="5:10" ht="12.75">
      <c r="E62" s="70"/>
      <c r="F62" s="70"/>
      <c r="G62" s="70"/>
      <c r="H62" s="70"/>
      <c r="I62" s="70"/>
      <c r="J62" s="59"/>
    </row>
    <row r="63" spans="5:10" ht="12.75">
      <c r="E63" s="70"/>
      <c r="F63" s="70"/>
      <c r="G63" s="70"/>
      <c r="H63" s="70"/>
      <c r="I63" s="70"/>
      <c r="J63" s="59"/>
    </row>
    <row r="64" spans="5:10" ht="12.75">
      <c r="E64" s="70"/>
      <c r="F64" s="70"/>
      <c r="G64" s="70"/>
      <c r="H64" s="70"/>
      <c r="I64" s="70"/>
      <c r="J64" s="59"/>
    </row>
    <row r="65" spans="5:10" ht="12.75">
      <c r="E65" s="70"/>
      <c r="F65" s="70"/>
      <c r="G65" s="70"/>
      <c r="H65" s="70"/>
      <c r="I65" s="70"/>
      <c r="J65" s="59"/>
    </row>
    <row r="66" spans="5:10" ht="12.75">
      <c r="E66" s="70"/>
      <c r="F66" s="70"/>
      <c r="G66" s="70"/>
      <c r="H66" s="70"/>
      <c r="I66" s="70"/>
      <c r="J66" s="59"/>
    </row>
    <row r="67" spans="5:10" ht="12.75">
      <c r="E67" s="70"/>
      <c r="F67" s="70"/>
      <c r="G67" s="70"/>
      <c r="H67" s="70"/>
      <c r="I67" s="70"/>
      <c r="J67" s="59"/>
    </row>
    <row r="68" spans="5:10" ht="12.75">
      <c r="E68" s="70"/>
      <c r="F68" s="70"/>
      <c r="G68" s="70"/>
      <c r="H68" s="70"/>
      <c r="I68" s="70"/>
      <c r="J68" s="59"/>
    </row>
    <row r="69" spans="5:10" ht="12.75">
      <c r="E69" s="70"/>
      <c r="F69" s="70"/>
      <c r="G69" s="70"/>
      <c r="H69" s="70"/>
      <c r="I69" s="70"/>
      <c r="J69" s="59"/>
    </row>
    <row r="70" spans="5:10" ht="12.75">
      <c r="E70" s="70"/>
      <c r="F70" s="70"/>
      <c r="G70" s="70"/>
      <c r="H70" s="70"/>
      <c r="I70" s="70"/>
      <c r="J70" s="59"/>
    </row>
    <row r="71" spans="5:10" ht="12.75">
      <c r="E71" s="70"/>
      <c r="F71" s="70"/>
      <c r="G71" s="70"/>
      <c r="H71" s="70"/>
      <c r="I71" s="70"/>
      <c r="J71" s="59"/>
    </row>
    <row r="72" spans="5:10" ht="12.75">
      <c r="E72" s="70"/>
      <c r="F72" s="70"/>
      <c r="G72" s="70"/>
      <c r="H72" s="70"/>
      <c r="I72" s="70"/>
      <c r="J72" s="59"/>
    </row>
    <row r="73" spans="5:10" ht="12.75">
      <c r="E73" s="70"/>
      <c r="F73" s="70"/>
      <c r="G73" s="70"/>
      <c r="H73" s="70"/>
      <c r="I73" s="70"/>
      <c r="J73" s="59"/>
    </row>
    <row r="74" spans="5:10" ht="12.75">
      <c r="E74" s="70"/>
      <c r="F74" s="70"/>
      <c r="G74" s="70"/>
      <c r="H74" s="70"/>
      <c r="I74" s="70"/>
      <c r="J74" s="59"/>
    </row>
    <row r="75" spans="5:10" ht="12.75">
      <c r="E75" s="70"/>
      <c r="F75" s="70"/>
      <c r="G75" s="70"/>
      <c r="H75" s="70"/>
      <c r="I75" s="70"/>
      <c r="J75" s="59"/>
    </row>
    <row r="76" spans="5:10" ht="12.75">
      <c r="E76" s="70"/>
      <c r="F76" s="70"/>
      <c r="G76" s="70"/>
      <c r="H76" s="70"/>
      <c r="I76" s="70"/>
      <c r="J76" s="59"/>
    </row>
    <row r="77" spans="5:10" ht="12.75">
      <c r="E77" s="70"/>
      <c r="F77" s="70"/>
      <c r="G77" s="70"/>
      <c r="H77" s="70"/>
      <c r="I77" s="70"/>
      <c r="J77" s="59"/>
    </row>
    <row r="78" spans="5:10" ht="12.75">
      <c r="E78" s="70"/>
      <c r="F78" s="70"/>
      <c r="G78" s="70"/>
      <c r="H78" s="70"/>
      <c r="I78" s="70"/>
      <c r="J78" s="59"/>
    </row>
    <row r="79" spans="5:10" ht="12.75">
      <c r="E79" s="70"/>
      <c r="F79" s="70"/>
      <c r="G79" s="70"/>
      <c r="H79" s="70"/>
      <c r="I79" s="70"/>
      <c r="J79" s="59"/>
    </row>
    <row r="80" spans="5:10" ht="12.75">
      <c r="E80" s="70"/>
      <c r="F80" s="70"/>
      <c r="G80" s="70"/>
      <c r="H80" s="70"/>
      <c r="I80" s="70"/>
      <c r="J80" s="59"/>
    </row>
    <row r="81" spans="5:10" ht="12.75">
      <c r="E81" s="70"/>
      <c r="F81" s="70"/>
      <c r="G81" s="70"/>
      <c r="H81" s="70"/>
      <c r="I81" s="70"/>
      <c r="J81" s="59"/>
    </row>
    <row r="82" spans="5:10" ht="12.75">
      <c r="E82" s="70"/>
      <c r="F82" s="70"/>
      <c r="G82" s="70"/>
      <c r="H82" s="70"/>
      <c r="I82" s="70"/>
      <c r="J82" s="59"/>
    </row>
    <row r="83" spans="5:10" ht="12.75">
      <c r="E83" s="70"/>
      <c r="F83" s="70"/>
      <c r="G83" s="70"/>
      <c r="H83" s="70"/>
      <c r="I83" s="70"/>
      <c r="J83" s="59"/>
    </row>
    <row r="84" spans="5:10" ht="12.75">
      <c r="E84" s="70"/>
      <c r="F84" s="70"/>
      <c r="G84" s="70"/>
      <c r="H84" s="70"/>
      <c r="I84" s="70"/>
      <c r="J84" s="59"/>
    </row>
    <row r="85" spans="5:10" ht="12.75">
      <c r="E85" s="70"/>
      <c r="F85" s="70"/>
      <c r="G85" s="70"/>
      <c r="H85" s="70"/>
      <c r="I85" s="70"/>
      <c r="J85" s="59"/>
    </row>
    <row r="86" spans="5:10" ht="12.75">
      <c r="E86" s="70"/>
      <c r="F86" s="70"/>
      <c r="G86" s="70"/>
      <c r="H86" s="70"/>
      <c r="I86" s="70"/>
      <c r="J86" s="59"/>
    </row>
    <row r="87" spans="5:10" ht="12.75">
      <c r="E87" s="70"/>
      <c r="F87" s="70"/>
      <c r="G87" s="70"/>
      <c r="H87" s="70"/>
      <c r="I87" s="70"/>
      <c r="J87" s="59"/>
    </row>
    <row r="88" spans="5:10" ht="12.75">
      <c r="E88" s="70"/>
      <c r="F88" s="70"/>
      <c r="G88" s="70"/>
      <c r="H88" s="70"/>
      <c r="I88" s="70"/>
      <c r="J88" s="59"/>
    </row>
    <row r="89" spans="5:10" ht="12.75">
      <c r="E89" s="70"/>
      <c r="F89" s="70"/>
      <c r="G89" s="70"/>
      <c r="H89" s="70"/>
      <c r="I89" s="70"/>
      <c r="J89" s="59"/>
    </row>
    <row r="90" spans="5:10" ht="12.75">
      <c r="E90" s="70"/>
      <c r="F90" s="70"/>
      <c r="G90" s="70"/>
      <c r="H90" s="70"/>
      <c r="I90" s="70"/>
      <c r="J90" s="59"/>
    </row>
    <row r="91" spans="5:10" ht="12.75">
      <c r="E91" s="70"/>
      <c r="F91" s="70"/>
      <c r="G91" s="70"/>
      <c r="H91" s="70"/>
      <c r="I91" s="70"/>
      <c r="J91" s="59"/>
    </row>
    <row r="92" spans="5:10" ht="12.75">
      <c r="E92" s="70"/>
      <c r="F92" s="70"/>
      <c r="G92" s="70"/>
      <c r="H92" s="70"/>
      <c r="I92" s="70"/>
      <c r="J92" s="59"/>
    </row>
    <row r="93" spans="5:10" ht="12.75">
      <c r="E93" s="70"/>
      <c r="F93" s="70"/>
      <c r="G93" s="70"/>
      <c r="H93" s="70"/>
      <c r="I93" s="70"/>
      <c r="J93" s="59"/>
    </row>
    <row r="94" spans="5:10" ht="12.75">
      <c r="E94" s="70"/>
      <c r="F94" s="70"/>
      <c r="G94" s="70"/>
      <c r="H94" s="70"/>
      <c r="I94" s="70"/>
      <c r="J94" s="59"/>
    </row>
    <row r="95" spans="5:10" ht="12.75">
      <c r="E95" s="70"/>
      <c r="F95" s="70"/>
      <c r="G95" s="70"/>
      <c r="H95" s="70"/>
      <c r="I95" s="70"/>
      <c r="J95" s="59"/>
    </row>
    <row r="96" spans="5:10" ht="12.75">
      <c r="E96" s="70"/>
      <c r="F96" s="70"/>
      <c r="G96" s="70"/>
      <c r="H96" s="70"/>
      <c r="I96" s="70"/>
      <c r="J96" s="59"/>
    </row>
    <row r="97" spans="5:10" ht="12.75">
      <c r="E97" s="70"/>
      <c r="F97" s="70"/>
      <c r="G97" s="70"/>
      <c r="H97" s="70"/>
      <c r="I97" s="70"/>
      <c r="J97" s="59"/>
    </row>
    <row r="98" spans="5:10" ht="12.75">
      <c r="E98" s="70"/>
      <c r="F98" s="70"/>
      <c r="G98" s="70"/>
      <c r="H98" s="70"/>
      <c r="I98" s="70"/>
      <c r="J98" s="59"/>
    </row>
    <row r="99" spans="5:10" ht="12.75">
      <c r="E99" s="70"/>
      <c r="F99" s="70"/>
      <c r="G99" s="70"/>
      <c r="H99" s="70"/>
      <c r="I99" s="70"/>
      <c r="J99" s="59"/>
    </row>
    <row r="100" spans="5:10" ht="12.75">
      <c r="E100" s="70"/>
      <c r="F100" s="70"/>
      <c r="G100" s="70"/>
      <c r="H100" s="70"/>
      <c r="I100" s="70"/>
      <c r="J100" s="59"/>
    </row>
    <row r="101" spans="5:10" ht="12.75">
      <c r="E101" s="70"/>
      <c r="F101" s="70"/>
      <c r="G101" s="70"/>
      <c r="H101" s="70"/>
      <c r="I101" s="70"/>
      <c r="J101" s="59"/>
    </row>
    <row r="102" spans="5:10" ht="12.75">
      <c r="E102" s="70"/>
      <c r="F102" s="70"/>
      <c r="G102" s="70"/>
      <c r="H102" s="70"/>
      <c r="I102" s="70"/>
      <c r="J102" s="59"/>
    </row>
    <row r="103" spans="5:10" ht="12.75">
      <c r="E103" s="70"/>
      <c r="F103" s="70"/>
      <c r="G103" s="70"/>
      <c r="H103" s="70"/>
      <c r="I103" s="70"/>
      <c r="J103" s="59"/>
    </row>
    <row r="104" spans="5:10" ht="12.75">
      <c r="E104" s="70"/>
      <c r="F104" s="70"/>
      <c r="G104" s="70"/>
      <c r="H104" s="70"/>
      <c r="I104" s="70"/>
      <c r="J104" s="59"/>
    </row>
    <row r="105" spans="5:10" ht="12.75">
      <c r="E105" s="70"/>
      <c r="F105" s="70"/>
      <c r="G105" s="70"/>
      <c r="H105" s="70"/>
      <c r="I105" s="70"/>
      <c r="J105" s="59"/>
    </row>
    <row r="106" spans="5:10" ht="12.75">
      <c r="E106" s="70"/>
      <c r="F106" s="70"/>
      <c r="G106" s="70"/>
      <c r="H106" s="70"/>
      <c r="I106" s="70"/>
      <c r="J106" s="59"/>
    </row>
    <row r="107" spans="5:10" ht="12.75">
      <c r="E107" s="70"/>
      <c r="F107" s="70"/>
      <c r="G107" s="70"/>
      <c r="H107" s="70"/>
      <c r="I107" s="70"/>
      <c r="J107" s="59"/>
    </row>
    <row r="108" spans="5:10" ht="12.75">
      <c r="E108" s="70"/>
      <c r="F108" s="70"/>
      <c r="G108" s="70"/>
      <c r="H108" s="70"/>
      <c r="I108" s="70"/>
      <c r="J108" s="59"/>
    </row>
    <row r="109" spans="5:10" ht="12.75">
      <c r="E109" s="70"/>
      <c r="F109" s="70"/>
      <c r="G109" s="70"/>
      <c r="H109" s="70"/>
      <c r="I109" s="70"/>
      <c r="J109" s="59"/>
    </row>
    <row r="110" spans="5:10" ht="12.75">
      <c r="E110" s="70"/>
      <c r="F110" s="70"/>
      <c r="G110" s="70"/>
      <c r="H110" s="70"/>
      <c r="I110" s="70"/>
      <c r="J110" s="59"/>
    </row>
    <row r="111" spans="5:10" ht="12.75">
      <c r="E111" s="70"/>
      <c r="F111" s="70"/>
      <c r="G111" s="70"/>
      <c r="H111" s="70"/>
      <c r="I111" s="70"/>
      <c r="J111" s="59"/>
    </row>
    <row r="112" spans="5:10" ht="12.75">
      <c r="E112" s="70"/>
      <c r="F112" s="70"/>
      <c r="G112" s="70"/>
      <c r="H112" s="70"/>
      <c r="I112" s="70"/>
      <c r="J112" s="59"/>
    </row>
    <row r="113" spans="5:10" ht="12.75">
      <c r="E113" s="70"/>
      <c r="F113" s="70"/>
      <c r="G113" s="70"/>
      <c r="H113" s="70"/>
      <c r="I113" s="70"/>
      <c r="J113" s="59"/>
    </row>
    <row r="114" spans="5:10" ht="12.75">
      <c r="E114" s="70"/>
      <c r="F114" s="70"/>
      <c r="G114" s="70"/>
      <c r="H114" s="70"/>
      <c r="I114" s="70"/>
      <c r="J114" s="59"/>
    </row>
    <row r="115" spans="5:10" ht="12.75">
      <c r="E115" s="70"/>
      <c r="F115" s="70"/>
      <c r="G115" s="70"/>
      <c r="H115" s="70"/>
      <c r="I115" s="70"/>
      <c r="J115" s="59"/>
    </row>
    <row r="116" spans="5:10" ht="12.75">
      <c r="E116" s="70"/>
      <c r="F116" s="70"/>
      <c r="G116" s="70"/>
      <c r="H116" s="70"/>
      <c r="I116" s="70"/>
      <c r="J116" s="59"/>
    </row>
    <row r="117" spans="5:10" ht="12.75">
      <c r="E117" s="70"/>
      <c r="F117" s="70"/>
      <c r="G117" s="70"/>
      <c r="H117" s="70"/>
      <c r="I117" s="70"/>
      <c r="J117" s="59"/>
    </row>
    <row r="118" spans="5:10" ht="12.75">
      <c r="E118" s="70"/>
      <c r="F118" s="70"/>
      <c r="G118" s="70"/>
      <c r="H118" s="70"/>
      <c r="I118" s="70"/>
      <c r="J118" s="59"/>
    </row>
    <row r="119" spans="5:10" ht="12.75">
      <c r="E119" s="70"/>
      <c r="F119" s="70"/>
      <c r="G119" s="70"/>
      <c r="H119" s="70"/>
      <c r="I119" s="70"/>
      <c r="J119" s="59"/>
    </row>
    <row r="120" spans="5:10" ht="12.75">
      <c r="E120" s="70"/>
      <c r="F120" s="70"/>
      <c r="G120" s="70"/>
      <c r="H120" s="70"/>
      <c r="I120" s="70"/>
      <c r="J120" s="59"/>
    </row>
    <row r="121" spans="5:10" ht="12.75">
      <c r="E121" s="70"/>
      <c r="F121" s="70"/>
      <c r="G121" s="70"/>
      <c r="H121" s="70"/>
      <c r="I121" s="70"/>
      <c r="J121" s="59"/>
    </row>
    <row r="122" spans="5:10" ht="12.75">
      <c r="E122" s="70"/>
      <c r="F122" s="70"/>
      <c r="G122" s="70"/>
      <c r="H122" s="70"/>
      <c r="I122" s="70"/>
      <c r="J122" s="59"/>
    </row>
    <row r="123" spans="5:10" ht="12.75">
      <c r="E123" s="70"/>
      <c r="F123" s="70"/>
      <c r="G123" s="70"/>
      <c r="H123" s="70"/>
      <c r="I123" s="70"/>
      <c r="J123" s="59"/>
    </row>
    <row r="124" spans="5:10" ht="12.75">
      <c r="E124" s="70"/>
      <c r="F124" s="70"/>
      <c r="G124" s="70"/>
      <c r="H124" s="70"/>
      <c r="I124" s="70"/>
      <c r="J124" s="59"/>
    </row>
    <row r="125" spans="5:10" ht="12.75">
      <c r="E125" s="70"/>
      <c r="F125" s="70"/>
      <c r="G125" s="70"/>
      <c r="H125" s="70"/>
      <c r="I125" s="70"/>
      <c r="J125" s="59"/>
    </row>
    <row r="126" spans="5:10" ht="12.75">
      <c r="E126" s="70"/>
      <c r="F126" s="70"/>
      <c r="G126" s="70"/>
      <c r="H126" s="70"/>
      <c r="I126" s="70"/>
      <c r="J126" s="59"/>
    </row>
    <row r="127" spans="5:10" ht="12.75">
      <c r="E127" s="70"/>
      <c r="F127" s="70"/>
      <c r="G127" s="70"/>
      <c r="H127" s="70"/>
      <c r="I127" s="70"/>
      <c r="J127" s="59"/>
    </row>
    <row r="128" spans="5:10" ht="12.75">
      <c r="E128" s="70"/>
      <c r="F128" s="70"/>
      <c r="G128" s="70"/>
      <c r="H128" s="70"/>
      <c r="I128" s="70"/>
      <c r="J128" s="59"/>
    </row>
    <row r="129" spans="5:10" ht="12.75">
      <c r="E129" s="70"/>
      <c r="F129" s="70"/>
      <c r="G129" s="70"/>
      <c r="H129" s="70"/>
      <c r="I129" s="70"/>
      <c r="J129" s="59"/>
    </row>
    <row r="130" spans="5:10" ht="12.75">
      <c r="E130" s="70"/>
      <c r="F130" s="70"/>
      <c r="G130" s="70"/>
      <c r="H130" s="70"/>
      <c r="I130" s="70"/>
      <c r="J130" s="59"/>
    </row>
    <row r="131" spans="5:10" ht="12.75">
      <c r="E131" s="70"/>
      <c r="F131" s="70"/>
      <c r="G131" s="70"/>
      <c r="H131" s="70"/>
      <c r="I131" s="70"/>
      <c r="J131" s="59"/>
    </row>
    <row r="132" spans="5:10" ht="12.75">
      <c r="E132" s="70"/>
      <c r="F132" s="70"/>
      <c r="G132" s="70"/>
      <c r="H132" s="70"/>
      <c r="I132" s="70"/>
      <c r="J132" s="59"/>
    </row>
    <row r="133" spans="5:10" ht="12.75">
      <c r="E133" s="70"/>
      <c r="F133" s="70"/>
      <c r="G133" s="70"/>
      <c r="H133" s="70"/>
      <c r="I133" s="70"/>
      <c r="J133" s="59"/>
    </row>
    <row r="134" spans="5:10" ht="12.75">
      <c r="E134" s="70"/>
      <c r="F134" s="70"/>
      <c r="G134" s="70"/>
      <c r="H134" s="70"/>
      <c r="I134" s="70"/>
      <c r="J134" s="59"/>
    </row>
    <row r="135" spans="5:10" ht="12.75">
      <c r="E135" s="70"/>
      <c r="F135" s="70"/>
      <c r="G135" s="70"/>
      <c r="H135" s="70"/>
      <c r="I135" s="70"/>
      <c r="J135" s="59"/>
    </row>
    <row r="136" spans="5:10" ht="12.75">
      <c r="E136" s="70"/>
      <c r="F136" s="70"/>
      <c r="G136" s="70"/>
      <c r="H136" s="70"/>
      <c r="I136" s="70"/>
      <c r="J136" s="59"/>
    </row>
    <row r="137" spans="5:10" ht="12.75">
      <c r="E137" s="70"/>
      <c r="F137" s="70"/>
      <c r="G137" s="70"/>
      <c r="H137" s="70"/>
      <c r="I137" s="70"/>
      <c r="J137" s="59"/>
    </row>
    <row r="138" spans="5:10" ht="12.75">
      <c r="E138" s="70"/>
      <c r="F138" s="70"/>
      <c r="G138" s="70"/>
      <c r="H138" s="70"/>
      <c r="I138" s="70"/>
      <c r="J138" s="59"/>
    </row>
    <row r="139" spans="5:10" ht="12.75">
      <c r="E139" s="70"/>
      <c r="F139" s="70"/>
      <c r="G139" s="70"/>
      <c r="H139" s="70"/>
      <c r="I139" s="70"/>
      <c r="J139" s="59"/>
    </row>
    <row r="140" spans="5:10" ht="12.75">
      <c r="E140" s="70"/>
      <c r="F140" s="70"/>
      <c r="G140" s="70"/>
      <c r="H140" s="70"/>
      <c r="I140" s="70"/>
      <c r="J140" s="59"/>
    </row>
    <row r="141" spans="5:10" ht="12.75">
      <c r="E141" s="70"/>
      <c r="F141" s="70"/>
      <c r="G141" s="70"/>
      <c r="H141" s="70"/>
      <c r="I141" s="70"/>
      <c r="J141" s="59"/>
    </row>
    <row r="142" spans="5:10" ht="12.75">
      <c r="E142" s="70"/>
      <c r="F142" s="70"/>
      <c r="G142" s="70"/>
      <c r="H142" s="70"/>
      <c r="I142" s="70"/>
      <c r="J142" s="59"/>
    </row>
    <row r="143" spans="5:10" ht="12.75">
      <c r="E143" s="70"/>
      <c r="F143" s="70"/>
      <c r="G143" s="70"/>
      <c r="H143" s="70"/>
      <c r="I143" s="70"/>
      <c r="J143" s="59"/>
    </row>
    <row r="144" spans="5:10" ht="12.75">
      <c r="E144" s="70"/>
      <c r="F144" s="70"/>
      <c r="G144" s="70"/>
      <c r="H144" s="70"/>
      <c r="I144" s="70"/>
      <c r="J144" s="59"/>
    </row>
    <row r="145" spans="5:10" ht="12.75">
      <c r="E145" s="70"/>
      <c r="F145" s="70"/>
      <c r="G145" s="70"/>
      <c r="H145" s="70"/>
      <c r="I145" s="70"/>
      <c r="J145" s="59"/>
    </row>
    <row r="146" spans="5:10" ht="12.75">
      <c r="E146" s="70"/>
      <c r="F146" s="70"/>
      <c r="G146" s="70"/>
      <c r="H146" s="70"/>
      <c r="I146" s="70"/>
      <c r="J146" s="59"/>
    </row>
    <row r="147" spans="5:10" ht="12.75">
      <c r="E147" s="70"/>
      <c r="F147" s="70"/>
      <c r="G147" s="70"/>
      <c r="H147" s="70"/>
      <c r="I147" s="70"/>
      <c r="J147" s="59"/>
    </row>
    <row r="148" spans="5:10" ht="12.75">
      <c r="E148" s="70"/>
      <c r="F148" s="70"/>
      <c r="G148" s="70"/>
      <c r="H148" s="70"/>
      <c r="I148" s="70"/>
      <c r="J148" s="59"/>
    </row>
    <row r="149" spans="5:10" ht="12.75">
      <c r="E149" s="70"/>
      <c r="F149" s="70"/>
      <c r="G149" s="70"/>
      <c r="H149" s="70"/>
      <c r="I149" s="70"/>
      <c r="J149" s="59"/>
    </row>
    <row r="150" spans="5:10" ht="12.75">
      <c r="E150" s="70"/>
      <c r="F150" s="70"/>
      <c r="G150" s="70"/>
      <c r="H150" s="70"/>
      <c r="I150" s="70"/>
      <c r="J150" s="59"/>
    </row>
    <row r="151" spans="5:10" ht="12.75">
      <c r="E151" s="70"/>
      <c r="F151" s="70"/>
      <c r="G151" s="70"/>
      <c r="H151" s="70"/>
      <c r="I151" s="70"/>
      <c r="J151" s="59"/>
    </row>
    <row r="152" spans="5:10" ht="12.75">
      <c r="E152" s="70"/>
      <c r="F152" s="70"/>
      <c r="G152" s="70"/>
      <c r="H152" s="70"/>
      <c r="I152" s="70"/>
      <c r="J152" s="59"/>
    </row>
    <row r="153" spans="5:10" ht="12.75">
      <c r="E153" s="70"/>
      <c r="F153" s="70"/>
      <c r="G153" s="70"/>
      <c r="H153" s="70"/>
      <c r="I153" s="70"/>
      <c r="J153" s="59"/>
    </row>
    <row r="154" spans="5:10" ht="12.75">
      <c r="E154" s="70"/>
      <c r="F154" s="70"/>
      <c r="G154" s="70"/>
      <c r="H154" s="70"/>
      <c r="I154" s="70"/>
      <c r="J154" s="59"/>
    </row>
    <row r="155" spans="5:10" ht="12.75">
      <c r="E155" s="70"/>
      <c r="F155" s="70"/>
      <c r="G155" s="70"/>
      <c r="H155" s="70"/>
      <c r="I155" s="70"/>
      <c r="J155" s="59"/>
    </row>
    <row r="156" spans="5:10" ht="12.75">
      <c r="E156" s="70"/>
      <c r="F156" s="70"/>
      <c r="G156" s="70"/>
      <c r="H156" s="70"/>
      <c r="I156" s="70"/>
      <c r="J156" s="59"/>
    </row>
    <row r="157" spans="5:10" ht="12.75">
      <c r="E157" s="70"/>
      <c r="F157" s="70"/>
      <c r="G157" s="70"/>
      <c r="H157" s="70"/>
      <c r="I157" s="70"/>
      <c r="J157" s="59"/>
    </row>
    <row r="158" spans="5:10" ht="12.75">
      <c r="E158" s="70"/>
      <c r="F158" s="70"/>
      <c r="G158" s="70"/>
      <c r="H158" s="70"/>
      <c r="I158" s="70"/>
      <c r="J158" s="59"/>
    </row>
    <row r="159" spans="5:10" ht="12.75">
      <c r="E159" s="70"/>
      <c r="F159" s="70"/>
      <c r="G159" s="70"/>
      <c r="H159" s="70"/>
      <c r="I159" s="70"/>
      <c r="J159" s="59"/>
    </row>
    <row r="160" spans="5:10" ht="12.75">
      <c r="E160" s="70"/>
      <c r="F160" s="70"/>
      <c r="G160" s="70"/>
      <c r="H160" s="70"/>
      <c r="I160" s="70"/>
      <c r="J160" s="59"/>
    </row>
    <row r="161" spans="5:10" ht="12.75">
      <c r="E161" s="70"/>
      <c r="F161" s="70"/>
      <c r="G161" s="70"/>
      <c r="H161" s="70"/>
      <c r="I161" s="70"/>
      <c r="J161" s="59"/>
    </row>
    <row r="162" spans="5:10" ht="12.75">
      <c r="E162" s="70"/>
      <c r="F162" s="70"/>
      <c r="G162" s="70"/>
      <c r="H162" s="70"/>
      <c r="I162" s="70"/>
      <c r="J162" s="59"/>
    </row>
    <row r="163" spans="5:10" ht="12.75">
      <c r="E163" s="70"/>
      <c r="F163" s="70"/>
      <c r="G163" s="70"/>
      <c r="H163" s="70"/>
      <c r="I163" s="70"/>
      <c r="J163" s="59"/>
    </row>
    <row r="164" spans="5:10" ht="12.75">
      <c r="E164" s="70"/>
      <c r="F164" s="70"/>
      <c r="G164" s="70"/>
      <c r="H164" s="70"/>
      <c r="I164" s="70"/>
      <c r="J164" s="59"/>
    </row>
    <row r="165" spans="5:10" ht="12.75">
      <c r="E165" s="70"/>
      <c r="F165" s="70"/>
      <c r="G165" s="70"/>
      <c r="H165" s="70"/>
      <c r="I165" s="70"/>
      <c r="J165" s="59"/>
    </row>
    <row r="166" spans="5:10" ht="12.75">
      <c r="E166" s="70"/>
      <c r="F166" s="70"/>
      <c r="G166" s="70"/>
      <c r="H166" s="70"/>
      <c r="I166" s="70"/>
      <c r="J166" s="59"/>
    </row>
    <row r="167" spans="5:10" ht="12.75">
      <c r="E167" s="70"/>
      <c r="F167" s="70"/>
      <c r="G167" s="70"/>
      <c r="H167" s="70"/>
      <c r="I167" s="70"/>
      <c r="J167" s="59"/>
    </row>
    <row r="168" spans="5:10" ht="12.75">
      <c r="E168" s="70"/>
      <c r="F168" s="70"/>
      <c r="G168" s="70"/>
      <c r="H168" s="70"/>
      <c r="I168" s="70"/>
      <c r="J168" s="59"/>
    </row>
    <row r="169" spans="5:10" ht="12.75">
      <c r="E169" s="70"/>
      <c r="F169" s="70"/>
      <c r="G169" s="70"/>
      <c r="H169" s="70"/>
      <c r="I169" s="70"/>
      <c r="J169" s="59"/>
    </row>
    <row r="170" spans="5:10" ht="12.75">
      <c r="E170" s="70"/>
      <c r="F170" s="70"/>
      <c r="G170" s="70"/>
      <c r="H170" s="70"/>
      <c r="I170" s="70"/>
      <c r="J170" s="59"/>
    </row>
    <row r="171" spans="5:10" ht="12.75">
      <c r="E171" s="70"/>
      <c r="F171" s="70"/>
      <c r="G171" s="70"/>
      <c r="H171" s="70"/>
      <c r="I171" s="70"/>
      <c r="J171" s="59"/>
    </row>
    <row r="172" spans="5:10" ht="12.75">
      <c r="E172" s="70"/>
      <c r="F172" s="70"/>
      <c r="G172" s="70"/>
      <c r="H172" s="70"/>
      <c r="I172" s="70"/>
      <c r="J172" s="59"/>
    </row>
    <row r="173" spans="5:10" ht="12.75">
      <c r="E173" s="70"/>
      <c r="F173" s="70"/>
      <c r="G173" s="70"/>
      <c r="H173" s="70"/>
      <c r="I173" s="70"/>
      <c r="J173" s="59"/>
    </row>
    <row r="174" spans="5:10" ht="12.75">
      <c r="E174" s="70"/>
      <c r="F174" s="70"/>
      <c r="G174" s="70"/>
      <c r="H174" s="70"/>
      <c r="I174" s="70"/>
      <c r="J174" s="59"/>
    </row>
    <row r="175" spans="5:10" ht="12.75">
      <c r="E175" s="70"/>
      <c r="F175" s="70"/>
      <c r="G175" s="70"/>
      <c r="H175" s="70"/>
      <c r="I175" s="70"/>
      <c r="J175" s="59"/>
    </row>
    <row r="176" spans="5:10" ht="12.75">
      <c r="E176" s="70"/>
      <c r="F176" s="70"/>
      <c r="G176" s="70"/>
      <c r="H176" s="70"/>
      <c r="I176" s="70"/>
      <c r="J176" s="59"/>
    </row>
    <row r="177" spans="5:10" ht="12.75">
      <c r="E177" s="70"/>
      <c r="F177" s="70"/>
      <c r="G177" s="70"/>
      <c r="H177" s="70"/>
      <c r="I177" s="70"/>
      <c r="J177" s="59"/>
    </row>
    <row r="178" spans="5:10" ht="12.75">
      <c r="E178" s="70"/>
      <c r="F178" s="70"/>
      <c r="G178" s="70"/>
      <c r="H178" s="70"/>
      <c r="I178" s="70"/>
      <c r="J178" s="59"/>
    </row>
    <row r="179" spans="5:10" ht="12.75">
      <c r="E179" s="70"/>
      <c r="F179" s="70"/>
      <c r="G179" s="70"/>
      <c r="H179" s="70"/>
      <c r="I179" s="70"/>
      <c r="J179" s="59"/>
    </row>
    <row r="180" spans="5:10" ht="12.75">
      <c r="E180" s="70"/>
      <c r="F180" s="70"/>
      <c r="G180" s="70"/>
      <c r="H180" s="70"/>
      <c r="I180" s="70"/>
      <c r="J180" s="59"/>
    </row>
    <row r="181" spans="5:10" ht="12.75">
      <c r="E181" s="70"/>
      <c r="F181" s="70"/>
      <c r="G181" s="70"/>
      <c r="H181" s="70"/>
      <c r="I181" s="70"/>
      <c r="J181" s="59"/>
    </row>
    <row r="182" spans="5:10" ht="12.75">
      <c r="E182" s="70"/>
      <c r="F182" s="70"/>
      <c r="G182" s="70"/>
      <c r="H182" s="70"/>
      <c r="I182" s="70"/>
      <c r="J182" s="59"/>
    </row>
    <row r="183" spans="5:10" ht="12.75">
      <c r="E183" s="70"/>
      <c r="F183" s="70"/>
      <c r="G183" s="70"/>
      <c r="H183" s="70"/>
      <c r="I183" s="70"/>
      <c r="J183" s="59"/>
    </row>
    <row r="184" spans="5:10" ht="12.75">
      <c r="E184" s="70"/>
      <c r="F184" s="70"/>
      <c r="G184" s="70"/>
      <c r="H184" s="70"/>
      <c r="I184" s="70"/>
      <c r="J184" s="59"/>
    </row>
    <row r="185" spans="5:10" ht="12.75">
      <c r="E185" s="70"/>
      <c r="F185" s="70"/>
      <c r="G185" s="70"/>
      <c r="H185" s="70"/>
      <c r="I185" s="70"/>
      <c r="J185" s="59"/>
    </row>
    <row r="186" spans="5:10" ht="12.75">
      <c r="E186" s="70"/>
      <c r="F186" s="70"/>
      <c r="G186" s="70"/>
      <c r="H186" s="70"/>
      <c r="I186" s="70"/>
      <c r="J186" s="59"/>
    </row>
    <row r="187" spans="5:10" ht="12.75">
      <c r="E187" s="70"/>
      <c r="F187" s="70"/>
      <c r="G187" s="70"/>
      <c r="H187" s="70"/>
      <c r="I187" s="70"/>
      <c r="J187" s="59"/>
    </row>
    <row r="188" spans="5:10" ht="12.75">
      <c r="E188" s="70"/>
      <c r="F188" s="70"/>
      <c r="G188" s="70"/>
      <c r="H188" s="70"/>
      <c r="I188" s="70"/>
      <c r="J188" s="59"/>
    </row>
    <row r="189" spans="5:10" ht="12.75">
      <c r="E189" s="70"/>
      <c r="F189" s="70"/>
      <c r="G189" s="70"/>
      <c r="H189" s="70"/>
      <c r="I189" s="70"/>
      <c r="J189" s="59"/>
    </row>
    <row r="190" spans="5:10" ht="12.75">
      <c r="E190" s="70"/>
      <c r="F190" s="70"/>
      <c r="G190" s="70"/>
      <c r="H190" s="70"/>
      <c r="I190" s="70"/>
      <c r="J190" s="59"/>
    </row>
    <row r="191" spans="5:10" ht="12.75">
      <c r="E191" s="70"/>
      <c r="F191" s="70"/>
      <c r="G191" s="70"/>
      <c r="H191" s="70"/>
      <c r="I191" s="70"/>
      <c r="J191" s="59"/>
    </row>
    <row r="192" spans="5:10" ht="12.75">
      <c r="E192" s="70"/>
      <c r="F192" s="70"/>
      <c r="G192" s="70"/>
      <c r="H192" s="70"/>
      <c r="I192" s="70"/>
      <c r="J192" s="59"/>
    </row>
    <row r="193" spans="5:10" ht="12.75">
      <c r="E193" s="70"/>
      <c r="F193" s="70"/>
      <c r="G193" s="70"/>
      <c r="H193" s="70"/>
      <c r="I193" s="70"/>
      <c r="J193" s="59"/>
    </row>
    <row r="194" spans="5:10" ht="12.75">
      <c r="E194" s="70"/>
      <c r="F194" s="70"/>
      <c r="G194" s="70"/>
      <c r="H194" s="70"/>
      <c r="I194" s="70"/>
      <c r="J194" s="59"/>
    </row>
    <row r="195" spans="5:10" ht="12.75">
      <c r="E195" s="70"/>
      <c r="F195" s="70"/>
      <c r="G195" s="70"/>
      <c r="H195" s="70"/>
      <c r="I195" s="70"/>
      <c r="J195" s="59"/>
    </row>
    <row r="196" spans="5:10" ht="12.75">
      <c r="E196" s="70"/>
      <c r="F196" s="70"/>
      <c r="G196" s="70"/>
      <c r="H196" s="70"/>
      <c r="I196" s="70"/>
      <c r="J196" s="59"/>
    </row>
    <row r="197" spans="5:10" ht="12.75">
      <c r="E197" s="70"/>
      <c r="F197" s="70"/>
      <c r="G197" s="70"/>
      <c r="H197" s="70"/>
      <c r="I197" s="70"/>
      <c r="J197" s="59"/>
    </row>
    <row r="198" spans="5:10" ht="12.75">
      <c r="E198" s="70"/>
      <c r="F198" s="70"/>
      <c r="G198" s="70"/>
      <c r="H198" s="70"/>
      <c r="I198" s="70"/>
      <c r="J198" s="59"/>
    </row>
    <row r="199" spans="5:10" ht="12.75">
      <c r="E199" s="70"/>
      <c r="F199" s="70"/>
      <c r="G199" s="70"/>
      <c r="H199" s="70"/>
      <c r="I199" s="70"/>
      <c r="J199" s="59"/>
    </row>
    <row r="200" spans="5:10" ht="12.75">
      <c r="E200" s="70"/>
      <c r="F200" s="70"/>
      <c r="G200" s="70"/>
      <c r="H200" s="70"/>
      <c r="I200" s="70"/>
      <c r="J200" s="59"/>
    </row>
    <row r="201" spans="5:10" ht="12.75">
      <c r="E201" s="70"/>
      <c r="F201" s="70"/>
      <c r="G201" s="70"/>
      <c r="H201" s="70"/>
      <c r="I201" s="70"/>
      <c r="J201" s="59"/>
    </row>
    <row r="202" spans="5:10" ht="12.75">
      <c r="E202" s="70"/>
      <c r="F202" s="70"/>
      <c r="G202" s="70"/>
      <c r="H202" s="70"/>
      <c r="I202" s="70"/>
      <c r="J202" s="59"/>
    </row>
    <row r="203" spans="5:10" ht="12.75">
      <c r="E203" s="70"/>
      <c r="F203" s="70"/>
      <c r="G203" s="70"/>
      <c r="H203" s="70"/>
      <c r="I203" s="70"/>
      <c r="J203" s="59"/>
    </row>
    <row r="204" spans="5:10" ht="12.75">
      <c r="E204" s="70"/>
      <c r="F204" s="70"/>
      <c r="G204" s="70"/>
      <c r="H204" s="70"/>
      <c r="I204" s="70"/>
      <c r="J204" s="59"/>
    </row>
    <row r="205" spans="5:10" ht="12.75">
      <c r="E205" s="70"/>
      <c r="F205" s="70"/>
      <c r="G205" s="70"/>
      <c r="H205" s="70"/>
      <c r="I205" s="70"/>
      <c r="J205" s="59"/>
    </row>
    <row r="206" spans="5:10" ht="12.75">
      <c r="E206" s="70"/>
      <c r="F206" s="70"/>
      <c r="G206" s="70"/>
      <c r="H206" s="70"/>
      <c r="I206" s="70"/>
      <c r="J206" s="59"/>
    </row>
    <row r="207" spans="5:10" ht="12.75">
      <c r="E207" s="70"/>
      <c r="F207" s="70"/>
      <c r="G207" s="70"/>
      <c r="H207" s="70"/>
      <c r="I207" s="70"/>
      <c r="J207" s="59"/>
    </row>
    <row r="208" spans="5:10" ht="12.75">
      <c r="E208" s="70"/>
      <c r="F208" s="70"/>
      <c r="G208" s="70"/>
      <c r="H208" s="70"/>
      <c r="I208" s="70"/>
      <c r="J208" s="59"/>
    </row>
    <row r="209" spans="5:10" ht="12.75">
      <c r="E209" s="70"/>
      <c r="F209" s="70"/>
      <c r="G209" s="70"/>
      <c r="H209" s="70"/>
      <c r="I209" s="70"/>
      <c r="J209" s="59"/>
    </row>
    <row r="210" spans="5:10" ht="12.75">
      <c r="E210" s="70"/>
      <c r="F210" s="70"/>
      <c r="G210" s="70"/>
      <c r="H210" s="70"/>
      <c r="I210" s="70"/>
      <c r="J210" s="59"/>
    </row>
    <row r="211" spans="5:10" ht="12.75">
      <c r="E211" s="70"/>
      <c r="F211" s="70"/>
      <c r="G211" s="70"/>
      <c r="H211" s="70"/>
      <c r="I211" s="70"/>
      <c r="J211" s="59"/>
    </row>
    <row r="212" spans="5:10" ht="12.75">
      <c r="E212" s="70"/>
      <c r="F212" s="70"/>
      <c r="G212" s="70"/>
      <c r="H212" s="70"/>
      <c r="I212" s="70"/>
      <c r="J212" s="59"/>
    </row>
    <row r="213" spans="5:10" ht="12.75">
      <c r="E213" s="70"/>
      <c r="F213" s="70"/>
      <c r="G213" s="70"/>
      <c r="H213" s="70"/>
      <c r="I213" s="70"/>
      <c r="J213" s="59"/>
    </row>
    <row r="214" spans="5:10" ht="12.75">
      <c r="E214" s="70"/>
      <c r="F214" s="70"/>
      <c r="G214" s="70"/>
      <c r="H214" s="70"/>
      <c r="I214" s="70"/>
      <c r="J214" s="59"/>
    </row>
    <row r="215" spans="5:10" ht="12.75">
      <c r="E215" s="70"/>
      <c r="F215" s="70"/>
      <c r="G215" s="70"/>
      <c r="H215" s="70"/>
      <c r="I215" s="70"/>
      <c r="J215" s="59"/>
    </row>
    <row r="216" spans="5:10" ht="12.75">
      <c r="E216" s="70"/>
      <c r="F216" s="70"/>
      <c r="G216" s="70"/>
      <c r="H216" s="70"/>
      <c r="I216" s="70"/>
      <c r="J216" s="59"/>
    </row>
    <row r="217" spans="5:10" ht="12.75">
      <c r="E217" s="70"/>
      <c r="F217" s="70"/>
      <c r="G217" s="70"/>
      <c r="H217" s="70"/>
      <c r="I217" s="70"/>
      <c r="J217" s="59"/>
    </row>
    <row r="218" spans="5:10" ht="12.75">
      <c r="E218" s="70"/>
      <c r="F218" s="70"/>
      <c r="G218" s="70"/>
      <c r="H218" s="70"/>
      <c r="I218" s="70"/>
      <c r="J218" s="59"/>
    </row>
    <row r="219" spans="5:10" ht="12.75">
      <c r="E219" s="70"/>
      <c r="F219" s="70"/>
      <c r="G219" s="70"/>
      <c r="H219" s="70"/>
      <c r="I219" s="70"/>
      <c r="J219" s="59"/>
    </row>
    <row r="220" spans="5:10" ht="12.75">
      <c r="E220" s="70"/>
      <c r="F220" s="70"/>
      <c r="G220" s="70"/>
      <c r="H220" s="70"/>
      <c r="I220" s="70"/>
      <c r="J220" s="59"/>
    </row>
    <row r="221" spans="5:10" ht="12.75">
      <c r="E221" s="70"/>
      <c r="F221" s="70"/>
      <c r="G221" s="70"/>
      <c r="H221" s="70"/>
      <c r="I221" s="70"/>
      <c r="J221" s="59"/>
    </row>
    <row r="222" spans="5:10" ht="12.75">
      <c r="E222" s="70"/>
      <c r="F222" s="70"/>
      <c r="G222" s="70"/>
      <c r="H222" s="70"/>
      <c r="I222" s="70"/>
      <c r="J222" s="59"/>
    </row>
    <row r="223" spans="5:10" ht="12.75">
      <c r="E223" s="70"/>
      <c r="F223" s="70"/>
      <c r="G223" s="70"/>
      <c r="H223" s="70"/>
      <c r="I223" s="70"/>
      <c r="J223" s="59"/>
    </row>
    <row r="224" spans="5:10" ht="12.75">
      <c r="E224" s="70"/>
      <c r="F224" s="70"/>
      <c r="G224" s="70"/>
      <c r="H224" s="70"/>
      <c r="I224" s="70"/>
      <c r="J224" s="59"/>
    </row>
    <row r="225" spans="5:10" ht="12.75">
      <c r="E225" s="70"/>
      <c r="F225" s="70"/>
      <c r="G225" s="70"/>
      <c r="H225" s="70"/>
      <c r="I225" s="70"/>
      <c r="J225" s="59"/>
    </row>
    <row r="226" spans="5:10" ht="12.75">
      <c r="E226" s="70"/>
      <c r="F226" s="70"/>
      <c r="G226" s="70"/>
      <c r="H226" s="70"/>
      <c r="I226" s="70"/>
      <c r="J226" s="59"/>
    </row>
    <row r="227" spans="5:10" ht="12.75">
      <c r="E227" s="70"/>
      <c r="F227" s="70"/>
      <c r="G227" s="70"/>
      <c r="H227" s="70"/>
      <c r="I227" s="70"/>
      <c r="J227" s="59"/>
    </row>
    <row r="228" spans="5:10" ht="12.75">
      <c r="E228" s="70"/>
      <c r="F228" s="70"/>
      <c r="G228" s="70"/>
      <c r="H228" s="70"/>
      <c r="I228" s="70"/>
      <c r="J228" s="59"/>
    </row>
    <row r="229" spans="5:10" ht="12.75">
      <c r="E229" s="70"/>
      <c r="F229" s="70"/>
      <c r="G229" s="70"/>
      <c r="H229" s="70"/>
      <c r="I229" s="70"/>
      <c r="J229" s="59"/>
    </row>
    <row r="230" spans="5:10" ht="12.75">
      <c r="E230" s="70"/>
      <c r="F230" s="70"/>
      <c r="G230" s="70"/>
      <c r="H230" s="70"/>
      <c r="I230" s="70"/>
      <c r="J230" s="59"/>
    </row>
    <row r="231" spans="5:10" ht="12.75">
      <c r="E231" s="70"/>
      <c r="F231" s="70"/>
      <c r="G231" s="70"/>
      <c r="H231" s="70"/>
      <c r="I231" s="70"/>
      <c r="J231" s="59"/>
    </row>
    <row r="232" spans="5:10" ht="12.75">
      <c r="E232" s="70"/>
      <c r="F232" s="70"/>
      <c r="G232" s="70"/>
      <c r="H232" s="70"/>
      <c r="I232" s="70"/>
      <c r="J232" s="59"/>
    </row>
    <row r="233" spans="5:10" ht="12.75">
      <c r="E233" s="70"/>
      <c r="F233" s="70"/>
      <c r="G233" s="70"/>
      <c r="H233" s="70"/>
      <c r="I233" s="70"/>
      <c r="J233" s="59"/>
    </row>
    <row r="234" spans="5:10" ht="12.75">
      <c r="E234" s="70"/>
      <c r="F234" s="70"/>
      <c r="G234" s="70"/>
      <c r="H234" s="70"/>
      <c r="I234" s="70"/>
      <c r="J234" s="59"/>
    </row>
    <row r="235" spans="5:10" ht="12.75">
      <c r="E235" s="70"/>
      <c r="F235" s="70"/>
      <c r="G235" s="70"/>
      <c r="H235" s="70"/>
      <c r="I235" s="70"/>
      <c r="J235" s="59"/>
    </row>
    <row r="236" spans="5:10" ht="12.75">
      <c r="E236" s="70"/>
      <c r="F236" s="70"/>
      <c r="G236" s="70"/>
      <c r="H236" s="70"/>
      <c r="I236" s="70"/>
      <c r="J236" s="59"/>
    </row>
    <row r="237" spans="5:10" ht="12.75">
      <c r="E237" s="70"/>
      <c r="F237" s="70"/>
      <c r="G237" s="70"/>
      <c r="H237" s="70"/>
      <c r="I237" s="70"/>
      <c r="J237" s="59"/>
    </row>
    <row r="238" spans="5:10" ht="12.75">
      <c r="E238" s="70"/>
      <c r="F238" s="70"/>
      <c r="G238" s="70"/>
      <c r="H238" s="70"/>
      <c r="I238" s="70"/>
      <c r="J238" s="59"/>
    </row>
    <row r="239" spans="5:10" ht="12.75">
      <c r="E239" s="70"/>
      <c r="F239" s="70"/>
      <c r="G239" s="70"/>
      <c r="H239" s="70"/>
      <c r="I239" s="70"/>
      <c r="J239" s="59"/>
    </row>
    <row r="240" spans="5:10" ht="12.75">
      <c r="E240" s="70"/>
      <c r="F240" s="70"/>
      <c r="G240" s="70"/>
      <c r="H240" s="70"/>
      <c r="I240" s="70"/>
      <c r="J240" s="59"/>
    </row>
    <row r="241" spans="5:10" ht="12.75">
      <c r="E241" s="70"/>
      <c r="F241" s="70"/>
      <c r="G241" s="70"/>
      <c r="H241" s="70"/>
      <c r="I241" s="70"/>
      <c r="J241" s="59"/>
    </row>
    <row r="242" spans="5:10" ht="12.75">
      <c r="E242" s="70"/>
      <c r="F242" s="70"/>
      <c r="G242" s="70"/>
      <c r="H242" s="70"/>
      <c r="I242" s="70"/>
      <c r="J242" s="59"/>
    </row>
    <row r="243" spans="5:10" ht="12.75">
      <c r="E243" s="70"/>
      <c r="F243" s="70"/>
      <c r="G243" s="70"/>
      <c r="H243" s="70"/>
      <c r="I243" s="70"/>
      <c r="J243" s="59"/>
    </row>
    <row r="244" spans="5:10" ht="12.75">
      <c r="E244" s="70"/>
      <c r="F244" s="70"/>
      <c r="G244" s="70"/>
      <c r="H244" s="70"/>
      <c r="I244" s="70"/>
      <c r="J244" s="59"/>
    </row>
    <row r="245" spans="5:10" ht="12.75">
      <c r="E245" s="70"/>
      <c r="F245" s="70"/>
      <c r="G245" s="70"/>
      <c r="H245" s="70"/>
      <c r="I245" s="70"/>
      <c r="J245" s="59"/>
    </row>
    <row r="246" spans="5:10" ht="12.75">
      <c r="E246" s="70"/>
      <c r="F246" s="70"/>
      <c r="G246" s="70"/>
      <c r="H246" s="70"/>
      <c r="I246" s="70"/>
      <c r="J246" s="59"/>
    </row>
    <row r="247" spans="5:10" ht="12.75">
      <c r="E247" s="70"/>
      <c r="F247" s="70"/>
      <c r="G247" s="70"/>
      <c r="H247" s="70"/>
      <c r="I247" s="70"/>
      <c r="J247" s="59"/>
    </row>
    <row r="248" spans="5:10" ht="12.75">
      <c r="E248" s="70"/>
      <c r="F248" s="70"/>
      <c r="G248" s="70"/>
      <c r="H248" s="70"/>
      <c r="I248" s="70"/>
      <c r="J248" s="59"/>
    </row>
    <row r="249" spans="5:10" ht="12.75">
      <c r="E249" s="70"/>
      <c r="F249" s="70"/>
      <c r="G249" s="70"/>
      <c r="H249" s="70"/>
      <c r="I249" s="70"/>
      <c r="J249" s="59"/>
    </row>
    <row r="250" spans="5:10" ht="12.75">
      <c r="E250" s="70"/>
      <c r="F250" s="70"/>
      <c r="G250" s="70"/>
      <c r="H250" s="70"/>
      <c r="I250" s="70"/>
      <c r="J250" s="59"/>
    </row>
    <row r="251" spans="5:10" ht="12.75">
      <c r="E251" s="70"/>
      <c r="F251" s="70"/>
      <c r="G251" s="70"/>
      <c r="H251" s="70"/>
      <c r="I251" s="70"/>
      <c r="J251" s="59"/>
    </row>
    <row r="252" spans="5:10" ht="12.75">
      <c r="E252" s="70"/>
      <c r="F252" s="70"/>
      <c r="G252" s="70"/>
      <c r="H252" s="70"/>
      <c r="I252" s="70"/>
      <c r="J252" s="59"/>
    </row>
    <row r="253" spans="5:10" ht="12.75">
      <c r="E253" s="70"/>
      <c r="F253" s="70"/>
      <c r="G253" s="70"/>
      <c r="H253" s="70"/>
      <c r="I253" s="70"/>
      <c r="J253" s="59"/>
    </row>
    <row r="254" spans="5:10" ht="12.75">
      <c r="E254" s="70"/>
      <c r="F254" s="70"/>
      <c r="G254" s="70"/>
      <c r="H254" s="70"/>
      <c r="I254" s="70"/>
      <c r="J254" s="59"/>
    </row>
    <row r="255" spans="5:10" ht="12.75">
      <c r="E255" s="70"/>
      <c r="F255" s="70"/>
      <c r="G255" s="70"/>
      <c r="H255" s="70"/>
      <c r="I255" s="70"/>
      <c r="J255" s="59"/>
    </row>
    <row r="256" spans="5:10" ht="12.75">
      <c r="E256" s="70"/>
      <c r="F256" s="70"/>
      <c r="G256" s="70"/>
      <c r="H256" s="70"/>
      <c r="I256" s="70"/>
      <c r="J256" s="59"/>
    </row>
    <row r="257" spans="5:10" ht="12.75">
      <c r="E257" s="70"/>
      <c r="F257" s="70"/>
      <c r="G257" s="70"/>
      <c r="H257" s="70"/>
      <c r="I257" s="70"/>
      <c r="J257" s="59"/>
    </row>
    <row r="258" spans="5:10" ht="12.75">
      <c r="E258" s="70"/>
      <c r="F258" s="70"/>
      <c r="G258" s="70"/>
      <c r="H258" s="70"/>
      <c r="I258" s="70"/>
      <c r="J258" s="59"/>
    </row>
    <row r="259" spans="5:10" ht="12.75">
      <c r="E259" s="70"/>
      <c r="F259" s="70"/>
      <c r="G259" s="70"/>
      <c r="H259" s="70"/>
      <c r="I259" s="70"/>
      <c r="J259" s="59"/>
    </row>
    <row r="260" spans="5:10" ht="12.75">
      <c r="E260" s="70"/>
      <c r="F260" s="70"/>
      <c r="G260" s="70"/>
      <c r="H260" s="70"/>
      <c r="I260" s="70"/>
      <c r="J260" s="59"/>
    </row>
    <row r="261" spans="5:10" ht="12.75">
      <c r="E261" s="70"/>
      <c r="F261" s="70"/>
      <c r="G261" s="70"/>
      <c r="H261" s="70"/>
      <c r="I261" s="70"/>
      <c r="J261" s="59"/>
    </row>
    <row r="262" spans="5:10" ht="12.75">
      <c r="E262" s="70"/>
      <c r="F262" s="70"/>
      <c r="G262" s="70"/>
      <c r="H262" s="70"/>
      <c r="I262" s="70"/>
      <c r="J262" s="59"/>
    </row>
    <row r="263" spans="5:10" ht="12.75">
      <c r="E263" s="70"/>
      <c r="F263" s="70"/>
      <c r="G263" s="70"/>
      <c r="H263" s="70"/>
      <c r="I263" s="70"/>
      <c r="J263" s="59"/>
    </row>
    <row r="264" spans="5:10" ht="12.75">
      <c r="E264" s="70"/>
      <c r="F264" s="70"/>
      <c r="G264" s="70"/>
      <c r="H264" s="70"/>
      <c r="I264" s="70"/>
      <c r="J264" s="59"/>
    </row>
    <row r="265" spans="5:10" ht="12.75">
      <c r="E265" s="70"/>
      <c r="F265" s="70"/>
      <c r="G265" s="70"/>
      <c r="H265" s="70"/>
      <c r="I265" s="70"/>
      <c r="J265" s="59"/>
    </row>
    <row r="266" spans="5:10" ht="12.75">
      <c r="E266" s="70"/>
      <c r="F266" s="70"/>
      <c r="G266" s="70"/>
      <c r="H266" s="70"/>
      <c r="I266" s="70"/>
      <c r="J266" s="59"/>
    </row>
    <row r="267" spans="5:10" ht="12.75">
      <c r="E267" s="70"/>
      <c r="F267" s="70"/>
      <c r="G267" s="70"/>
      <c r="H267" s="70"/>
      <c r="I267" s="70"/>
      <c r="J267" s="59"/>
    </row>
    <row r="268" spans="5:10" ht="12.75">
      <c r="E268" s="70"/>
      <c r="F268" s="70"/>
      <c r="G268" s="70"/>
      <c r="H268" s="70"/>
      <c r="I268" s="70"/>
      <c r="J268" s="59"/>
    </row>
    <row r="269" spans="5:10" ht="12.75">
      <c r="E269" s="70"/>
      <c r="F269" s="70"/>
      <c r="G269" s="70"/>
      <c r="H269" s="70"/>
      <c r="I269" s="70"/>
      <c r="J269" s="59"/>
    </row>
    <row r="270" spans="5:10" ht="12.75">
      <c r="E270" s="70"/>
      <c r="F270" s="70"/>
      <c r="G270" s="70"/>
      <c r="H270" s="70"/>
      <c r="I270" s="70"/>
      <c r="J270" s="59"/>
    </row>
    <row r="271" spans="5:10" ht="12.75">
      <c r="E271" s="70"/>
      <c r="F271" s="70"/>
      <c r="G271" s="70"/>
      <c r="H271" s="70"/>
      <c r="I271" s="70"/>
      <c r="J271" s="59"/>
    </row>
    <row r="272" spans="5:10" ht="12.75">
      <c r="E272" s="70"/>
      <c r="F272" s="70"/>
      <c r="G272" s="70"/>
      <c r="H272" s="70"/>
      <c r="I272" s="70"/>
      <c r="J272" s="59"/>
    </row>
    <row r="273" spans="5:10" ht="12.75">
      <c r="E273" s="70"/>
      <c r="F273" s="70"/>
      <c r="G273" s="70"/>
      <c r="H273" s="70"/>
      <c r="I273" s="70"/>
      <c r="J273" s="59"/>
    </row>
    <row r="274" spans="5:10" ht="12.75">
      <c r="E274" s="70"/>
      <c r="F274" s="70"/>
      <c r="G274" s="70"/>
      <c r="H274" s="70"/>
      <c r="I274" s="70"/>
      <c r="J274" s="59"/>
    </row>
    <row r="275" spans="5:10" ht="12.75">
      <c r="E275" s="70"/>
      <c r="F275" s="70"/>
      <c r="G275" s="70"/>
      <c r="H275" s="70"/>
      <c r="I275" s="70"/>
      <c r="J275" s="59"/>
    </row>
    <row r="276" spans="5:10" ht="12.75">
      <c r="E276" s="70"/>
      <c r="F276" s="70"/>
      <c r="G276" s="70"/>
      <c r="H276" s="70"/>
      <c r="I276" s="70"/>
      <c r="J276" s="59"/>
    </row>
    <row r="277" spans="5:10" ht="12.75">
      <c r="E277" s="70"/>
      <c r="F277" s="70"/>
      <c r="G277" s="70"/>
      <c r="H277" s="70"/>
      <c r="I277" s="70"/>
      <c r="J277" s="59"/>
    </row>
    <row r="278" spans="5:10" ht="12.75">
      <c r="E278" s="70"/>
      <c r="F278" s="70"/>
      <c r="G278" s="70"/>
      <c r="H278" s="70"/>
      <c r="I278" s="70"/>
      <c r="J278" s="59"/>
    </row>
    <row r="279" spans="5:10" ht="12.75">
      <c r="E279" s="70"/>
      <c r="F279" s="70"/>
      <c r="G279" s="70"/>
      <c r="H279" s="70"/>
      <c r="I279" s="70"/>
      <c r="J279" s="59"/>
    </row>
    <row r="280" spans="5:10" ht="12.75">
      <c r="E280" s="70"/>
      <c r="F280" s="70"/>
      <c r="G280" s="70"/>
      <c r="H280" s="70"/>
      <c r="I280" s="70"/>
      <c r="J280" s="59"/>
    </row>
    <row r="281" spans="5:10" ht="12.75">
      <c r="E281" s="70"/>
      <c r="F281" s="70"/>
      <c r="G281" s="70"/>
      <c r="H281" s="70"/>
      <c r="I281" s="70"/>
      <c r="J281" s="59"/>
    </row>
    <row r="282" spans="5:10" ht="12.75">
      <c r="E282" s="70"/>
      <c r="F282" s="70"/>
      <c r="G282" s="70"/>
      <c r="H282" s="70"/>
      <c r="I282" s="70"/>
      <c r="J282" s="59"/>
    </row>
    <row r="283" spans="5:10" ht="12.75">
      <c r="E283" s="70"/>
      <c r="F283" s="70"/>
      <c r="G283" s="70"/>
      <c r="H283" s="70"/>
      <c r="I283" s="70"/>
      <c r="J283" s="59"/>
    </row>
    <row r="284" spans="5:10" ht="12.75">
      <c r="E284" s="70"/>
      <c r="F284" s="70"/>
      <c r="G284" s="70"/>
      <c r="H284" s="70"/>
      <c r="I284" s="70"/>
      <c r="J284" s="59"/>
    </row>
    <row r="285" spans="5:10" ht="12.75">
      <c r="E285" s="70"/>
      <c r="F285" s="70"/>
      <c r="G285" s="70"/>
      <c r="H285" s="70"/>
      <c r="I285" s="70"/>
      <c r="J285" s="59"/>
    </row>
    <row r="286" spans="5:10" ht="12.75">
      <c r="E286" s="70"/>
      <c r="F286" s="70"/>
      <c r="G286" s="70"/>
      <c r="H286" s="70"/>
      <c r="I286" s="70"/>
      <c r="J286" s="59"/>
    </row>
    <row r="287" spans="5:10" ht="12.75">
      <c r="E287" s="70"/>
      <c r="F287" s="70"/>
      <c r="G287" s="70"/>
      <c r="H287" s="70"/>
      <c r="I287" s="70"/>
      <c r="J287" s="59"/>
    </row>
    <row r="288" spans="5:10" ht="12.75">
      <c r="E288" s="70"/>
      <c r="F288" s="70"/>
      <c r="G288" s="70"/>
      <c r="H288" s="70"/>
      <c r="I288" s="70"/>
      <c r="J288" s="59"/>
    </row>
    <row r="289" spans="5:10" ht="12.75">
      <c r="E289" s="70"/>
      <c r="F289" s="70"/>
      <c r="G289" s="70"/>
      <c r="H289" s="70"/>
      <c r="I289" s="70"/>
      <c r="J289" s="59"/>
    </row>
    <row r="290" spans="5:10" ht="12.75">
      <c r="E290" s="70"/>
      <c r="F290" s="70"/>
      <c r="G290" s="70"/>
      <c r="H290" s="70"/>
      <c r="I290" s="70"/>
      <c r="J290" s="59"/>
    </row>
    <row r="291" spans="5:10" ht="12.75">
      <c r="E291" s="70"/>
      <c r="F291" s="70"/>
      <c r="G291" s="70"/>
      <c r="H291" s="70"/>
      <c r="I291" s="70"/>
      <c r="J291" s="59"/>
    </row>
    <row r="292" spans="5:10" ht="12.75">
      <c r="E292" s="70"/>
      <c r="F292" s="70"/>
      <c r="G292" s="70"/>
      <c r="H292" s="70"/>
      <c r="I292" s="70"/>
      <c r="J292" s="59"/>
    </row>
    <row r="293" spans="5:10" ht="12.75">
      <c r="E293" s="70"/>
      <c r="F293" s="70"/>
      <c r="G293" s="70"/>
      <c r="H293" s="70"/>
      <c r="I293" s="70"/>
      <c r="J293" s="59"/>
    </row>
    <row r="294" spans="5:10" ht="12.75">
      <c r="E294" s="70"/>
      <c r="F294" s="70"/>
      <c r="G294" s="70"/>
      <c r="H294" s="70"/>
      <c r="I294" s="70"/>
      <c r="J294" s="59"/>
    </row>
    <row r="295" spans="5:10" ht="12.75">
      <c r="E295" s="70"/>
      <c r="F295" s="70"/>
      <c r="G295" s="70"/>
      <c r="H295" s="70"/>
      <c r="I295" s="70"/>
      <c r="J295" s="59"/>
    </row>
    <row r="296" spans="5:10" ht="12.75">
      <c r="E296" s="70"/>
      <c r="F296" s="70"/>
      <c r="G296" s="70"/>
      <c r="H296" s="70"/>
      <c r="I296" s="70"/>
      <c r="J296" s="59"/>
    </row>
    <row r="297" spans="5:10" ht="12.75">
      <c r="E297" s="70"/>
      <c r="F297" s="70"/>
      <c r="G297" s="70"/>
      <c r="H297" s="70"/>
      <c r="I297" s="70"/>
      <c r="J297" s="59"/>
    </row>
    <row r="298" spans="5:10" ht="12.75">
      <c r="E298" s="70"/>
      <c r="F298" s="70"/>
      <c r="G298" s="70"/>
      <c r="H298" s="70"/>
      <c r="I298" s="70"/>
      <c r="J298" s="59"/>
    </row>
    <row r="299" spans="5:10" ht="12.75">
      <c r="E299" s="70"/>
      <c r="F299" s="70"/>
      <c r="G299" s="70"/>
      <c r="H299" s="70"/>
      <c r="I299" s="70"/>
      <c r="J299" s="59"/>
    </row>
    <row r="300" spans="5:10" ht="12.75">
      <c r="E300" s="70"/>
      <c r="F300" s="70"/>
      <c r="G300" s="70"/>
      <c r="H300" s="70"/>
      <c r="I300" s="70"/>
      <c r="J300" s="59"/>
    </row>
    <row r="301" spans="5:10" ht="12.75">
      <c r="E301" s="70"/>
      <c r="F301" s="70"/>
      <c r="G301" s="70"/>
      <c r="H301" s="70"/>
      <c r="I301" s="70"/>
      <c r="J301" s="59"/>
    </row>
    <row r="302" spans="5:10" ht="12.75">
      <c r="E302" s="70"/>
      <c r="F302" s="70"/>
      <c r="G302" s="70"/>
      <c r="H302" s="70"/>
      <c r="I302" s="70"/>
      <c r="J302" s="59"/>
    </row>
    <row r="303" spans="5:10" ht="12.75">
      <c r="E303" s="70"/>
      <c r="F303" s="70"/>
      <c r="G303" s="70"/>
      <c r="H303" s="70"/>
      <c r="I303" s="70"/>
      <c r="J303" s="59"/>
    </row>
    <row r="304" spans="5:10" ht="12.75">
      <c r="E304" s="70"/>
      <c r="F304" s="70"/>
      <c r="G304" s="70"/>
      <c r="H304" s="70"/>
      <c r="I304" s="70"/>
      <c r="J304" s="59"/>
    </row>
    <row r="305" spans="5:10" ht="12.75">
      <c r="E305" s="70"/>
      <c r="F305" s="70"/>
      <c r="G305" s="70"/>
      <c r="H305" s="70"/>
      <c r="I305" s="70"/>
      <c r="J305" s="59"/>
    </row>
    <row r="306" spans="5:10" ht="12.75">
      <c r="E306" s="70"/>
      <c r="F306" s="70"/>
      <c r="G306" s="70"/>
      <c r="H306" s="70"/>
      <c r="I306" s="70"/>
      <c r="J306" s="59"/>
    </row>
    <row r="307" spans="5:10" ht="12.75">
      <c r="E307" s="70"/>
      <c r="F307" s="70"/>
      <c r="G307" s="70"/>
      <c r="H307" s="70"/>
      <c r="I307" s="70"/>
      <c r="J307" s="59"/>
    </row>
    <row r="308" spans="5:10" ht="12.75">
      <c r="E308" s="70"/>
      <c r="F308" s="70"/>
      <c r="G308" s="70"/>
      <c r="H308" s="70"/>
      <c r="I308" s="70"/>
      <c r="J308" s="59"/>
    </row>
    <row r="309" spans="5:10" ht="12.75">
      <c r="E309" s="70"/>
      <c r="F309" s="70"/>
      <c r="G309" s="70"/>
      <c r="H309" s="70"/>
      <c r="I309" s="70"/>
      <c r="J309" s="59"/>
    </row>
    <row r="310" spans="5:10" ht="12.75">
      <c r="E310" s="70"/>
      <c r="F310" s="70"/>
      <c r="G310" s="70"/>
      <c r="H310" s="70"/>
      <c r="I310" s="70"/>
      <c r="J310" s="59"/>
    </row>
    <row r="311" spans="5:10" ht="12.75">
      <c r="E311" s="70"/>
      <c r="F311" s="70"/>
      <c r="G311" s="70"/>
      <c r="H311" s="70"/>
      <c r="I311" s="70"/>
      <c r="J311" s="59"/>
    </row>
    <row r="312" spans="5:10" ht="12.75">
      <c r="E312" s="70"/>
      <c r="F312" s="70"/>
      <c r="G312" s="70"/>
      <c r="H312" s="70"/>
      <c r="I312" s="70"/>
      <c r="J312" s="59"/>
    </row>
    <row r="313" spans="5:10" ht="12.75">
      <c r="E313" s="70"/>
      <c r="F313" s="70"/>
      <c r="G313" s="70"/>
      <c r="H313" s="70"/>
      <c r="I313" s="70"/>
      <c r="J313" s="59"/>
    </row>
    <row r="314" spans="5:10" ht="12.75">
      <c r="E314" s="70"/>
      <c r="F314" s="70"/>
      <c r="G314" s="70"/>
      <c r="H314" s="70"/>
      <c r="I314" s="70"/>
      <c r="J314" s="59"/>
    </row>
    <row r="315" spans="5:10" ht="12.75">
      <c r="E315" s="70"/>
      <c r="F315" s="70"/>
      <c r="G315" s="70"/>
      <c r="H315" s="70"/>
      <c r="I315" s="70"/>
      <c r="J315" s="59"/>
    </row>
    <row r="316" spans="5:10" ht="12.75">
      <c r="E316" s="70"/>
      <c r="F316" s="70"/>
      <c r="G316" s="70"/>
      <c r="H316" s="70"/>
      <c r="I316" s="70"/>
      <c r="J316" s="59"/>
    </row>
    <row r="317" spans="5:10" ht="12.75">
      <c r="E317" s="70"/>
      <c r="F317" s="70"/>
      <c r="G317" s="70"/>
      <c r="H317" s="70"/>
      <c r="I317" s="70"/>
      <c r="J317" s="59"/>
    </row>
    <row r="318" spans="5:10" ht="12.75">
      <c r="E318" s="70"/>
      <c r="F318" s="70"/>
      <c r="G318" s="70"/>
      <c r="H318" s="70"/>
      <c r="I318" s="70"/>
      <c r="J318" s="59"/>
    </row>
    <row r="319" spans="5:10" ht="12.75">
      <c r="E319" s="70"/>
      <c r="F319" s="70"/>
      <c r="G319" s="70"/>
      <c r="H319" s="70"/>
      <c r="I319" s="70"/>
      <c r="J319" s="59"/>
    </row>
    <row r="320" spans="5:10" ht="12.75">
      <c r="E320" s="70"/>
      <c r="F320" s="70"/>
      <c r="G320" s="70"/>
      <c r="H320" s="70"/>
      <c r="I320" s="70"/>
      <c r="J320" s="59"/>
    </row>
    <row r="321" spans="5:10" ht="12.75">
      <c r="E321" s="70"/>
      <c r="F321" s="70"/>
      <c r="G321" s="70"/>
      <c r="H321" s="70"/>
      <c r="I321" s="70"/>
      <c r="J321" s="59"/>
    </row>
    <row r="322" spans="5:10" ht="12.75">
      <c r="E322" s="70"/>
      <c r="F322" s="70"/>
      <c r="G322" s="70"/>
      <c r="H322" s="70"/>
      <c r="I322" s="70"/>
      <c r="J322" s="59"/>
    </row>
    <row r="323" spans="5:10" ht="12.75">
      <c r="E323" s="70"/>
      <c r="F323" s="70"/>
      <c r="G323" s="70"/>
      <c r="H323" s="70"/>
      <c r="I323" s="70"/>
      <c r="J323" s="59"/>
    </row>
    <row r="324" spans="5:10" ht="12.75">
      <c r="E324" s="70"/>
      <c r="F324" s="70"/>
      <c r="G324" s="70"/>
      <c r="H324" s="70"/>
      <c r="I324" s="70"/>
      <c r="J324" s="59"/>
    </row>
    <row r="325" spans="5:10" ht="12.75">
      <c r="E325" s="70"/>
      <c r="F325" s="70"/>
      <c r="G325" s="70"/>
      <c r="H325" s="70"/>
      <c r="I325" s="70"/>
      <c r="J325" s="59"/>
    </row>
    <row r="326" spans="5:10" ht="12.75">
      <c r="E326" s="70"/>
      <c r="F326" s="70"/>
      <c r="G326" s="70"/>
      <c r="H326" s="70"/>
      <c r="I326" s="70"/>
      <c r="J326" s="59"/>
    </row>
    <row r="327" spans="5:10" ht="12.75">
      <c r="E327" s="70"/>
      <c r="F327" s="70"/>
      <c r="G327" s="70"/>
      <c r="H327" s="70"/>
      <c r="I327" s="70"/>
      <c r="J327" s="59"/>
    </row>
    <row r="328" spans="5:10" ht="12.75">
      <c r="E328" s="70"/>
      <c r="F328" s="70"/>
      <c r="G328" s="70"/>
      <c r="H328" s="70"/>
      <c r="I328" s="70"/>
      <c r="J328" s="59"/>
    </row>
    <row r="329" spans="5:10" ht="12.75">
      <c r="E329" s="70"/>
      <c r="F329" s="70"/>
      <c r="G329" s="70"/>
      <c r="H329" s="70"/>
      <c r="I329" s="70"/>
      <c r="J329" s="59"/>
    </row>
    <row r="330" spans="5:10" ht="12.75">
      <c r="E330" s="70"/>
      <c r="F330" s="70"/>
      <c r="G330" s="70"/>
      <c r="H330" s="70"/>
      <c r="I330" s="70"/>
      <c r="J330" s="59"/>
    </row>
    <row r="331" spans="5:10" ht="12.75">
      <c r="E331" s="70"/>
      <c r="F331" s="70"/>
      <c r="G331" s="70"/>
      <c r="H331" s="70"/>
      <c r="I331" s="70"/>
      <c r="J331" s="59"/>
    </row>
    <row r="332" spans="5:10" ht="12.75">
      <c r="E332" s="70"/>
      <c r="F332" s="70"/>
      <c r="G332" s="70"/>
      <c r="H332" s="70"/>
      <c r="I332" s="70"/>
      <c r="J332" s="59"/>
    </row>
    <row r="333" spans="5:10" ht="12.75">
      <c r="E333" s="70"/>
      <c r="F333" s="70"/>
      <c r="G333" s="70"/>
      <c r="H333" s="70"/>
      <c r="I333" s="70"/>
      <c r="J333" s="59"/>
    </row>
    <row r="334" spans="5:10" ht="12.75">
      <c r="E334" s="70"/>
      <c r="F334" s="70"/>
      <c r="G334" s="70"/>
      <c r="H334" s="70"/>
      <c r="I334" s="70"/>
      <c r="J334" s="59"/>
    </row>
    <row r="335" spans="5:10" ht="12.75">
      <c r="E335" s="70"/>
      <c r="F335" s="70"/>
      <c r="G335" s="70"/>
      <c r="H335" s="70"/>
      <c r="I335" s="70"/>
      <c r="J335" s="59"/>
    </row>
    <row r="336" spans="5:10" ht="12.75">
      <c r="E336" s="70"/>
      <c r="F336" s="70"/>
      <c r="G336" s="70"/>
      <c r="H336" s="70"/>
      <c r="I336" s="70"/>
      <c r="J336" s="59"/>
    </row>
    <row r="337" spans="5:10" ht="12.75">
      <c r="E337" s="70"/>
      <c r="F337" s="70"/>
      <c r="G337" s="70"/>
      <c r="H337" s="70"/>
      <c r="I337" s="70"/>
      <c r="J337" s="59"/>
    </row>
    <row r="338" spans="5:10" ht="12.75">
      <c r="E338" s="70"/>
      <c r="F338" s="70"/>
      <c r="G338" s="70"/>
      <c r="H338" s="70"/>
      <c r="I338" s="70"/>
      <c r="J338" s="59"/>
    </row>
    <row r="339" spans="5:10" ht="12.75">
      <c r="E339" s="70"/>
      <c r="F339" s="70"/>
      <c r="G339" s="70"/>
      <c r="H339" s="70"/>
      <c r="I339" s="70"/>
      <c r="J339" s="59"/>
    </row>
    <row r="340" spans="5:10" ht="12.75">
      <c r="E340" s="70"/>
      <c r="F340" s="70"/>
      <c r="G340" s="70"/>
      <c r="H340" s="70"/>
      <c r="I340" s="70"/>
      <c r="J340" s="59"/>
    </row>
    <row r="341" spans="5:10" ht="12.75">
      <c r="E341" s="70"/>
      <c r="F341" s="70"/>
      <c r="G341" s="70"/>
      <c r="H341" s="70"/>
      <c r="I341" s="70"/>
      <c r="J341" s="59"/>
    </row>
    <row r="342" spans="5:10" ht="12.75">
      <c r="E342" s="70"/>
      <c r="F342" s="70"/>
      <c r="G342" s="70"/>
      <c r="H342" s="70"/>
      <c r="I342" s="70"/>
      <c r="J342" s="59"/>
    </row>
    <row r="343" spans="5:10" ht="12.75">
      <c r="E343" s="70"/>
      <c r="F343" s="70"/>
      <c r="G343" s="70"/>
      <c r="H343" s="70"/>
      <c r="I343" s="70"/>
      <c r="J343" s="59"/>
    </row>
    <row r="344" spans="5:10" ht="12.75">
      <c r="E344" s="70"/>
      <c r="F344" s="70"/>
      <c r="G344" s="70"/>
      <c r="H344" s="70"/>
      <c r="I344" s="70"/>
      <c r="J344" s="59"/>
    </row>
    <row r="345" spans="5:10" ht="12.75">
      <c r="E345" s="70"/>
      <c r="F345" s="70"/>
      <c r="G345" s="70"/>
      <c r="H345" s="70"/>
      <c r="I345" s="70"/>
      <c r="J345" s="59"/>
    </row>
    <row r="346" spans="5:10" ht="12.75">
      <c r="E346" s="70"/>
      <c r="F346" s="70"/>
      <c r="G346" s="70"/>
      <c r="H346" s="70"/>
      <c r="I346" s="70"/>
      <c r="J346" s="59"/>
    </row>
    <row r="347" spans="5:10" ht="12.75">
      <c r="E347" s="70"/>
      <c r="F347" s="70"/>
      <c r="G347" s="70"/>
      <c r="H347" s="70"/>
      <c r="I347" s="70"/>
      <c r="J347" s="59"/>
    </row>
    <row r="348" spans="5:10" ht="12.75">
      <c r="E348" s="70"/>
      <c r="F348" s="70"/>
      <c r="G348" s="70"/>
      <c r="H348" s="70"/>
      <c r="I348" s="70"/>
      <c r="J348" s="59"/>
    </row>
    <row r="349" spans="5:10" ht="12.75">
      <c r="E349" s="70"/>
      <c r="F349" s="70"/>
      <c r="G349" s="70"/>
      <c r="H349" s="70"/>
      <c r="I349" s="70"/>
      <c r="J349" s="59"/>
    </row>
    <row r="350" spans="5:10" ht="12.75">
      <c r="E350" s="70"/>
      <c r="F350" s="70"/>
      <c r="G350" s="70"/>
      <c r="H350" s="70"/>
      <c r="I350" s="70"/>
      <c r="J350" s="59"/>
    </row>
    <row r="351" spans="5:10" ht="12.75">
      <c r="E351" s="70"/>
      <c r="F351" s="70"/>
      <c r="G351" s="70"/>
      <c r="H351" s="70"/>
      <c r="I351" s="70"/>
      <c r="J351" s="59"/>
    </row>
    <row r="352" spans="5:10" ht="12.75">
      <c r="E352" s="70"/>
      <c r="F352" s="70"/>
      <c r="G352" s="70"/>
      <c r="H352" s="70"/>
      <c r="I352" s="70"/>
      <c r="J352" s="59"/>
    </row>
    <row r="353" spans="5:10" ht="12.75">
      <c r="E353" s="70"/>
      <c r="F353" s="70"/>
      <c r="G353" s="70"/>
      <c r="H353" s="70"/>
      <c r="I353" s="70"/>
      <c r="J353" s="59"/>
    </row>
    <row r="354" spans="5:10" ht="12.75">
      <c r="E354" s="70"/>
      <c r="F354" s="70"/>
      <c r="G354" s="70"/>
      <c r="H354" s="70"/>
      <c r="I354" s="70"/>
      <c r="J354" s="59"/>
    </row>
    <row r="355" spans="5:10" ht="12.75">
      <c r="E355" s="70"/>
      <c r="F355" s="70"/>
      <c r="G355" s="70"/>
      <c r="H355" s="70"/>
      <c r="I355" s="70"/>
      <c r="J355" s="59"/>
    </row>
    <row r="356" spans="5:10" ht="12.75">
      <c r="E356" s="70"/>
      <c r="F356" s="70"/>
      <c r="G356" s="70"/>
      <c r="H356" s="70"/>
      <c r="I356" s="70"/>
      <c r="J356" s="59"/>
    </row>
    <row r="357" spans="5:10" ht="12.75">
      <c r="E357" s="70"/>
      <c r="F357" s="70"/>
      <c r="G357" s="70"/>
      <c r="H357" s="70"/>
      <c r="I357" s="70"/>
      <c r="J357" s="59"/>
    </row>
    <row r="358" spans="5:10" ht="12.75">
      <c r="E358" s="70"/>
      <c r="F358" s="70"/>
      <c r="G358" s="70"/>
      <c r="H358" s="70"/>
      <c r="I358" s="70"/>
      <c r="J358" s="59"/>
    </row>
    <row r="359" spans="5:10" ht="12.75">
      <c r="E359" s="70"/>
      <c r="F359" s="70"/>
      <c r="G359" s="70"/>
      <c r="H359" s="70"/>
      <c r="I359" s="70"/>
      <c r="J359" s="59"/>
    </row>
    <row r="360" spans="5:10" ht="12.75">
      <c r="E360" s="70"/>
      <c r="F360" s="70"/>
      <c r="G360" s="70"/>
      <c r="H360" s="70"/>
      <c r="I360" s="70"/>
      <c r="J360" s="59"/>
    </row>
    <row r="361" spans="5:10" ht="12.75">
      <c r="E361" s="70"/>
      <c r="F361" s="70"/>
      <c r="G361" s="70"/>
      <c r="H361" s="70"/>
      <c r="I361" s="70"/>
      <c r="J361" s="59"/>
    </row>
    <row r="362" spans="5:10" ht="12.75">
      <c r="E362" s="70"/>
      <c r="F362" s="70"/>
      <c r="G362" s="70"/>
      <c r="H362" s="70"/>
      <c r="I362" s="70"/>
      <c r="J362" s="59"/>
    </row>
    <row r="363" spans="5:10" ht="12.75">
      <c r="E363" s="70"/>
      <c r="F363" s="70"/>
      <c r="G363" s="70"/>
      <c r="H363" s="70"/>
      <c r="I363" s="70"/>
      <c r="J363" s="59"/>
    </row>
    <row r="364" spans="5:10" ht="12.75">
      <c r="E364" s="70"/>
      <c r="F364" s="70"/>
      <c r="G364" s="70"/>
      <c r="H364" s="70"/>
      <c r="I364" s="70"/>
      <c r="J364" s="59"/>
    </row>
    <row r="365" spans="5:10" ht="12.75">
      <c r="E365" s="70"/>
      <c r="F365" s="70"/>
      <c r="G365" s="70"/>
      <c r="H365" s="70"/>
      <c r="I365" s="70"/>
      <c r="J365" s="59"/>
    </row>
    <row r="366" spans="5:10" ht="12.75">
      <c r="E366" s="70"/>
      <c r="F366" s="70"/>
      <c r="G366" s="70"/>
      <c r="H366" s="70"/>
      <c r="I366" s="70"/>
      <c r="J366" s="59"/>
    </row>
    <row r="367" spans="5:10" ht="12.75">
      <c r="E367" s="70"/>
      <c r="F367" s="70"/>
      <c r="G367" s="70"/>
      <c r="H367" s="70"/>
      <c r="I367" s="70"/>
      <c r="J367" s="59"/>
    </row>
    <row r="368" spans="5:10" ht="12.75">
      <c r="E368" s="70"/>
      <c r="F368" s="70"/>
      <c r="G368" s="70"/>
      <c r="H368" s="70"/>
      <c r="I368" s="70"/>
      <c r="J368" s="59"/>
    </row>
    <row r="369" spans="5:10" ht="12.75">
      <c r="E369" s="70"/>
      <c r="F369" s="70"/>
      <c r="G369" s="70"/>
      <c r="H369" s="70"/>
      <c r="I369" s="70"/>
      <c r="J369" s="59"/>
    </row>
    <row r="370" spans="5:10" ht="12.75">
      <c r="E370" s="70"/>
      <c r="F370" s="70"/>
      <c r="G370" s="70"/>
      <c r="H370" s="70"/>
      <c r="I370" s="70"/>
      <c r="J370" s="59"/>
    </row>
    <row r="371" spans="5:10" ht="12.75">
      <c r="E371" s="70"/>
      <c r="F371" s="70"/>
      <c r="G371" s="70"/>
      <c r="H371" s="70"/>
      <c r="I371" s="70"/>
      <c r="J371" s="59"/>
    </row>
    <row r="372" spans="5:10" ht="12.75">
      <c r="E372" s="70"/>
      <c r="F372" s="70"/>
      <c r="G372" s="70"/>
      <c r="H372" s="70"/>
      <c r="I372" s="70"/>
      <c r="J372" s="59"/>
    </row>
    <row r="373" spans="5:10" ht="12.75">
      <c r="E373" s="70"/>
      <c r="F373" s="70"/>
      <c r="G373" s="70"/>
      <c r="H373" s="70"/>
      <c r="I373" s="70"/>
      <c r="J373" s="59"/>
    </row>
    <row r="374" spans="5:10" ht="12.75">
      <c r="E374" s="70"/>
      <c r="F374" s="70"/>
      <c r="G374" s="70"/>
      <c r="H374" s="70"/>
      <c r="I374" s="70"/>
      <c r="J374" s="59"/>
    </row>
    <row r="375" spans="5:10" ht="12.75">
      <c r="E375" s="70"/>
      <c r="F375" s="70"/>
      <c r="G375" s="70"/>
      <c r="H375" s="70"/>
      <c r="I375" s="70"/>
      <c r="J375" s="59"/>
    </row>
    <row r="376" spans="5:10" ht="12.75">
      <c r="E376" s="70"/>
      <c r="F376" s="70"/>
      <c r="G376" s="70"/>
      <c r="H376" s="70"/>
      <c r="I376" s="70"/>
      <c r="J376" s="59"/>
    </row>
    <row r="377" spans="5:10" ht="12.75">
      <c r="E377" s="70"/>
      <c r="F377" s="70"/>
      <c r="G377" s="70"/>
      <c r="H377" s="70"/>
      <c r="I377" s="70"/>
      <c r="J377" s="59"/>
    </row>
    <row r="378" spans="5:10" ht="12.75">
      <c r="E378" s="70"/>
      <c r="F378" s="70"/>
      <c r="G378" s="70"/>
      <c r="H378" s="70"/>
      <c r="I378" s="70"/>
      <c r="J378" s="59"/>
    </row>
    <row r="379" spans="5:10" ht="12.75">
      <c r="E379" s="70"/>
      <c r="F379" s="70"/>
      <c r="G379" s="70"/>
      <c r="H379" s="70"/>
      <c r="I379" s="70"/>
      <c r="J379" s="59"/>
    </row>
    <row r="380" spans="5:10" ht="12.75">
      <c r="E380" s="70"/>
      <c r="F380" s="70"/>
      <c r="G380" s="70"/>
      <c r="H380" s="70"/>
      <c r="I380" s="70"/>
      <c r="J380" s="59"/>
    </row>
    <row r="381" spans="5:10" ht="12.75">
      <c r="E381" s="70"/>
      <c r="F381" s="70"/>
      <c r="G381" s="70"/>
      <c r="H381" s="70"/>
      <c r="I381" s="70"/>
      <c r="J381" s="59"/>
    </row>
    <row r="382" spans="5:10" ht="12.75">
      <c r="E382" s="70"/>
      <c r="F382" s="70"/>
      <c r="G382" s="70"/>
      <c r="H382" s="70"/>
      <c r="I382" s="70"/>
      <c r="J382" s="59"/>
    </row>
    <row r="383" spans="5:10" ht="12.75">
      <c r="E383" s="70"/>
      <c r="F383" s="70"/>
      <c r="G383" s="70"/>
      <c r="H383" s="70"/>
      <c r="I383" s="70"/>
      <c r="J383" s="59"/>
    </row>
    <row r="384" spans="5:10" ht="12.75">
      <c r="E384" s="70"/>
      <c r="F384" s="70"/>
      <c r="G384" s="70"/>
      <c r="H384" s="70"/>
      <c r="I384" s="70"/>
      <c r="J384" s="59"/>
    </row>
    <row r="385" spans="5:10" ht="12.75">
      <c r="E385" s="70"/>
      <c r="F385" s="70"/>
      <c r="G385" s="70"/>
      <c r="H385" s="70"/>
      <c r="I385" s="70"/>
      <c r="J385" s="59"/>
    </row>
    <row r="386" spans="5:10" ht="12.75">
      <c r="E386" s="70"/>
      <c r="F386" s="70"/>
      <c r="G386" s="70"/>
      <c r="H386" s="70"/>
      <c r="I386" s="70"/>
      <c r="J386" s="59"/>
    </row>
    <row r="387" spans="5:10" ht="12.75">
      <c r="E387" s="70"/>
      <c r="F387" s="70"/>
      <c r="G387" s="70"/>
      <c r="H387" s="70"/>
      <c r="I387" s="70"/>
      <c r="J387" s="59"/>
    </row>
    <row r="388" spans="5:10" ht="12.75">
      <c r="E388" s="70"/>
      <c r="F388" s="70"/>
      <c r="G388" s="70"/>
      <c r="H388" s="70"/>
      <c r="I388" s="70"/>
      <c r="J388" s="59"/>
    </row>
    <row r="389" spans="5:10" ht="12.75">
      <c r="E389" s="70"/>
      <c r="F389" s="70"/>
      <c r="G389" s="70"/>
      <c r="H389" s="70"/>
      <c r="I389" s="70"/>
      <c r="J389" s="59"/>
    </row>
    <row r="390" spans="5:10" ht="12.75">
      <c r="E390" s="70"/>
      <c r="F390" s="70"/>
      <c r="G390" s="70"/>
      <c r="H390" s="70"/>
      <c r="I390" s="70"/>
      <c r="J390" s="59"/>
    </row>
    <row r="391" spans="5:10" ht="12.75">
      <c r="E391" s="70"/>
      <c r="F391" s="70"/>
      <c r="G391" s="70"/>
      <c r="H391" s="70"/>
      <c r="I391" s="70"/>
      <c r="J391" s="59"/>
    </row>
    <row r="392" spans="5:10" ht="12.75">
      <c r="E392" s="70"/>
      <c r="F392" s="70"/>
      <c r="G392" s="70"/>
      <c r="H392" s="70"/>
      <c r="I392" s="70"/>
      <c r="J392" s="59"/>
    </row>
    <row r="393" spans="5:10" ht="12.75">
      <c r="E393" s="70"/>
      <c r="F393" s="70"/>
      <c r="G393" s="70"/>
      <c r="H393" s="70"/>
      <c r="I393" s="70"/>
      <c r="J393" s="59"/>
    </row>
    <row r="394" spans="5:10" ht="12.75">
      <c r="E394" s="70"/>
      <c r="F394" s="70"/>
      <c r="G394" s="70"/>
      <c r="H394" s="70"/>
      <c r="I394" s="70"/>
      <c r="J394" s="59"/>
    </row>
    <row r="395" spans="5:10" ht="12.75">
      <c r="E395" s="70"/>
      <c r="F395" s="70"/>
      <c r="G395" s="70"/>
      <c r="H395" s="70"/>
      <c r="I395" s="70"/>
      <c r="J395" s="59"/>
    </row>
    <row r="396" spans="5:10" ht="12.75">
      <c r="E396" s="70"/>
      <c r="F396" s="70"/>
      <c r="G396" s="70"/>
      <c r="H396" s="70"/>
      <c r="I396" s="70"/>
      <c r="J396" s="59"/>
    </row>
    <row r="397" spans="5:10" ht="12.75">
      <c r="E397" s="70"/>
      <c r="F397" s="70"/>
      <c r="G397" s="70"/>
      <c r="H397" s="70"/>
      <c r="I397" s="70"/>
      <c r="J397" s="59"/>
    </row>
    <row r="398" spans="5:10" ht="12.75">
      <c r="E398" s="70"/>
      <c r="F398" s="70"/>
      <c r="G398" s="70"/>
      <c r="H398" s="70"/>
      <c r="I398" s="70"/>
      <c r="J398" s="59"/>
    </row>
    <row r="399" spans="5:10" ht="12.75">
      <c r="E399" s="70"/>
      <c r="F399" s="70"/>
      <c r="G399" s="70"/>
      <c r="H399" s="70"/>
      <c r="I399" s="70"/>
      <c r="J399" s="59"/>
    </row>
    <row r="400" spans="5:10" ht="12.75">
      <c r="E400" s="70"/>
      <c r="F400" s="70"/>
      <c r="G400" s="70"/>
      <c r="H400" s="70"/>
      <c r="I400" s="70"/>
      <c r="J400" s="59"/>
    </row>
    <row r="401" spans="5:10" ht="12.75">
      <c r="E401" s="70"/>
      <c r="F401" s="70"/>
      <c r="G401" s="70"/>
      <c r="H401" s="70"/>
      <c r="I401" s="70"/>
      <c r="J401" s="59"/>
    </row>
    <row r="402" spans="5:10" ht="12.75">
      <c r="E402" s="70"/>
      <c r="F402" s="70"/>
      <c r="G402" s="70"/>
      <c r="H402" s="70"/>
      <c r="I402" s="70"/>
      <c r="J402" s="59"/>
    </row>
    <row r="403" spans="5:10" ht="12.75">
      <c r="E403" s="70"/>
      <c r="F403" s="70"/>
      <c r="G403" s="70"/>
      <c r="H403" s="70"/>
      <c r="I403" s="70"/>
      <c r="J403" s="59"/>
    </row>
    <row r="404" spans="5:10" ht="12.75">
      <c r="E404" s="70"/>
      <c r="F404" s="70"/>
      <c r="G404" s="70"/>
      <c r="H404" s="70"/>
      <c r="I404" s="70"/>
      <c r="J404" s="59"/>
    </row>
    <row r="405" spans="5:10" ht="12.75">
      <c r="E405" s="70"/>
      <c r="F405" s="70"/>
      <c r="G405" s="70"/>
      <c r="H405" s="70"/>
      <c r="I405" s="70"/>
      <c r="J405" s="59"/>
    </row>
    <row r="406" spans="5:10" ht="12.75">
      <c r="E406" s="70"/>
      <c r="F406" s="70"/>
      <c r="G406" s="70"/>
      <c r="H406" s="70"/>
      <c r="I406" s="70"/>
      <c r="J406" s="59"/>
    </row>
    <row r="407" spans="5:10" ht="12.75">
      <c r="E407" s="70"/>
      <c r="F407" s="70"/>
      <c r="G407" s="70"/>
      <c r="H407" s="70"/>
      <c r="I407" s="70"/>
      <c r="J407" s="59"/>
    </row>
    <row r="408" spans="5:10" ht="12.75">
      <c r="E408" s="70"/>
      <c r="F408" s="70"/>
      <c r="G408" s="70"/>
      <c r="H408" s="70"/>
      <c r="I408" s="70"/>
      <c r="J408" s="59"/>
    </row>
    <row r="409" spans="5:10" ht="12.75">
      <c r="E409" s="70"/>
      <c r="F409" s="70"/>
      <c r="G409" s="70"/>
      <c r="H409" s="70"/>
      <c r="I409" s="70"/>
      <c r="J409" s="59"/>
    </row>
    <row r="410" spans="5:10" ht="12.75">
      <c r="E410" s="70"/>
      <c r="F410" s="70"/>
      <c r="G410" s="70"/>
      <c r="H410" s="70"/>
      <c r="I410" s="70"/>
      <c r="J410" s="59"/>
    </row>
    <row r="411" spans="5:10" ht="12.75">
      <c r="E411" s="70"/>
      <c r="F411" s="70"/>
      <c r="G411" s="70"/>
      <c r="H411" s="70"/>
      <c r="I411" s="70"/>
      <c r="J411" s="59"/>
    </row>
    <row r="412" spans="5:10" ht="12.75">
      <c r="E412" s="70"/>
      <c r="F412" s="70"/>
      <c r="G412" s="70"/>
      <c r="H412" s="70"/>
      <c r="I412" s="70"/>
      <c r="J412" s="59"/>
    </row>
    <row r="413" spans="5:10" ht="12.75">
      <c r="E413" s="70"/>
      <c r="F413" s="70"/>
      <c r="G413" s="70"/>
      <c r="H413" s="70"/>
      <c r="I413" s="70"/>
      <c r="J413" s="59"/>
    </row>
    <row r="414" spans="5:10" ht="12.75">
      <c r="E414" s="70"/>
      <c r="F414" s="70"/>
      <c r="G414" s="70"/>
      <c r="H414" s="70"/>
      <c r="I414" s="70"/>
      <c r="J414" s="59"/>
    </row>
    <row r="415" spans="5:10" ht="12.75">
      <c r="E415" s="70"/>
      <c r="F415" s="70"/>
      <c r="G415" s="70"/>
      <c r="H415" s="70"/>
      <c r="I415" s="70"/>
      <c r="J415" s="59"/>
    </row>
    <row r="416" spans="5:10" ht="12.75">
      <c r="E416" s="70"/>
      <c r="F416" s="70"/>
      <c r="G416" s="70"/>
      <c r="H416" s="70"/>
      <c r="I416" s="70"/>
      <c r="J416" s="59"/>
    </row>
    <row r="417" spans="5:10" ht="12.75">
      <c r="E417" s="70"/>
      <c r="F417" s="70"/>
      <c r="G417" s="70"/>
      <c r="H417" s="70"/>
      <c r="I417" s="70"/>
      <c r="J417" s="59"/>
    </row>
    <row r="418" spans="5:10" ht="12.75">
      <c r="E418" s="70"/>
      <c r="F418" s="70"/>
      <c r="G418" s="70"/>
      <c r="H418" s="70"/>
      <c r="I418" s="70"/>
      <c r="J418" s="59"/>
    </row>
    <row r="419" spans="5:10" ht="12.75">
      <c r="E419" s="70"/>
      <c r="F419" s="70"/>
      <c r="G419" s="70"/>
      <c r="H419" s="70"/>
      <c r="I419" s="70"/>
      <c r="J419" s="59"/>
    </row>
    <row r="420" spans="5:10" ht="12.75">
      <c r="E420" s="70"/>
      <c r="F420" s="70"/>
      <c r="G420" s="70"/>
      <c r="H420" s="70"/>
      <c r="I420" s="70"/>
      <c r="J420" s="59"/>
    </row>
    <row r="421" spans="5:10" ht="12.75">
      <c r="E421" s="70"/>
      <c r="F421" s="70"/>
      <c r="G421" s="70"/>
      <c r="H421" s="70"/>
      <c r="I421" s="70"/>
      <c r="J421" s="59"/>
    </row>
    <row r="422" spans="5:10" ht="12.75">
      <c r="E422" s="70"/>
      <c r="F422" s="70"/>
      <c r="G422" s="70"/>
      <c r="H422" s="70"/>
      <c r="I422" s="70"/>
      <c r="J422" s="59"/>
    </row>
    <row r="423" spans="5:10" ht="12.75">
      <c r="E423" s="70"/>
      <c r="F423" s="70"/>
      <c r="G423" s="70"/>
      <c r="H423" s="70"/>
      <c r="I423" s="70"/>
      <c r="J423" s="59"/>
    </row>
    <row r="424" spans="5:10" ht="12.75">
      <c r="E424" s="70"/>
      <c r="F424" s="70"/>
      <c r="G424" s="70"/>
      <c r="H424" s="70"/>
      <c r="I424" s="70"/>
      <c r="J424" s="59"/>
    </row>
    <row r="425" spans="5:10" ht="12.75">
      <c r="E425" s="70"/>
      <c r="F425" s="70"/>
      <c r="G425" s="70"/>
      <c r="H425" s="70"/>
      <c r="I425" s="70"/>
      <c r="J425" s="59"/>
    </row>
    <row r="426" spans="5:10" ht="12.75">
      <c r="E426" s="70"/>
      <c r="F426" s="70"/>
      <c r="G426" s="70"/>
      <c r="H426" s="70"/>
      <c r="I426" s="70"/>
      <c r="J426" s="59"/>
    </row>
    <row r="427" spans="5:10" ht="12.75">
      <c r="E427" s="70"/>
      <c r="F427" s="70"/>
      <c r="G427" s="70"/>
      <c r="H427" s="70"/>
      <c r="I427" s="70"/>
      <c r="J427" s="59"/>
    </row>
    <row r="428" spans="5:10" ht="12.75">
      <c r="E428" s="70"/>
      <c r="F428" s="70"/>
      <c r="G428" s="70"/>
      <c r="H428" s="70"/>
      <c r="I428" s="70"/>
      <c r="J428" s="59"/>
    </row>
    <row r="429" spans="5:10" ht="12.75">
      <c r="E429" s="70"/>
      <c r="F429" s="70"/>
      <c r="G429" s="70"/>
      <c r="H429" s="70"/>
      <c r="I429" s="70"/>
      <c r="J429" s="59"/>
    </row>
    <row r="430" spans="5:10" ht="12.75">
      <c r="E430" s="70"/>
      <c r="F430" s="70"/>
      <c r="G430" s="70"/>
      <c r="H430" s="70"/>
      <c r="I430" s="70"/>
      <c r="J430" s="59"/>
    </row>
    <row r="431" spans="5:10" ht="12.75">
      <c r="E431" s="70"/>
      <c r="F431" s="70"/>
      <c r="G431" s="70"/>
      <c r="H431" s="70"/>
      <c r="I431" s="70"/>
      <c r="J431" s="59"/>
    </row>
    <row r="432" spans="5:10" ht="12.75">
      <c r="E432" s="70"/>
      <c r="F432" s="70"/>
      <c r="G432" s="70"/>
      <c r="H432" s="70"/>
      <c r="I432" s="70"/>
      <c r="J432" s="59"/>
    </row>
    <row r="433" spans="5:10" ht="12.75">
      <c r="E433" s="70"/>
      <c r="F433" s="70"/>
      <c r="G433" s="70"/>
      <c r="H433" s="70"/>
      <c r="I433" s="70"/>
      <c r="J433" s="59"/>
    </row>
    <row r="434" spans="5:10" ht="12.75">
      <c r="E434" s="70"/>
      <c r="F434" s="70"/>
      <c r="G434" s="70"/>
      <c r="H434" s="70"/>
      <c r="I434" s="70"/>
      <c r="J434" s="59"/>
    </row>
    <row r="435" spans="5:10" ht="12.75">
      <c r="E435" s="70"/>
      <c r="F435" s="70"/>
      <c r="G435" s="70"/>
      <c r="H435" s="70"/>
      <c r="I435" s="70"/>
      <c r="J435" s="59"/>
    </row>
    <row r="436" spans="5:10" ht="12.75">
      <c r="E436" s="70"/>
      <c r="F436" s="70"/>
      <c r="G436" s="70"/>
      <c r="H436" s="70"/>
      <c r="I436" s="70"/>
      <c r="J436" s="59"/>
    </row>
    <row r="437" spans="5:10" ht="12.75">
      <c r="E437" s="70"/>
      <c r="F437" s="70"/>
      <c r="G437" s="70"/>
      <c r="H437" s="70"/>
      <c r="I437" s="70"/>
      <c r="J437" s="59"/>
    </row>
    <row r="438" spans="5:10" ht="12.75">
      <c r="E438" s="70"/>
      <c r="F438" s="70"/>
      <c r="G438" s="70"/>
      <c r="H438" s="70"/>
      <c r="I438" s="70"/>
      <c r="J438" s="59"/>
    </row>
    <row r="439" spans="5:10" ht="12.75">
      <c r="E439" s="70"/>
      <c r="F439" s="70"/>
      <c r="G439" s="70"/>
      <c r="H439" s="70"/>
      <c r="I439" s="70"/>
      <c r="J439" s="59"/>
    </row>
    <row r="440" spans="5:10" ht="12.75">
      <c r="E440" s="70"/>
      <c r="F440" s="70"/>
      <c r="G440" s="70"/>
      <c r="H440" s="70"/>
      <c r="I440" s="70"/>
      <c r="J440" s="59"/>
    </row>
    <row r="441" spans="5:10" ht="12.75">
      <c r="E441" s="70"/>
      <c r="F441" s="70"/>
      <c r="G441" s="70"/>
      <c r="H441" s="70"/>
      <c r="I441" s="70"/>
      <c r="J441" s="59"/>
    </row>
    <row r="442" spans="5:10" ht="12.75">
      <c r="E442" s="70"/>
      <c r="F442" s="70"/>
      <c r="G442" s="70"/>
      <c r="H442" s="70"/>
      <c r="I442" s="70"/>
      <c r="J442" s="59"/>
    </row>
    <row r="443" spans="5:10" ht="12.75">
      <c r="E443" s="70"/>
      <c r="F443" s="70"/>
      <c r="G443" s="70"/>
      <c r="H443" s="70"/>
      <c r="I443" s="70"/>
      <c r="J443" s="59"/>
    </row>
    <row r="444" spans="5:10" ht="12.75">
      <c r="E444" s="70"/>
      <c r="F444" s="70"/>
      <c r="G444" s="70"/>
      <c r="H444" s="70"/>
      <c r="I444" s="70"/>
      <c r="J444" s="59"/>
    </row>
    <row r="445" spans="5:10" ht="12.75">
      <c r="E445" s="70"/>
      <c r="F445" s="70"/>
      <c r="G445" s="70"/>
      <c r="H445" s="70"/>
      <c r="I445" s="70"/>
      <c r="J445" s="59"/>
    </row>
    <row r="446" spans="5:10" ht="12.75">
      <c r="E446" s="70"/>
      <c r="F446" s="70"/>
      <c r="G446" s="70"/>
      <c r="H446" s="70"/>
      <c r="I446" s="70"/>
      <c r="J446" s="59"/>
    </row>
    <row r="447" spans="5:10" ht="12.75">
      <c r="E447" s="70"/>
      <c r="F447" s="70"/>
      <c r="G447" s="70"/>
      <c r="H447" s="70"/>
      <c r="I447" s="70"/>
      <c r="J447" s="59"/>
    </row>
    <row r="448" spans="5:10" ht="12.75">
      <c r="E448" s="70"/>
      <c r="F448" s="70"/>
      <c r="G448" s="70"/>
      <c r="H448" s="70"/>
      <c r="I448" s="70"/>
      <c r="J448" s="59"/>
    </row>
    <row r="449" spans="5:10" ht="12.75">
      <c r="E449" s="70"/>
      <c r="F449" s="70"/>
      <c r="G449" s="70"/>
      <c r="H449" s="70"/>
      <c r="I449" s="70"/>
      <c r="J449" s="59"/>
    </row>
    <row r="450" spans="5:10" ht="12.75">
      <c r="E450" s="70"/>
      <c r="F450" s="70"/>
      <c r="G450" s="70"/>
      <c r="H450" s="70"/>
      <c r="I450" s="70"/>
      <c r="J450" s="59"/>
    </row>
    <row r="451" spans="5:10" ht="12.75">
      <c r="E451" s="70"/>
      <c r="F451" s="70"/>
      <c r="G451" s="70"/>
      <c r="H451" s="70"/>
      <c r="I451" s="70"/>
      <c r="J451" s="59"/>
    </row>
    <row r="452" spans="5:10" ht="12.75">
      <c r="E452" s="70"/>
      <c r="F452" s="70"/>
      <c r="G452" s="70"/>
      <c r="H452" s="70"/>
      <c r="I452" s="70"/>
      <c r="J452" s="59"/>
    </row>
    <row r="453" spans="5:10" ht="12.75">
      <c r="E453" s="70"/>
      <c r="F453" s="70"/>
      <c r="G453" s="70"/>
      <c r="H453" s="70"/>
      <c r="I453" s="70"/>
      <c r="J453" s="59"/>
    </row>
    <row r="454" spans="5:10" ht="12.75">
      <c r="E454" s="70"/>
      <c r="F454" s="70"/>
      <c r="G454" s="70"/>
      <c r="H454" s="70"/>
      <c r="I454" s="70"/>
      <c r="J454" s="59"/>
    </row>
    <row r="455" spans="5:10" ht="12.75">
      <c r="E455" s="70"/>
      <c r="F455" s="70"/>
      <c r="G455" s="70"/>
      <c r="H455" s="70"/>
      <c r="I455" s="70"/>
      <c r="J455" s="59"/>
    </row>
    <row r="456" spans="5:10" ht="12.75">
      <c r="E456" s="70"/>
      <c r="F456" s="70"/>
      <c r="G456" s="70"/>
      <c r="H456" s="70"/>
      <c r="I456" s="70"/>
      <c r="J456" s="59"/>
    </row>
    <row r="457" spans="5:10" ht="12.75">
      <c r="E457" s="70"/>
      <c r="F457" s="70"/>
      <c r="G457" s="70"/>
      <c r="H457" s="70"/>
      <c r="I457" s="70"/>
      <c r="J457" s="59"/>
    </row>
    <row r="458" spans="5:10" ht="12.75">
      <c r="E458" s="70"/>
      <c r="F458" s="70"/>
      <c r="G458" s="70"/>
      <c r="H458" s="70"/>
      <c r="I458" s="70"/>
      <c r="J458" s="59"/>
    </row>
    <row r="459" spans="5:10" ht="12.75">
      <c r="E459" s="70"/>
      <c r="F459" s="70"/>
      <c r="G459" s="70"/>
      <c r="H459" s="70"/>
      <c r="I459" s="70"/>
      <c r="J459" s="59"/>
    </row>
    <row r="460" spans="5:10" ht="12.75">
      <c r="E460" s="70"/>
      <c r="F460" s="70"/>
      <c r="G460" s="70"/>
      <c r="H460" s="70"/>
      <c r="I460" s="70"/>
      <c r="J460" s="59"/>
    </row>
    <row r="461" spans="5:10" ht="12.75">
      <c r="E461" s="70"/>
      <c r="F461" s="70"/>
      <c r="G461" s="70"/>
      <c r="H461" s="70"/>
      <c r="I461" s="70"/>
      <c r="J461" s="59"/>
    </row>
    <row r="462" spans="5:10" ht="12.75">
      <c r="E462" s="70"/>
      <c r="F462" s="70"/>
      <c r="G462" s="70"/>
      <c r="H462" s="70"/>
      <c r="I462" s="70"/>
      <c r="J462" s="59"/>
    </row>
    <row r="463" spans="5:10" ht="12.75">
      <c r="E463" s="70"/>
      <c r="F463" s="70"/>
      <c r="G463" s="70"/>
      <c r="H463" s="70"/>
      <c r="I463" s="70"/>
      <c r="J463" s="59"/>
    </row>
    <row r="464" spans="5:10" ht="12.75">
      <c r="E464" s="70"/>
      <c r="F464" s="70"/>
      <c r="G464" s="70"/>
      <c r="H464" s="70"/>
      <c r="I464" s="70"/>
      <c r="J464" s="59"/>
    </row>
    <row r="465" spans="5:10" ht="12.75">
      <c r="E465" s="70"/>
      <c r="F465" s="70"/>
      <c r="G465" s="70"/>
      <c r="H465" s="70"/>
      <c r="I465" s="70"/>
      <c r="J465" s="59"/>
    </row>
    <row r="466" spans="5:10" ht="12.75">
      <c r="E466" s="70"/>
      <c r="F466" s="70"/>
      <c r="G466" s="70"/>
      <c r="H466" s="70"/>
      <c r="I466" s="70"/>
      <c r="J466" s="59"/>
    </row>
    <row r="467" spans="5:10" ht="12.75">
      <c r="E467" s="70"/>
      <c r="F467" s="70"/>
      <c r="G467" s="70"/>
      <c r="H467" s="70"/>
      <c r="I467" s="70"/>
      <c r="J467" s="59"/>
    </row>
    <row r="468" spans="5:10" ht="12.75">
      <c r="E468" s="70"/>
      <c r="F468" s="70"/>
      <c r="G468" s="70"/>
      <c r="H468" s="70"/>
      <c r="I468" s="70"/>
      <c r="J468" s="59"/>
    </row>
    <row r="469" spans="5:10" ht="12.75">
      <c r="E469" s="70"/>
      <c r="F469" s="70"/>
      <c r="G469" s="70"/>
      <c r="H469" s="70"/>
      <c r="I469" s="70"/>
      <c r="J469" s="59"/>
    </row>
    <row r="470" spans="5:10" ht="12.75">
      <c r="E470" s="70"/>
      <c r="F470" s="70"/>
      <c r="G470" s="70"/>
      <c r="H470" s="70"/>
      <c r="I470" s="70"/>
      <c r="J470" s="59"/>
    </row>
    <row r="471" spans="5:10" ht="12.75">
      <c r="E471" s="70"/>
      <c r="F471" s="70"/>
      <c r="G471" s="70"/>
      <c r="H471" s="70"/>
      <c r="I471" s="70"/>
      <c r="J471" s="59"/>
    </row>
    <row r="472" spans="5:10" ht="12.75">
      <c r="E472" s="70"/>
      <c r="F472" s="70"/>
      <c r="G472" s="70"/>
      <c r="H472" s="70"/>
      <c r="I472" s="70"/>
      <c r="J472" s="59"/>
    </row>
    <row r="473" spans="5:10" ht="12.75">
      <c r="E473" s="70"/>
      <c r="F473" s="70"/>
      <c r="G473" s="70"/>
      <c r="H473" s="70"/>
      <c r="I473" s="70"/>
      <c r="J473" s="59"/>
    </row>
    <row r="474" spans="5:10" ht="12.75">
      <c r="E474" s="70"/>
      <c r="F474" s="70"/>
      <c r="G474" s="70"/>
      <c r="H474" s="70"/>
      <c r="I474" s="70"/>
      <c r="J474" s="59"/>
    </row>
    <row r="475" spans="5:10" ht="12.75">
      <c r="E475" s="70"/>
      <c r="F475" s="70"/>
      <c r="G475" s="70"/>
      <c r="H475" s="70"/>
      <c r="I475" s="70"/>
      <c r="J475" s="59"/>
    </row>
    <row r="476" spans="5:10" ht="12.75">
      <c r="E476" s="70"/>
      <c r="F476" s="70"/>
      <c r="G476" s="70"/>
      <c r="H476" s="70"/>
      <c r="I476" s="70"/>
      <c r="J476" s="59"/>
    </row>
    <row r="477" spans="5:10" ht="12.75">
      <c r="E477" s="70"/>
      <c r="F477" s="70"/>
      <c r="G477" s="70"/>
      <c r="H477" s="70"/>
      <c r="I477" s="70"/>
      <c r="J477" s="59"/>
    </row>
    <row r="478" spans="5:10" ht="12.75">
      <c r="E478" s="70"/>
      <c r="F478" s="70"/>
      <c r="G478" s="70"/>
      <c r="H478" s="70"/>
      <c r="I478" s="70"/>
      <c r="J478" s="59"/>
    </row>
    <row r="479" spans="5:10" ht="12.75">
      <c r="E479" s="70"/>
      <c r="F479" s="70"/>
      <c r="G479" s="70"/>
      <c r="H479" s="70"/>
      <c r="I479" s="70"/>
      <c r="J479" s="59"/>
    </row>
    <row r="480" spans="5:10" ht="12.75">
      <c r="E480" s="70"/>
      <c r="F480" s="70"/>
      <c r="G480" s="70"/>
      <c r="H480" s="70"/>
      <c r="I480" s="70"/>
      <c r="J480" s="59"/>
    </row>
    <row r="481" spans="5:10" ht="12.75">
      <c r="E481" s="70"/>
      <c r="F481" s="70"/>
      <c r="G481" s="70"/>
      <c r="H481" s="70"/>
      <c r="I481" s="70"/>
      <c r="J481" s="59"/>
    </row>
    <row r="482" spans="5:10" ht="12.75">
      <c r="E482" s="70"/>
      <c r="F482" s="70"/>
      <c r="G482" s="70"/>
      <c r="H482" s="70"/>
      <c r="I482" s="70"/>
      <c r="J482" s="59"/>
    </row>
    <row r="483" spans="5:10" ht="12.75">
      <c r="E483" s="70"/>
      <c r="F483" s="70"/>
      <c r="G483" s="70"/>
      <c r="H483" s="70"/>
      <c r="I483" s="70"/>
      <c r="J483" s="59"/>
    </row>
    <row r="484" spans="5:10" ht="12.75">
      <c r="E484" s="70"/>
      <c r="F484" s="70"/>
      <c r="G484" s="70"/>
      <c r="H484" s="70"/>
      <c r="I484" s="70"/>
      <c r="J484" s="59"/>
    </row>
    <row r="485" spans="5:10" ht="12.75">
      <c r="E485" s="70"/>
      <c r="F485" s="70"/>
      <c r="G485" s="70"/>
      <c r="H485" s="70"/>
      <c r="I485" s="70"/>
      <c r="J485" s="59"/>
    </row>
    <row r="486" spans="5:10" ht="12.75">
      <c r="E486" s="70"/>
      <c r="F486" s="70"/>
      <c r="G486" s="70"/>
      <c r="H486" s="70"/>
      <c r="I486" s="70"/>
      <c r="J486" s="59"/>
    </row>
    <row r="487" spans="5:10" ht="12.75">
      <c r="E487" s="70"/>
      <c r="F487" s="70"/>
      <c r="G487" s="70"/>
      <c r="H487" s="70"/>
      <c r="I487" s="70"/>
      <c r="J487" s="59"/>
    </row>
    <row r="488" spans="5:10" ht="12.75">
      <c r="E488" s="70"/>
      <c r="F488" s="70"/>
      <c r="G488" s="70"/>
      <c r="H488" s="70"/>
      <c r="I488" s="70"/>
      <c r="J488" s="59"/>
    </row>
    <row r="489" spans="5:10" ht="12.75">
      <c r="E489" s="70"/>
      <c r="F489" s="70"/>
      <c r="G489" s="70"/>
      <c r="H489" s="70"/>
      <c r="I489" s="70"/>
      <c r="J489" s="59"/>
    </row>
    <row r="490" spans="5:10" ht="12.75">
      <c r="E490" s="70"/>
      <c r="F490" s="70"/>
      <c r="G490" s="70"/>
      <c r="H490" s="70"/>
      <c r="I490" s="70"/>
      <c r="J490" s="59"/>
    </row>
    <row r="491" spans="5:10" ht="12.75">
      <c r="E491" s="70"/>
      <c r="F491" s="70"/>
      <c r="G491" s="70"/>
      <c r="H491" s="70"/>
      <c r="I491" s="70"/>
      <c r="J491" s="59"/>
    </row>
    <row r="492" spans="5:10" ht="12.75">
      <c r="E492" s="70"/>
      <c r="F492" s="70"/>
      <c r="G492" s="70"/>
      <c r="H492" s="70"/>
      <c r="I492" s="70"/>
      <c r="J492" s="59"/>
    </row>
    <row r="493" spans="5:10" ht="12.75">
      <c r="E493" s="70"/>
      <c r="F493" s="70"/>
      <c r="G493" s="70"/>
      <c r="H493" s="70"/>
      <c r="I493" s="70"/>
      <c r="J493" s="59"/>
    </row>
    <row r="494" spans="5:10" ht="12.75">
      <c r="E494" s="70"/>
      <c r="F494" s="70"/>
      <c r="G494" s="70"/>
      <c r="H494" s="70"/>
      <c r="I494" s="70"/>
      <c r="J494" s="59"/>
    </row>
    <row r="495" spans="5:10" ht="12.75">
      <c r="E495" s="70"/>
      <c r="F495" s="70"/>
      <c r="G495" s="70"/>
      <c r="H495" s="70"/>
      <c r="I495" s="70"/>
      <c r="J495" s="59"/>
    </row>
    <row r="496" spans="5:10" ht="12.75">
      <c r="E496" s="70"/>
      <c r="F496" s="70"/>
      <c r="G496" s="70"/>
      <c r="H496" s="70"/>
      <c r="I496" s="70"/>
      <c r="J496" s="59"/>
    </row>
    <row r="497" spans="5:10" ht="12.75">
      <c r="E497" s="70"/>
      <c r="F497" s="70"/>
      <c r="G497" s="70"/>
      <c r="H497" s="70"/>
      <c r="I497" s="70"/>
      <c r="J497" s="59"/>
    </row>
    <row r="498" spans="5:10" ht="12.75">
      <c r="E498" s="70"/>
      <c r="F498" s="70"/>
      <c r="G498" s="70"/>
      <c r="H498" s="70"/>
      <c r="I498" s="70"/>
      <c r="J498" s="59"/>
    </row>
    <row r="499" spans="5:10" ht="12.75">
      <c r="E499" s="70"/>
      <c r="F499" s="70"/>
      <c r="G499" s="70"/>
      <c r="H499" s="70"/>
      <c r="I499" s="70"/>
      <c r="J499" s="59"/>
    </row>
    <row r="500" spans="5:10" ht="12.75">
      <c r="E500" s="70"/>
      <c r="F500" s="70"/>
      <c r="G500" s="70"/>
      <c r="H500" s="70"/>
      <c r="I500" s="70"/>
      <c r="J500" s="59"/>
    </row>
    <row r="501" spans="5:10" ht="12.75">
      <c r="E501" s="70"/>
      <c r="F501" s="70"/>
      <c r="G501" s="70"/>
      <c r="H501" s="70"/>
      <c r="I501" s="70"/>
      <c r="J501" s="59"/>
    </row>
    <row r="502" spans="5:10" ht="12.75">
      <c r="E502" s="70"/>
      <c r="F502" s="70"/>
      <c r="G502" s="70"/>
      <c r="H502" s="70"/>
      <c r="I502" s="70"/>
      <c r="J502" s="59"/>
    </row>
    <row r="503" spans="5:10" ht="12.75">
      <c r="E503" s="70"/>
      <c r="F503" s="70"/>
      <c r="G503" s="70"/>
      <c r="H503" s="70"/>
      <c r="I503" s="70"/>
      <c r="J503" s="59"/>
    </row>
    <row r="504" spans="5:10" ht="12.75">
      <c r="E504" s="70"/>
      <c r="F504" s="70"/>
      <c r="G504" s="70"/>
      <c r="H504" s="70"/>
      <c r="I504" s="70"/>
      <c r="J504" s="59"/>
    </row>
    <row r="505" spans="5:10" ht="12.75">
      <c r="E505" s="70"/>
      <c r="F505" s="70"/>
      <c r="G505" s="70"/>
      <c r="H505" s="70"/>
      <c r="I505" s="70"/>
      <c r="J505" s="59"/>
    </row>
    <row r="506" spans="5:10" ht="12.75">
      <c r="E506" s="70"/>
      <c r="F506" s="70"/>
      <c r="G506" s="70"/>
      <c r="H506" s="70"/>
      <c r="I506" s="70"/>
      <c r="J506" s="59"/>
    </row>
    <row r="507" spans="5:10" ht="12.75">
      <c r="E507" s="70"/>
      <c r="F507" s="70"/>
      <c r="G507" s="70"/>
      <c r="H507" s="70"/>
      <c r="I507" s="70"/>
      <c r="J507" s="59"/>
    </row>
    <row r="508" spans="5:10" ht="12.75">
      <c r="E508" s="70"/>
      <c r="F508" s="70"/>
      <c r="G508" s="70"/>
      <c r="H508" s="70"/>
      <c r="I508" s="70"/>
      <c r="J508" s="59"/>
    </row>
    <row r="509" spans="5:10" ht="12.75">
      <c r="E509" s="70"/>
      <c r="F509" s="70"/>
      <c r="G509" s="70"/>
      <c r="H509" s="70"/>
      <c r="I509" s="70"/>
      <c r="J509" s="59"/>
    </row>
    <row r="510" spans="5:10" ht="12.75">
      <c r="E510" s="70"/>
      <c r="F510" s="70"/>
      <c r="G510" s="70"/>
      <c r="H510" s="70"/>
      <c r="I510" s="70"/>
      <c r="J510" s="59"/>
    </row>
    <row r="511" spans="5:10" ht="12.75">
      <c r="E511" s="70"/>
      <c r="F511" s="70"/>
      <c r="G511" s="70"/>
      <c r="H511" s="70"/>
      <c r="I511" s="70"/>
      <c r="J511" s="59"/>
    </row>
    <row r="512" spans="5:10" ht="12.75">
      <c r="E512" s="70"/>
      <c r="F512" s="70"/>
      <c r="G512" s="70"/>
      <c r="H512" s="70"/>
      <c r="I512" s="70"/>
      <c r="J512" s="59"/>
    </row>
    <row r="513" spans="5:10" ht="12.75">
      <c r="E513" s="70"/>
      <c r="F513" s="70"/>
      <c r="G513" s="70"/>
      <c r="H513" s="70"/>
      <c r="I513" s="70"/>
      <c r="J513" s="59"/>
    </row>
    <row r="514" spans="5:10" ht="12.75">
      <c r="E514" s="70"/>
      <c r="F514" s="70"/>
      <c r="G514" s="70"/>
      <c r="H514" s="70"/>
      <c r="I514" s="70"/>
      <c r="J514" s="59"/>
    </row>
    <row r="515" spans="5:10" ht="12.75">
      <c r="E515" s="70"/>
      <c r="F515" s="70"/>
      <c r="G515" s="70"/>
      <c r="H515" s="70"/>
      <c r="I515" s="70"/>
      <c r="J515" s="59"/>
    </row>
    <row r="516" spans="5:10" ht="12.75">
      <c r="E516" s="70"/>
      <c r="F516" s="70"/>
      <c r="G516" s="70"/>
      <c r="H516" s="70"/>
      <c r="I516" s="70"/>
      <c r="J516" s="59"/>
    </row>
    <row r="517" spans="5:10" ht="12.75">
      <c r="E517" s="70"/>
      <c r="F517" s="70"/>
      <c r="G517" s="70"/>
      <c r="H517" s="70"/>
      <c r="I517" s="70"/>
      <c r="J517" s="59"/>
    </row>
    <row r="518" spans="5:10" ht="12.75">
      <c r="E518" s="70"/>
      <c r="F518" s="70"/>
      <c r="G518" s="70"/>
      <c r="H518" s="70"/>
      <c r="I518" s="70"/>
      <c r="J518" s="59"/>
    </row>
    <row r="519" spans="5:10" ht="12.75">
      <c r="E519" s="70"/>
      <c r="F519" s="70"/>
      <c r="G519" s="70"/>
      <c r="H519" s="70"/>
      <c r="I519" s="70"/>
      <c r="J519" s="59"/>
    </row>
    <row r="520" spans="5:10" ht="12.75">
      <c r="E520" s="70"/>
      <c r="F520" s="70"/>
      <c r="G520" s="70"/>
      <c r="H520" s="70"/>
      <c r="I520" s="70"/>
      <c r="J520" s="59"/>
    </row>
    <row r="521" spans="5:10" ht="12.75">
      <c r="E521" s="70"/>
      <c r="F521" s="70"/>
      <c r="G521" s="70"/>
      <c r="H521" s="70"/>
      <c r="I521" s="70"/>
      <c r="J521" s="59"/>
    </row>
    <row r="522" spans="5:10" ht="12.75">
      <c r="E522" s="70"/>
      <c r="F522" s="70"/>
      <c r="G522" s="70"/>
      <c r="H522" s="70"/>
      <c r="I522" s="70"/>
      <c r="J522" s="59"/>
    </row>
    <row r="523" spans="5:10" ht="12.75">
      <c r="E523" s="70"/>
      <c r="F523" s="70"/>
      <c r="G523" s="70"/>
      <c r="H523" s="70"/>
      <c r="I523" s="70"/>
      <c r="J523" s="59"/>
    </row>
    <row r="524" spans="5:10" ht="12.75">
      <c r="E524" s="70"/>
      <c r="F524" s="70"/>
      <c r="G524" s="70"/>
      <c r="H524" s="70"/>
      <c r="I524" s="70"/>
      <c r="J524" s="59"/>
    </row>
    <row r="525" spans="5:10" ht="12.75">
      <c r="E525" s="70"/>
      <c r="F525" s="70"/>
      <c r="G525" s="70"/>
      <c r="H525" s="70"/>
      <c r="I525" s="70"/>
      <c r="J525" s="59"/>
    </row>
    <row r="526" spans="5:10" ht="12.75">
      <c r="E526" s="70"/>
      <c r="F526" s="70"/>
      <c r="G526" s="70"/>
      <c r="H526" s="70"/>
      <c r="I526" s="70"/>
      <c r="J526" s="59"/>
    </row>
    <row r="527" spans="5:10" ht="12.75">
      <c r="E527" s="70"/>
      <c r="F527" s="70"/>
      <c r="G527" s="70"/>
      <c r="H527" s="70"/>
      <c r="I527" s="70"/>
      <c r="J527" s="59"/>
    </row>
    <row r="528" spans="5:10" ht="12.75">
      <c r="E528" s="70"/>
      <c r="F528" s="70"/>
      <c r="G528" s="70"/>
      <c r="H528" s="70"/>
      <c r="I528" s="70"/>
      <c r="J528" s="59"/>
    </row>
    <row r="529" spans="5:10" ht="12.75">
      <c r="E529" s="70"/>
      <c r="F529" s="70"/>
      <c r="G529" s="70"/>
      <c r="H529" s="70"/>
      <c r="I529" s="70"/>
      <c r="J529" s="59"/>
    </row>
    <row r="530" spans="5:10" ht="12.75">
      <c r="E530" s="70"/>
      <c r="F530" s="70"/>
      <c r="G530" s="70"/>
      <c r="H530" s="70"/>
      <c r="I530" s="70"/>
      <c r="J530" s="59"/>
    </row>
    <row r="531" spans="5:10" ht="12.75">
      <c r="E531" s="70"/>
      <c r="F531" s="70"/>
      <c r="G531" s="70"/>
      <c r="H531" s="70"/>
      <c r="I531" s="70"/>
      <c r="J531" s="59"/>
    </row>
    <row r="532" spans="5:10" ht="12.75">
      <c r="E532" s="70"/>
      <c r="F532" s="70"/>
      <c r="G532" s="70"/>
      <c r="H532" s="70"/>
      <c r="I532" s="70"/>
      <c r="J532" s="59"/>
    </row>
    <row r="533" spans="5:10" ht="12.75">
      <c r="E533" s="70"/>
      <c r="F533" s="70"/>
      <c r="G533" s="70"/>
      <c r="H533" s="70"/>
      <c r="I533" s="70"/>
      <c r="J533" s="59"/>
    </row>
    <row r="534" spans="5:10" ht="12.75">
      <c r="E534" s="70"/>
      <c r="F534" s="70"/>
      <c r="G534" s="70"/>
      <c r="H534" s="70"/>
      <c r="I534" s="70"/>
      <c r="J534" s="59"/>
    </row>
    <row r="535" spans="5:10" ht="12.75">
      <c r="E535" s="70"/>
      <c r="F535" s="70"/>
      <c r="G535" s="70"/>
      <c r="H535" s="70"/>
      <c r="I535" s="70"/>
      <c r="J535" s="59"/>
    </row>
    <row r="536" spans="5:10" ht="12.75">
      <c r="E536" s="70"/>
      <c r="F536" s="70"/>
      <c r="G536" s="70"/>
      <c r="H536" s="70"/>
      <c r="I536" s="70"/>
      <c r="J536" s="59"/>
    </row>
    <row r="537" spans="5:10" ht="12.75">
      <c r="E537" s="70"/>
      <c r="F537" s="70"/>
      <c r="G537" s="70"/>
      <c r="H537" s="70"/>
      <c r="I537" s="70"/>
      <c r="J537" s="59"/>
    </row>
    <row r="538" spans="5:10" ht="12.75">
      <c r="E538" s="70"/>
      <c r="F538" s="70"/>
      <c r="G538" s="70"/>
      <c r="H538" s="70"/>
      <c r="I538" s="70"/>
      <c r="J538" s="59"/>
    </row>
    <row r="539" spans="5:10" ht="12.75">
      <c r="E539" s="70"/>
      <c r="F539" s="70"/>
      <c r="G539" s="70"/>
      <c r="H539" s="70"/>
      <c r="I539" s="70"/>
      <c r="J539" s="59"/>
    </row>
    <row r="540" spans="5:10" ht="12.75">
      <c r="E540" s="70"/>
      <c r="F540" s="70"/>
      <c r="G540" s="70"/>
      <c r="H540" s="70"/>
      <c r="I540" s="70"/>
      <c r="J540" s="59"/>
    </row>
    <row r="541" spans="5:10" ht="12.75">
      <c r="E541" s="70"/>
      <c r="F541" s="70"/>
      <c r="G541" s="70"/>
      <c r="H541" s="70"/>
      <c r="I541" s="70"/>
      <c r="J541" s="59"/>
    </row>
    <row r="542" spans="5:10" ht="12.75">
      <c r="E542" s="70"/>
      <c r="F542" s="70"/>
      <c r="G542" s="70"/>
      <c r="H542" s="70"/>
      <c r="I542" s="70"/>
      <c r="J542" s="59"/>
    </row>
    <row r="543" spans="5:10" ht="12.75">
      <c r="E543" s="70"/>
      <c r="F543" s="70"/>
      <c r="G543" s="70"/>
      <c r="H543" s="70"/>
      <c r="I543" s="70"/>
      <c r="J543" s="59"/>
    </row>
    <row r="544" spans="5:10" ht="12.75">
      <c r="E544" s="70"/>
      <c r="F544" s="70"/>
      <c r="G544" s="70"/>
      <c r="H544" s="70"/>
      <c r="I544" s="70"/>
      <c r="J544" s="59"/>
    </row>
    <row r="545" spans="5:10" ht="12.75">
      <c r="E545" s="70"/>
      <c r="F545" s="70"/>
      <c r="G545" s="70"/>
      <c r="H545" s="70"/>
      <c r="I545" s="70"/>
      <c r="J545" s="59"/>
    </row>
    <row r="546" spans="5:10" ht="12.75">
      <c r="E546" s="70"/>
      <c r="F546" s="70"/>
      <c r="G546" s="70"/>
      <c r="H546" s="70"/>
      <c r="I546" s="70"/>
      <c r="J546" s="59"/>
    </row>
    <row r="547" spans="5:10" ht="12.75">
      <c r="E547" s="70"/>
      <c r="F547" s="70"/>
      <c r="G547" s="70"/>
      <c r="H547" s="70"/>
      <c r="I547" s="70"/>
      <c r="J547" s="59"/>
    </row>
    <row r="548" spans="5:10" ht="12.75">
      <c r="E548" s="70"/>
      <c r="F548" s="70"/>
      <c r="G548" s="70"/>
      <c r="H548" s="70"/>
      <c r="I548" s="70"/>
      <c r="J548" s="59"/>
    </row>
    <row r="549" spans="5:10" ht="12.75">
      <c r="E549" s="70"/>
      <c r="F549" s="70"/>
      <c r="G549" s="70"/>
      <c r="H549" s="70"/>
      <c r="I549" s="70"/>
      <c r="J549" s="59"/>
    </row>
    <row r="550" spans="5:10" ht="12.75">
      <c r="E550" s="70"/>
      <c r="F550" s="70"/>
      <c r="G550" s="70"/>
      <c r="H550" s="70"/>
      <c r="I550" s="70"/>
      <c r="J550" s="59"/>
    </row>
    <row r="551" spans="5:10" ht="12.75">
      <c r="E551" s="70"/>
      <c r="F551" s="70"/>
      <c r="G551" s="70"/>
      <c r="H551" s="70"/>
      <c r="I551" s="70"/>
      <c r="J551" s="59"/>
    </row>
    <row r="552" spans="5:10" ht="12.75">
      <c r="E552" s="70"/>
      <c r="F552" s="70"/>
      <c r="G552" s="70"/>
      <c r="H552" s="70"/>
      <c r="I552" s="70"/>
      <c r="J552" s="59"/>
    </row>
    <row r="553" spans="5:10" ht="12.75">
      <c r="E553" s="70"/>
      <c r="F553" s="70"/>
      <c r="G553" s="70"/>
      <c r="H553" s="70"/>
      <c r="I553" s="70"/>
      <c r="J553" s="59"/>
    </row>
    <row r="554" spans="5:10" ht="12.75">
      <c r="E554" s="70"/>
      <c r="F554" s="70"/>
      <c r="G554" s="70"/>
      <c r="H554" s="70"/>
      <c r="I554" s="70"/>
      <c r="J554" s="59"/>
    </row>
    <row r="555" spans="5:10" ht="12.75">
      <c r="E555" s="70"/>
      <c r="F555" s="70"/>
      <c r="G555" s="70"/>
      <c r="H555" s="70"/>
      <c r="I555" s="70"/>
      <c r="J555" s="59"/>
    </row>
    <row r="556" spans="5:10" ht="12.75">
      <c r="E556" s="70"/>
      <c r="F556" s="70"/>
      <c r="G556" s="70"/>
      <c r="H556" s="70"/>
      <c r="I556" s="70"/>
      <c r="J556" s="59"/>
    </row>
    <row r="557" spans="5:10" ht="12.75">
      <c r="E557" s="70"/>
      <c r="F557" s="70"/>
      <c r="G557" s="70"/>
      <c r="H557" s="70"/>
      <c r="I557" s="70"/>
      <c r="J557" s="59"/>
    </row>
    <row r="558" spans="5:10" ht="12.75">
      <c r="E558" s="70"/>
      <c r="F558" s="70"/>
      <c r="G558" s="70"/>
      <c r="H558" s="70"/>
      <c r="I558" s="70"/>
      <c r="J558" s="59"/>
    </row>
    <row r="559" spans="5:10" ht="12.75">
      <c r="E559" s="70"/>
      <c r="F559" s="70"/>
      <c r="G559" s="70"/>
      <c r="H559" s="70"/>
      <c r="I559" s="70"/>
      <c r="J559" s="59"/>
    </row>
    <row r="560" spans="5:10" ht="12.75">
      <c r="E560" s="70"/>
      <c r="F560" s="70"/>
      <c r="G560" s="70"/>
      <c r="H560" s="70"/>
      <c r="I560" s="70"/>
      <c r="J560" s="59"/>
    </row>
    <row r="561" spans="5:10" ht="12.75">
      <c r="E561" s="70"/>
      <c r="F561" s="70"/>
      <c r="G561" s="70"/>
      <c r="H561" s="70"/>
      <c r="I561" s="70"/>
      <c r="J561" s="59"/>
    </row>
    <row r="562" spans="5:10" ht="12.75">
      <c r="E562" s="70"/>
      <c r="F562" s="70"/>
      <c r="G562" s="70"/>
      <c r="H562" s="70"/>
      <c r="I562" s="70"/>
      <c r="J562" s="59"/>
    </row>
    <row r="563" spans="5:10" ht="12.75">
      <c r="E563" s="70"/>
      <c r="F563" s="70"/>
      <c r="G563" s="70"/>
      <c r="H563" s="70"/>
      <c r="I563" s="70"/>
      <c r="J563" s="59"/>
    </row>
    <row r="564" spans="5:10" ht="12.75">
      <c r="E564" s="70"/>
      <c r="F564" s="70"/>
      <c r="G564" s="70"/>
      <c r="H564" s="70"/>
      <c r="I564" s="70"/>
      <c r="J564" s="59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125" defaultRowHeight="12.75"/>
  <cols>
    <col min="1" max="1" width="4.25390625" style="116" customWidth="1"/>
    <col min="2" max="2" width="14.375" style="116" customWidth="1"/>
    <col min="3" max="3" width="38.25390625" style="140" customWidth="1"/>
    <col min="4" max="4" width="4.625" style="116" customWidth="1"/>
    <col min="5" max="5" width="10.625" style="116" customWidth="1"/>
    <col min="6" max="6" width="9.875" style="116" customWidth="1"/>
    <col min="7" max="7" width="12.75390625" style="116" customWidth="1"/>
    <col min="8" max="16384" width="9.125" style="116" customWidth="1"/>
  </cols>
  <sheetData>
    <row r="1" spans="1:7" ht="16.5" thickBot="1">
      <c r="A1" s="248" t="s">
        <v>34</v>
      </c>
      <c r="B1" s="248"/>
      <c r="C1" s="249"/>
      <c r="D1" s="248"/>
      <c r="E1" s="248"/>
      <c r="F1" s="248"/>
      <c r="G1" s="248"/>
    </row>
    <row r="2" spans="1:7" ht="13.5" thickTop="1">
      <c r="A2" s="117" t="s">
        <v>35</v>
      </c>
      <c r="B2" s="118"/>
      <c r="C2" s="250"/>
      <c r="D2" s="250"/>
      <c r="E2" s="250"/>
      <c r="F2" s="250"/>
      <c r="G2" s="251"/>
    </row>
    <row r="3" spans="1:7" ht="12.75">
      <c r="A3" s="119" t="s">
        <v>36</v>
      </c>
      <c r="B3" s="120"/>
      <c r="C3" s="252"/>
      <c r="D3" s="252"/>
      <c r="E3" s="252"/>
      <c r="F3" s="252"/>
      <c r="G3" s="253"/>
    </row>
    <row r="4" spans="1:7" ht="13.5" thickBot="1">
      <c r="A4" s="121" t="s">
        <v>37</v>
      </c>
      <c r="B4" s="122"/>
      <c r="C4" s="254"/>
      <c r="D4" s="254"/>
      <c r="E4" s="254"/>
      <c r="F4" s="254"/>
      <c r="G4" s="255"/>
    </row>
    <row r="5" spans="2:4" ht="14.25" thickBot="1" thickTop="1">
      <c r="B5" s="123"/>
      <c r="C5" s="124"/>
      <c r="D5" s="125"/>
    </row>
    <row r="6" spans="1:7" ht="13.5" thickBot="1">
      <c r="A6" s="126" t="s">
        <v>38</v>
      </c>
      <c r="B6" s="127" t="s">
        <v>39</v>
      </c>
      <c r="C6" s="128" t="s">
        <v>40</v>
      </c>
      <c r="D6" s="129" t="s">
        <v>41</v>
      </c>
      <c r="E6" s="130" t="s">
        <v>42</v>
      </c>
      <c r="F6" s="131" t="s">
        <v>43</v>
      </c>
      <c r="G6" s="132" t="s">
        <v>44</v>
      </c>
    </row>
    <row r="7" spans="1:7" ht="14.25" thickBot="1" thickTop="1">
      <c r="A7" s="133"/>
      <c r="B7" s="134"/>
      <c r="C7" s="135"/>
      <c r="D7" s="136"/>
      <c r="E7" s="137"/>
      <c r="F7" s="138"/>
      <c r="G7" s="139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816"/>
  <sheetViews>
    <sheetView showGridLines="0" workbookViewId="0" topLeftCell="A1">
      <selection activeCell="D13" sqref="D13"/>
    </sheetView>
  </sheetViews>
  <sheetFormatPr defaultColWidth="9.00390625" defaultRowHeight="12.75" outlineLevelRow="1"/>
  <cols>
    <col min="1" max="1" width="4.25390625" style="0" customWidth="1"/>
    <col min="2" max="2" width="14.375" style="173" customWidth="1"/>
    <col min="3" max="3" width="38.125" style="173" customWidth="1"/>
    <col min="4" max="4" width="4.625" style="0" customWidth="1"/>
    <col min="5" max="5" width="10.625" style="213" customWidth="1"/>
    <col min="6" max="6" width="9.875" style="0" customWidth="1"/>
    <col min="7" max="7" width="12.75390625" style="0" customWidth="1"/>
    <col min="8" max="14" width="9.00390625" style="0" hidden="1" customWidth="1"/>
    <col min="29" max="39" width="9.00390625" style="0" hidden="1" customWidth="1"/>
    <col min="53" max="53" width="73.625" style="0" customWidth="1"/>
  </cols>
  <sheetData>
    <row r="1" spans="1:10" ht="16.5" thickBot="1">
      <c r="A1" s="248" t="s">
        <v>809</v>
      </c>
      <c r="B1" s="248"/>
      <c r="C1" s="249"/>
      <c r="D1" s="248"/>
      <c r="E1" s="248"/>
      <c r="F1" s="248"/>
      <c r="G1" s="248"/>
      <c r="H1" s="116"/>
      <c r="I1" s="116"/>
      <c r="J1" s="116"/>
    </row>
    <row r="2" spans="1:10" ht="13.5" thickTop="1">
      <c r="A2" s="117" t="s">
        <v>35</v>
      </c>
      <c r="B2" s="118" t="s">
        <v>45</v>
      </c>
      <c r="C2" s="263" t="s">
        <v>46</v>
      </c>
      <c r="D2" s="250"/>
      <c r="E2" s="250"/>
      <c r="F2" s="250"/>
      <c r="G2" s="251"/>
      <c r="H2" s="116"/>
      <c r="I2" s="116"/>
      <c r="J2" s="116"/>
    </row>
    <row r="3" spans="1:10" ht="12.75">
      <c r="A3" s="119" t="s">
        <v>36</v>
      </c>
      <c r="B3" s="120" t="s">
        <v>47</v>
      </c>
      <c r="C3" s="264" t="s">
        <v>48</v>
      </c>
      <c r="D3" s="252"/>
      <c r="E3" s="252"/>
      <c r="F3" s="252"/>
      <c r="G3" s="253"/>
      <c r="H3" s="116"/>
      <c r="I3" s="116"/>
      <c r="J3" s="116"/>
    </row>
    <row r="4" spans="1:10" ht="13.5" thickBot="1">
      <c r="A4" s="170" t="s">
        <v>37</v>
      </c>
      <c r="B4" s="171" t="s">
        <v>47</v>
      </c>
      <c r="C4" s="265" t="s">
        <v>49</v>
      </c>
      <c r="D4" s="266"/>
      <c r="E4" s="266"/>
      <c r="F4" s="266"/>
      <c r="G4" s="267"/>
      <c r="H4" s="116"/>
      <c r="I4" s="116"/>
      <c r="J4" s="116"/>
    </row>
    <row r="5" spans="1:10" ht="14.25" thickBot="1" thickTop="1">
      <c r="A5" s="116"/>
      <c r="B5" s="123"/>
      <c r="C5" s="124"/>
      <c r="D5" s="125"/>
      <c r="E5" s="205"/>
      <c r="F5" s="116"/>
      <c r="G5" s="116"/>
      <c r="H5" s="116"/>
      <c r="I5" s="116"/>
      <c r="J5" s="116"/>
    </row>
    <row r="6" spans="1:10" ht="14.25" thickBot="1" thickTop="1">
      <c r="A6" s="180" t="s">
        <v>38</v>
      </c>
      <c r="B6" s="181" t="s">
        <v>39</v>
      </c>
      <c r="C6" s="176" t="s">
        <v>40</v>
      </c>
      <c r="D6" s="177" t="s">
        <v>41</v>
      </c>
      <c r="E6" s="206" t="s">
        <v>42</v>
      </c>
      <c r="F6" s="178" t="s">
        <v>43</v>
      </c>
      <c r="G6" s="179" t="s">
        <v>44</v>
      </c>
      <c r="H6" s="116"/>
      <c r="I6" s="116"/>
      <c r="J6" s="116"/>
    </row>
    <row r="7" spans="1:10" ht="12.75">
      <c r="A7" s="193" t="s">
        <v>107</v>
      </c>
      <c r="B7" s="194" t="s">
        <v>55</v>
      </c>
      <c r="C7" s="195" t="s">
        <v>56</v>
      </c>
      <c r="D7" s="172"/>
      <c r="E7" s="207"/>
      <c r="F7" s="268">
        <f>SUM(G8:G23)</f>
        <v>0</v>
      </c>
      <c r="G7" s="269"/>
      <c r="H7" s="116"/>
      <c r="I7" s="116"/>
      <c r="J7" s="116"/>
    </row>
    <row r="8" spans="1:60" ht="22.5" outlineLevel="1">
      <c r="A8" s="190">
        <v>1</v>
      </c>
      <c r="B8" s="183" t="s">
        <v>108</v>
      </c>
      <c r="C8" s="200" t="s">
        <v>109</v>
      </c>
      <c r="D8" s="185" t="s">
        <v>110</v>
      </c>
      <c r="E8" s="208">
        <v>0.5</v>
      </c>
      <c r="F8" s="214"/>
      <c r="G8" s="192">
        <f>E8*F8</f>
        <v>0</v>
      </c>
      <c r="H8" s="174"/>
      <c r="I8" s="174"/>
      <c r="J8" s="174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</row>
    <row r="9" spans="1:60" ht="12.75" outlineLevel="1">
      <c r="A9" s="190"/>
      <c r="B9" s="183"/>
      <c r="C9" s="201" t="s">
        <v>111</v>
      </c>
      <c r="D9" s="186"/>
      <c r="E9" s="209">
        <v>0.5</v>
      </c>
      <c r="F9" s="215"/>
      <c r="G9" s="192"/>
      <c r="H9" s="174"/>
      <c r="I9" s="174"/>
      <c r="J9" s="174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</row>
    <row r="10" spans="1:60" ht="22.5" outlineLevel="1">
      <c r="A10" s="190">
        <v>2</v>
      </c>
      <c r="B10" s="183" t="s">
        <v>112</v>
      </c>
      <c r="C10" s="200" t="s">
        <v>113</v>
      </c>
      <c r="D10" s="185" t="s">
        <v>114</v>
      </c>
      <c r="E10" s="208">
        <v>0.01335</v>
      </c>
      <c r="F10" s="214"/>
      <c r="G10" s="192">
        <f>E10*F10</f>
        <v>0</v>
      </c>
      <c r="H10" s="174"/>
      <c r="I10" s="174"/>
      <c r="J10" s="174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</row>
    <row r="11" spans="1:60" ht="12.75" outlineLevel="1">
      <c r="A11" s="190"/>
      <c r="B11" s="183"/>
      <c r="C11" s="201" t="s">
        <v>115</v>
      </c>
      <c r="D11" s="186"/>
      <c r="E11" s="209"/>
      <c r="F11" s="215"/>
      <c r="G11" s="192"/>
      <c r="H11" s="174"/>
      <c r="I11" s="174"/>
      <c r="J11" s="174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</row>
    <row r="12" spans="1:60" ht="12.75" outlineLevel="1">
      <c r="A12" s="190"/>
      <c r="B12" s="183"/>
      <c r="C12" s="201" t="s">
        <v>116</v>
      </c>
      <c r="D12" s="186"/>
      <c r="E12" s="209">
        <v>0.0134</v>
      </c>
      <c r="F12" s="215"/>
      <c r="G12" s="192"/>
      <c r="H12" s="174"/>
      <c r="I12" s="174"/>
      <c r="J12" s="174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</row>
    <row r="13" spans="1:60" ht="22.5" outlineLevel="1">
      <c r="A13" s="190">
        <v>3</v>
      </c>
      <c r="B13" s="183" t="s">
        <v>117</v>
      </c>
      <c r="C13" s="200" t="s">
        <v>118</v>
      </c>
      <c r="D13" s="185" t="s">
        <v>119</v>
      </c>
      <c r="E13" s="208">
        <v>4</v>
      </c>
      <c r="F13" s="214"/>
      <c r="G13" s="192">
        <f>E13*F13</f>
        <v>0</v>
      </c>
      <c r="H13" s="174"/>
      <c r="I13" s="174"/>
      <c r="J13" s="174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</row>
    <row r="14" spans="1:60" ht="12.75" outlineLevel="1">
      <c r="A14" s="190"/>
      <c r="B14" s="183"/>
      <c r="C14" s="201" t="s">
        <v>120</v>
      </c>
      <c r="D14" s="186"/>
      <c r="E14" s="209">
        <v>2</v>
      </c>
      <c r="F14" s="215"/>
      <c r="G14" s="192"/>
      <c r="H14" s="174"/>
      <c r="I14" s="174"/>
      <c r="J14" s="174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</row>
    <row r="15" spans="1:60" ht="12.75" outlineLevel="1">
      <c r="A15" s="190"/>
      <c r="B15" s="183"/>
      <c r="C15" s="201" t="s">
        <v>121</v>
      </c>
      <c r="D15" s="186"/>
      <c r="E15" s="209">
        <v>2</v>
      </c>
      <c r="F15" s="215"/>
      <c r="G15" s="192"/>
      <c r="H15" s="174"/>
      <c r="I15" s="174"/>
      <c r="J15" s="1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</row>
    <row r="16" spans="1:60" ht="22.5" outlineLevel="1">
      <c r="A16" s="190">
        <v>4</v>
      </c>
      <c r="B16" s="183" t="s">
        <v>122</v>
      </c>
      <c r="C16" s="200" t="s">
        <v>123</v>
      </c>
      <c r="D16" s="185" t="s">
        <v>124</v>
      </c>
      <c r="E16" s="208">
        <v>4</v>
      </c>
      <c r="F16" s="214"/>
      <c r="G16" s="192">
        <f>E16*F16</f>
        <v>0</v>
      </c>
      <c r="H16" s="174"/>
      <c r="I16" s="174"/>
      <c r="J16" s="174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</row>
    <row r="17" spans="1:60" ht="12.75" outlineLevel="1">
      <c r="A17" s="190"/>
      <c r="B17" s="183"/>
      <c r="C17" s="201" t="s">
        <v>125</v>
      </c>
      <c r="D17" s="186"/>
      <c r="E17" s="209">
        <v>2</v>
      </c>
      <c r="F17" s="215"/>
      <c r="G17" s="192"/>
      <c r="H17" s="174"/>
      <c r="I17" s="174"/>
      <c r="J17" s="174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</row>
    <row r="18" spans="1:60" ht="12.75" outlineLevel="1">
      <c r="A18" s="190"/>
      <c r="B18" s="183"/>
      <c r="C18" s="201" t="s">
        <v>126</v>
      </c>
      <c r="D18" s="186"/>
      <c r="E18" s="209">
        <v>2</v>
      </c>
      <c r="F18" s="215"/>
      <c r="G18" s="192"/>
      <c r="H18" s="174"/>
      <c r="I18" s="174"/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</row>
    <row r="19" spans="1:60" ht="12.75" outlineLevel="1">
      <c r="A19" s="190">
        <v>5</v>
      </c>
      <c r="B19" s="183" t="s">
        <v>127</v>
      </c>
      <c r="C19" s="200" t="s">
        <v>128</v>
      </c>
      <c r="D19" s="185" t="s">
        <v>129</v>
      </c>
      <c r="E19" s="208">
        <v>33.9</v>
      </c>
      <c r="F19" s="214"/>
      <c r="G19" s="192">
        <f>E19*F19</f>
        <v>0</v>
      </c>
      <c r="H19" s="174"/>
      <c r="I19" s="174"/>
      <c r="J19" s="174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</row>
    <row r="20" spans="1:60" ht="12.75" outlineLevel="1">
      <c r="A20" s="190"/>
      <c r="B20" s="183"/>
      <c r="C20" s="201" t="s">
        <v>130</v>
      </c>
      <c r="D20" s="186"/>
      <c r="E20" s="209"/>
      <c r="F20" s="215"/>
      <c r="G20" s="192"/>
      <c r="H20" s="174"/>
      <c r="I20" s="174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</row>
    <row r="21" spans="1:60" ht="12.75" outlineLevel="1">
      <c r="A21" s="190"/>
      <c r="B21" s="183"/>
      <c r="C21" s="201" t="s">
        <v>131</v>
      </c>
      <c r="D21" s="186"/>
      <c r="E21" s="209">
        <v>6.8</v>
      </c>
      <c r="F21" s="215"/>
      <c r="G21" s="192"/>
      <c r="H21" s="174"/>
      <c r="I21" s="174"/>
      <c r="J21" s="174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</row>
    <row r="22" spans="1:60" ht="12.75" outlineLevel="1">
      <c r="A22" s="190"/>
      <c r="B22" s="183"/>
      <c r="C22" s="201" t="s">
        <v>132</v>
      </c>
      <c r="D22" s="186"/>
      <c r="E22" s="209">
        <v>13.2</v>
      </c>
      <c r="F22" s="215"/>
      <c r="G22" s="192"/>
      <c r="H22" s="174"/>
      <c r="I22" s="174"/>
      <c r="J22" s="174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</row>
    <row r="23" spans="1:60" ht="12.75" outlineLevel="1">
      <c r="A23" s="190"/>
      <c r="B23" s="183"/>
      <c r="C23" s="201" t="s">
        <v>133</v>
      </c>
      <c r="D23" s="186"/>
      <c r="E23" s="209">
        <v>13.9</v>
      </c>
      <c r="F23" s="215"/>
      <c r="G23" s="192"/>
      <c r="H23" s="174"/>
      <c r="I23" s="174"/>
      <c r="J23" s="174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</row>
    <row r="24" spans="1:10" ht="12.75">
      <c r="A24" s="191" t="s">
        <v>107</v>
      </c>
      <c r="B24" s="184" t="s">
        <v>57</v>
      </c>
      <c r="C24" s="202" t="s">
        <v>58</v>
      </c>
      <c r="D24" s="187"/>
      <c r="E24" s="210"/>
      <c r="F24" s="261">
        <f>SUM(G25:G66)</f>
        <v>0</v>
      </c>
      <c r="G24" s="262"/>
      <c r="H24" s="116"/>
      <c r="I24" s="116"/>
      <c r="J24" s="116"/>
    </row>
    <row r="25" spans="1:60" ht="22.5" outlineLevel="1">
      <c r="A25" s="190">
        <v>6</v>
      </c>
      <c r="B25" s="183" t="s">
        <v>134</v>
      </c>
      <c r="C25" s="200" t="s">
        <v>135</v>
      </c>
      <c r="D25" s="185" t="s">
        <v>124</v>
      </c>
      <c r="E25" s="208">
        <v>15.4</v>
      </c>
      <c r="F25" s="214"/>
      <c r="G25" s="192">
        <f>E25*F25</f>
        <v>0</v>
      </c>
      <c r="H25" s="174"/>
      <c r="I25" s="174"/>
      <c r="J25" s="174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</row>
    <row r="26" spans="1:60" ht="12.75" outlineLevel="1">
      <c r="A26" s="190"/>
      <c r="B26" s="183"/>
      <c r="C26" s="201" t="s">
        <v>136</v>
      </c>
      <c r="D26" s="186"/>
      <c r="E26" s="209">
        <v>15.4</v>
      </c>
      <c r="F26" s="215"/>
      <c r="G26" s="192"/>
      <c r="H26" s="174"/>
      <c r="I26" s="174"/>
      <c r="J26" s="174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</row>
    <row r="27" spans="1:60" ht="22.5" outlineLevel="1">
      <c r="A27" s="190">
        <v>7</v>
      </c>
      <c r="B27" s="183" t="s">
        <v>137</v>
      </c>
      <c r="C27" s="200" t="s">
        <v>138</v>
      </c>
      <c r="D27" s="185" t="s">
        <v>124</v>
      </c>
      <c r="E27" s="208">
        <v>7.04</v>
      </c>
      <c r="F27" s="214"/>
      <c r="G27" s="192">
        <f>E27*F27</f>
        <v>0</v>
      </c>
      <c r="H27" s="174"/>
      <c r="I27" s="174"/>
      <c r="J27" s="17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</row>
    <row r="28" spans="1:60" ht="12.75" outlineLevel="1">
      <c r="A28" s="190"/>
      <c r="B28" s="183"/>
      <c r="C28" s="201" t="s">
        <v>139</v>
      </c>
      <c r="D28" s="186"/>
      <c r="E28" s="209"/>
      <c r="F28" s="215"/>
      <c r="G28" s="192"/>
      <c r="H28" s="174"/>
      <c r="I28" s="174"/>
      <c r="J28" s="174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</row>
    <row r="29" spans="1:60" ht="12.75" outlineLevel="1">
      <c r="A29" s="190"/>
      <c r="B29" s="183"/>
      <c r="C29" s="201" t="s">
        <v>140</v>
      </c>
      <c r="D29" s="186"/>
      <c r="E29" s="209">
        <v>5.12</v>
      </c>
      <c r="F29" s="215"/>
      <c r="G29" s="192"/>
      <c r="H29" s="174"/>
      <c r="I29" s="174"/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</row>
    <row r="30" spans="1:60" ht="12.75" outlineLevel="1">
      <c r="A30" s="190"/>
      <c r="B30" s="183"/>
      <c r="C30" s="201" t="s">
        <v>141</v>
      </c>
      <c r="D30" s="186"/>
      <c r="E30" s="209">
        <v>1.92</v>
      </c>
      <c r="F30" s="215"/>
      <c r="G30" s="192"/>
      <c r="H30" s="174"/>
      <c r="I30" s="174"/>
      <c r="J30" s="174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</row>
    <row r="31" spans="1:60" ht="22.5" outlineLevel="1">
      <c r="A31" s="190">
        <v>8</v>
      </c>
      <c r="B31" s="183" t="s">
        <v>142</v>
      </c>
      <c r="C31" s="200" t="s">
        <v>143</v>
      </c>
      <c r="D31" s="185" t="s">
        <v>124</v>
      </c>
      <c r="E31" s="208">
        <v>4.16</v>
      </c>
      <c r="F31" s="214"/>
      <c r="G31" s="192">
        <f>E31*F31</f>
        <v>0</v>
      </c>
      <c r="H31" s="174"/>
      <c r="I31" s="174"/>
      <c r="J31" s="174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</row>
    <row r="32" spans="1:60" ht="12.75" outlineLevel="1">
      <c r="A32" s="190"/>
      <c r="B32" s="183"/>
      <c r="C32" s="201" t="s">
        <v>144</v>
      </c>
      <c r="D32" s="186"/>
      <c r="E32" s="209">
        <v>4.16</v>
      </c>
      <c r="F32" s="215"/>
      <c r="G32" s="192"/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</row>
    <row r="33" spans="1:60" ht="22.5" outlineLevel="1">
      <c r="A33" s="190">
        <v>9</v>
      </c>
      <c r="B33" s="183" t="s">
        <v>145</v>
      </c>
      <c r="C33" s="200" t="s">
        <v>146</v>
      </c>
      <c r="D33" s="185" t="s">
        <v>124</v>
      </c>
      <c r="E33" s="208">
        <v>33.28</v>
      </c>
      <c r="F33" s="214"/>
      <c r="G33" s="192">
        <f>E33*F33</f>
        <v>0</v>
      </c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</row>
    <row r="34" spans="1:60" ht="12.75" outlineLevel="1">
      <c r="A34" s="190"/>
      <c r="B34" s="183"/>
      <c r="C34" s="201" t="s">
        <v>147</v>
      </c>
      <c r="D34" s="186"/>
      <c r="E34" s="209"/>
      <c r="F34" s="215"/>
      <c r="G34" s="192"/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</row>
    <row r="35" spans="1:60" ht="12.75" outlineLevel="1">
      <c r="A35" s="190"/>
      <c r="B35" s="183"/>
      <c r="C35" s="201" t="s">
        <v>148</v>
      </c>
      <c r="D35" s="186"/>
      <c r="E35" s="209">
        <v>6.72</v>
      </c>
      <c r="F35" s="215"/>
      <c r="G35" s="192"/>
      <c r="H35" s="174"/>
      <c r="I35" s="174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</row>
    <row r="36" spans="1:60" ht="12.75" outlineLevel="1">
      <c r="A36" s="190"/>
      <c r="B36" s="183"/>
      <c r="C36" s="201" t="s">
        <v>149</v>
      </c>
      <c r="D36" s="186"/>
      <c r="E36" s="209">
        <v>7.04</v>
      </c>
      <c r="F36" s="215"/>
      <c r="G36" s="192"/>
      <c r="H36" s="174"/>
      <c r="I36" s="174"/>
      <c r="J36" s="17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</row>
    <row r="37" spans="1:60" ht="12.75" outlineLevel="1">
      <c r="A37" s="190"/>
      <c r="B37" s="183"/>
      <c r="C37" s="201" t="s">
        <v>150</v>
      </c>
      <c r="D37" s="186"/>
      <c r="E37" s="209">
        <v>10.88</v>
      </c>
      <c r="F37" s="215"/>
      <c r="G37" s="192"/>
      <c r="H37" s="174"/>
      <c r="I37" s="174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</row>
    <row r="38" spans="1:60" ht="12.75" outlineLevel="1">
      <c r="A38" s="190"/>
      <c r="B38" s="183"/>
      <c r="C38" s="201" t="s">
        <v>151</v>
      </c>
      <c r="D38" s="186"/>
      <c r="E38" s="209">
        <v>8.64</v>
      </c>
      <c r="F38" s="215"/>
      <c r="G38" s="192"/>
      <c r="H38" s="174"/>
      <c r="I38" s="174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</row>
    <row r="39" spans="1:60" ht="22.5" outlineLevel="1">
      <c r="A39" s="190">
        <v>10</v>
      </c>
      <c r="B39" s="183" t="s">
        <v>152</v>
      </c>
      <c r="C39" s="200" t="s">
        <v>153</v>
      </c>
      <c r="D39" s="185" t="s">
        <v>124</v>
      </c>
      <c r="E39" s="208">
        <v>42.81</v>
      </c>
      <c r="F39" s="214"/>
      <c r="G39" s="192">
        <f>E39*F39</f>
        <v>0</v>
      </c>
      <c r="H39" s="174"/>
      <c r="I39" s="174"/>
      <c r="J39" s="174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</row>
    <row r="40" spans="1:60" ht="12.75" outlineLevel="1">
      <c r="A40" s="190"/>
      <c r="B40" s="183"/>
      <c r="C40" s="201" t="s">
        <v>154</v>
      </c>
      <c r="D40" s="186"/>
      <c r="E40" s="209"/>
      <c r="F40" s="215"/>
      <c r="G40" s="192"/>
      <c r="H40" s="174"/>
      <c r="I40" s="174"/>
      <c r="J40" s="174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</row>
    <row r="41" spans="1:60" ht="12.75" outlineLevel="1">
      <c r="A41" s="190"/>
      <c r="B41" s="183"/>
      <c r="C41" s="201" t="s">
        <v>155</v>
      </c>
      <c r="D41" s="186"/>
      <c r="E41" s="209">
        <v>0.39</v>
      </c>
      <c r="F41" s="215"/>
      <c r="G41" s="192"/>
      <c r="H41" s="174"/>
      <c r="I41" s="174"/>
      <c r="J41" s="174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</row>
    <row r="42" spans="1:60" ht="12.75" outlineLevel="1">
      <c r="A42" s="190"/>
      <c r="B42" s="183"/>
      <c r="C42" s="201" t="s">
        <v>156</v>
      </c>
      <c r="D42" s="186"/>
      <c r="E42" s="209">
        <v>14.4</v>
      </c>
      <c r="F42" s="215"/>
      <c r="G42" s="192"/>
      <c r="H42" s="174"/>
      <c r="I42" s="174"/>
      <c r="J42" s="174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</row>
    <row r="43" spans="1:60" ht="12.75" outlineLevel="1">
      <c r="A43" s="190"/>
      <c r="B43" s="183"/>
      <c r="C43" s="201" t="s">
        <v>157</v>
      </c>
      <c r="D43" s="186"/>
      <c r="E43" s="209">
        <v>1.26</v>
      </c>
      <c r="F43" s="215"/>
      <c r="G43" s="192"/>
      <c r="H43" s="174"/>
      <c r="I43" s="174"/>
      <c r="J43" s="174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</row>
    <row r="44" spans="1:60" ht="12.75" outlineLevel="1">
      <c r="A44" s="190"/>
      <c r="B44" s="183"/>
      <c r="C44" s="201" t="s">
        <v>158</v>
      </c>
      <c r="D44" s="186"/>
      <c r="E44" s="209">
        <v>11.04</v>
      </c>
      <c r="F44" s="215"/>
      <c r="G44" s="192"/>
      <c r="H44" s="174"/>
      <c r="I44" s="174"/>
      <c r="J44" s="174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</row>
    <row r="45" spans="1:60" ht="12.75" outlineLevel="1">
      <c r="A45" s="190"/>
      <c r="B45" s="183"/>
      <c r="C45" s="201" t="s">
        <v>159</v>
      </c>
      <c r="D45" s="186"/>
      <c r="E45" s="209">
        <v>3.5</v>
      </c>
      <c r="F45" s="215"/>
      <c r="G45" s="192"/>
      <c r="H45" s="174"/>
      <c r="I45" s="174"/>
      <c r="J45" s="174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</row>
    <row r="46" spans="1:60" ht="12.75" outlineLevel="1">
      <c r="A46" s="190"/>
      <c r="B46" s="183"/>
      <c r="C46" s="201" t="s">
        <v>160</v>
      </c>
      <c r="D46" s="186"/>
      <c r="E46" s="209"/>
      <c r="F46" s="215"/>
      <c r="G46" s="192"/>
      <c r="H46" s="174"/>
      <c r="I46" s="174"/>
      <c r="J46" s="174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</row>
    <row r="47" spans="1:60" ht="12.75" outlineLevel="1">
      <c r="A47" s="190"/>
      <c r="B47" s="183"/>
      <c r="C47" s="201" t="s">
        <v>161</v>
      </c>
      <c r="D47" s="186"/>
      <c r="E47" s="209">
        <v>1.92</v>
      </c>
      <c r="F47" s="215"/>
      <c r="G47" s="192"/>
      <c r="H47" s="174"/>
      <c r="I47" s="174"/>
      <c r="J47" s="174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</row>
    <row r="48" spans="1:60" ht="12.75" outlineLevel="1">
      <c r="A48" s="190"/>
      <c r="B48" s="183"/>
      <c r="C48" s="201" t="s">
        <v>162</v>
      </c>
      <c r="D48" s="186"/>
      <c r="E48" s="209">
        <v>2.2</v>
      </c>
      <c r="F48" s="215"/>
      <c r="G48" s="192"/>
      <c r="H48" s="174"/>
      <c r="I48" s="174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</row>
    <row r="49" spans="1:60" ht="12.75" outlineLevel="1">
      <c r="A49" s="190"/>
      <c r="B49" s="183"/>
      <c r="C49" s="201" t="s">
        <v>163</v>
      </c>
      <c r="D49" s="186"/>
      <c r="E49" s="209">
        <v>1.2</v>
      </c>
      <c r="F49" s="215"/>
      <c r="G49" s="192"/>
      <c r="H49" s="174"/>
      <c r="I49" s="174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</row>
    <row r="50" spans="1:60" ht="12.75" outlineLevel="1">
      <c r="A50" s="190"/>
      <c r="B50" s="183"/>
      <c r="C50" s="201" t="s">
        <v>164</v>
      </c>
      <c r="D50" s="186"/>
      <c r="E50" s="209">
        <v>1.4</v>
      </c>
      <c r="F50" s="215"/>
      <c r="G50" s="192"/>
      <c r="H50" s="174"/>
      <c r="I50" s="174"/>
      <c r="J50" s="174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</row>
    <row r="51" spans="1:60" ht="12.75" outlineLevel="1">
      <c r="A51" s="190"/>
      <c r="B51" s="183"/>
      <c r="C51" s="201" t="s">
        <v>165</v>
      </c>
      <c r="D51" s="186"/>
      <c r="E51" s="209">
        <v>5.5</v>
      </c>
      <c r="F51" s="215"/>
      <c r="G51" s="192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</row>
    <row r="52" spans="1:60" ht="12.75" outlineLevel="1">
      <c r="A52" s="190">
        <v>11</v>
      </c>
      <c r="B52" s="183" t="s">
        <v>166</v>
      </c>
      <c r="C52" s="200" t="s">
        <v>167</v>
      </c>
      <c r="D52" s="185" t="s">
        <v>124</v>
      </c>
      <c r="E52" s="208">
        <v>42.81</v>
      </c>
      <c r="F52" s="214"/>
      <c r="G52" s="192">
        <f>E52*F52</f>
        <v>0</v>
      </c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</row>
    <row r="53" spans="1:60" ht="12.75" outlineLevel="1">
      <c r="A53" s="190">
        <v>12</v>
      </c>
      <c r="B53" s="183" t="s">
        <v>168</v>
      </c>
      <c r="C53" s="200" t="s">
        <v>169</v>
      </c>
      <c r="D53" s="185" t="s">
        <v>124</v>
      </c>
      <c r="E53" s="208">
        <v>42.81</v>
      </c>
      <c r="F53" s="214"/>
      <c r="G53" s="192">
        <f>E53*F53</f>
        <v>0</v>
      </c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</row>
    <row r="54" spans="1:60" ht="22.5" outlineLevel="1">
      <c r="A54" s="190">
        <v>13</v>
      </c>
      <c r="B54" s="183" t="s">
        <v>170</v>
      </c>
      <c r="C54" s="200" t="s">
        <v>171</v>
      </c>
      <c r="D54" s="185" t="s">
        <v>129</v>
      </c>
      <c r="E54" s="208">
        <v>35.2</v>
      </c>
      <c r="F54" s="214"/>
      <c r="G54" s="192">
        <f>E54*F54</f>
        <v>0</v>
      </c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</row>
    <row r="55" spans="1:60" ht="12.75" outlineLevel="1">
      <c r="A55" s="190"/>
      <c r="B55" s="183"/>
      <c r="C55" s="201" t="s">
        <v>172</v>
      </c>
      <c r="D55" s="186"/>
      <c r="E55" s="209"/>
      <c r="F55" s="215"/>
      <c r="G55" s="192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</row>
    <row r="56" spans="1:60" ht="12.75" outlineLevel="1">
      <c r="A56" s="190"/>
      <c r="B56" s="183"/>
      <c r="C56" s="201" t="s">
        <v>173</v>
      </c>
      <c r="D56" s="186"/>
      <c r="E56" s="209">
        <v>6.4</v>
      </c>
      <c r="F56" s="215"/>
      <c r="G56" s="192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</row>
    <row r="57" spans="1:60" ht="12.75" outlineLevel="1">
      <c r="A57" s="190"/>
      <c r="B57" s="183"/>
      <c r="C57" s="201" t="s">
        <v>174</v>
      </c>
      <c r="D57" s="186"/>
      <c r="E57" s="209">
        <v>6.4</v>
      </c>
      <c r="F57" s="215"/>
      <c r="G57" s="192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</row>
    <row r="58" spans="1:60" ht="12.75" outlineLevel="1">
      <c r="A58" s="190"/>
      <c r="B58" s="183"/>
      <c r="C58" s="201" t="s">
        <v>175</v>
      </c>
      <c r="D58" s="186"/>
      <c r="E58" s="209">
        <v>9.6</v>
      </c>
      <c r="F58" s="215"/>
      <c r="G58" s="192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</row>
    <row r="59" spans="1:60" ht="12.75" outlineLevel="1">
      <c r="A59" s="190"/>
      <c r="B59" s="183"/>
      <c r="C59" s="201" t="s">
        <v>176</v>
      </c>
      <c r="D59" s="186"/>
      <c r="E59" s="209">
        <v>12.8</v>
      </c>
      <c r="F59" s="215"/>
      <c r="G59" s="192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</row>
    <row r="60" spans="1:60" ht="22.5" outlineLevel="1">
      <c r="A60" s="190">
        <v>14</v>
      </c>
      <c r="B60" s="183" t="s">
        <v>177</v>
      </c>
      <c r="C60" s="200" t="s">
        <v>178</v>
      </c>
      <c r="D60" s="185" t="s">
        <v>129</v>
      </c>
      <c r="E60" s="208">
        <v>9.6</v>
      </c>
      <c r="F60" s="214"/>
      <c r="G60" s="192">
        <f>E60*F60</f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</row>
    <row r="61" spans="1:60" ht="12.75" outlineLevel="1">
      <c r="A61" s="190"/>
      <c r="B61" s="183"/>
      <c r="C61" s="201" t="s">
        <v>172</v>
      </c>
      <c r="D61" s="186"/>
      <c r="E61" s="209"/>
      <c r="F61" s="215"/>
      <c r="G61" s="192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</row>
    <row r="62" spans="1:60" ht="12.75" outlineLevel="1">
      <c r="A62" s="190"/>
      <c r="B62" s="183"/>
      <c r="C62" s="201" t="s">
        <v>179</v>
      </c>
      <c r="D62" s="186"/>
      <c r="E62" s="209">
        <v>3.2</v>
      </c>
      <c r="F62" s="215"/>
      <c r="G62" s="192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</row>
    <row r="63" spans="1:60" ht="12.75" outlineLevel="1">
      <c r="A63" s="190"/>
      <c r="B63" s="183"/>
      <c r="C63" s="201" t="s">
        <v>180</v>
      </c>
      <c r="D63" s="186"/>
      <c r="E63" s="209">
        <v>6.4</v>
      </c>
      <c r="F63" s="215"/>
      <c r="G63" s="192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</row>
    <row r="64" spans="1:60" ht="22.5" outlineLevel="1">
      <c r="A64" s="190">
        <v>15</v>
      </c>
      <c r="B64" s="183" t="s">
        <v>181</v>
      </c>
      <c r="C64" s="200" t="s">
        <v>182</v>
      </c>
      <c r="D64" s="185" t="s">
        <v>124</v>
      </c>
      <c r="E64" s="208">
        <v>52.965</v>
      </c>
      <c r="F64" s="214"/>
      <c r="G64" s="192">
        <f>E64*F64</f>
        <v>0</v>
      </c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</row>
    <row r="65" spans="1:60" ht="12.75" outlineLevel="1">
      <c r="A65" s="190"/>
      <c r="B65" s="183"/>
      <c r="C65" s="201" t="s">
        <v>183</v>
      </c>
      <c r="D65" s="186"/>
      <c r="E65" s="209"/>
      <c r="F65" s="215"/>
      <c r="G65" s="192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</row>
    <row r="66" spans="1:60" ht="12.75" outlineLevel="1">
      <c r="A66" s="190"/>
      <c r="B66" s="183"/>
      <c r="C66" s="201" t="s">
        <v>184</v>
      </c>
      <c r="D66" s="186"/>
      <c r="E66" s="209">
        <v>52.965</v>
      </c>
      <c r="F66" s="215"/>
      <c r="G66" s="192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</row>
    <row r="67" spans="1:7" ht="12.75">
      <c r="A67" s="191" t="s">
        <v>107</v>
      </c>
      <c r="B67" s="184" t="s">
        <v>59</v>
      </c>
      <c r="C67" s="202" t="s">
        <v>60</v>
      </c>
      <c r="D67" s="187"/>
      <c r="E67" s="210"/>
      <c r="F67" s="261">
        <f>SUM(G68:G140)</f>
        <v>0</v>
      </c>
      <c r="G67" s="262"/>
    </row>
    <row r="68" spans="1:60" ht="22.5" outlineLevel="1">
      <c r="A68" s="190">
        <v>16</v>
      </c>
      <c r="B68" s="183" t="s">
        <v>185</v>
      </c>
      <c r="C68" s="200" t="s">
        <v>186</v>
      </c>
      <c r="D68" s="185" t="s">
        <v>119</v>
      </c>
      <c r="E68" s="208">
        <v>4</v>
      </c>
      <c r="F68" s="214"/>
      <c r="G68" s="192">
        <f>E68*F68</f>
        <v>0</v>
      </c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</row>
    <row r="69" spans="1:60" ht="12.75" outlineLevel="1">
      <c r="A69" s="190"/>
      <c r="B69" s="183"/>
      <c r="C69" s="201" t="s">
        <v>187</v>
      </c>
      <c r="D69" s="186"/>
      <c r="E69" s="209">
        <v>4</v>
      </c>
      <c r="F69" s="215"/>
      <c r="G69" s="192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</row>
    <row r="70" spans="1:60" ht="22.5" outlineLevel="1">
      <c r="A70" s="190">
        <v>17</v>
      </c>
      <c r="B70" s="183" t="s">
        <v>188</v>
      </c>
      <c r="C70" s="200" t="s">
        <v>189</v>
      </c>
      <c r="D70" s="185" t="s">
        <v>119</v>
      </c>
      <c r="E70" s="208">
        <v>8</v>
      </c>
      <c r="F70" s="214"/>
      <c r="G70" s="192">
        <f>E70*F70</f>
        <v>0</v>
      </c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</row>
    <row r="71" spans="1:60" ht="12.75" outlineLevel="1">
      <c r="A71" s="190"/>
      <c r="B71" s="183"/>
      <c r="C71" s="201" t="s">
        <v>190</v>
      </c>
      <c r="D71" s="186"/>
      <c r="E71" s="209">
        <v>4</v>
      </c>
      <c r="F71" s="215"/>
      <c r="G71" s="192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</row>
    <row r="72" spans="1:60" ht="12.75" outlineLevel="1">
      <c r="A72" s="190"/>
      <c r="B72" s="183"/>
      <c r="C72" s="201" t="s">
        <v>191</v>
      </c>
      <c r="D72" s="186"/>
      <c r="E72" s="209">
        <v>4</v>
      </c>
      <c r="F72" s="215"/>
      <c r="G72" s="192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</row>
    <row r="73" spans="1:60" ht="22.5" outlineLevel="1">
      <c r="A73" s="190">
        <v>18</v>
      </c>
      <c r="B73" s="183" t="s">
        <v>192</v>
      </c>
      <c r="C73" s="200" t="s">
        <v>193</v>
      </c>
      <c r="D73" s="185" t="s">
        <v>124</v>
      </c>
      <c r="E73" s="208">
        <v>1704.645</v>
      </c>
      <c r="F73" s="214"/>
      <c r="G73" s="192">
        <f>E73*F73</f>
        <v>0</v>
      </c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</row>
    <row r="74" spans="1:60" ht="12.75" outlineLevel="1">
      <c r="A74" s="190"/>
      <c r="B74" s="183"/>
      <c r="C74" s="201" t="s">
        <v>194</v>
      </c>
      <c r="D74" s="186"/>
      <c r="E74" s="209"/>
      <c r="F74" s="215"/>
      <c r="G74" s="192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</row>
    <row r="75" spans="1:60" ht="22.5" outlineLevel="1">
      <c r="A75" s="190"/>
      <c r="B75" s="183"/>
      <c r="C75" s="201" t="s">
        <v>195</v>
      </c>
      <c r="D75" s="186"/>
      <c r="E75" s="209">
        <v>160.65</v>
      </c>
      <c r="F75" s="215"/>
      <c r="G75" s="192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</row>
    <row r="76" spans="1:60" ht="12.75" outlineLevel="1">
      <c r="A76" s="190"/>
      <c r="B76" s="183"/>
      <c r="C76" s="201" t="s">
        <v>196</v>
      </c>
      <c r="D76" s="186"/>
      <c r="E76" s="209">
        <v>-21</v>
      </c>
      <c r="F76" s="215"/>
      <c r="G76" s="192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</row>
    <row r="77" spans="1:60" ht="12.75" outlineLevel="1">
      <c r="A77" s="190"/>
      <c r="B77" s="183"/>
      <c r="C77" s="201" t="s">
        <v>197</v>
      </c>
      <c r="D77" s="186"/>
      <c r="E77" s="209">
        <v>10.3</v>
      </c>
      <c r="F77" s="215"/>
      <c r="G77" s="192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</row>
    <row r="78" spans="1:60" ht="12.75" outlineLevel="1">
      <c r="A78" s="190"/>
      <c r="B78" s="183"/>
      <c r="C78" s="201" t="s">
        <v>198</v>
      </c>
      <c r="D78" s="186"/>
      <c r="E78" s="209">
        <v>8.9</v>
      </c>
      <c r="F78" s="215"/>
      <c r="G78" s="192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</row>
    <row r="79" spans="1:60" ht="12.75" outlineLevel="1">
      <c r="A79" s="190"/>
      <c r="B79" s="183"/>
      <c r="C79" s="201" t="s">
        <v>199</v>
      </c>
      <c r="D79" s="186"/>
      <c r="E79" s="209">
        <v>6.2</v>
      </c>
      <c r="F79" s="215"/>
      <c r="G79" s="192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</row>
    <row r="80" spans="1:60" ht="12.75" outlineLevel="1">
      <c r="A80" s="190"/>
      <c r="B80" s="183"/>
      <c r="C80" s="201" t="s">
        <v>200</v>
      </c>
      <c r="D80" s="186"/>
      <c r="E80" s="209">
        <v>25.6</v>
      </c>
      <c r="F80" s="215"/>
      <c r="G80" s="192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</row>
    <row r="81" spans="1:60" ht="12.75" outlineLevel="1">
      <c r="A81" s="190"/>
      <c r="B81" s="183"/>
      <c r="C81" s="201" t="s">
        <v>201</v>
      </c>
      <c r="D81" s="186"/>
      <c r="E81" s="209">
        <v>18</v>
      </c>
      <c r="F81" s="215"/>
      <c r="G81" s="192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</row>
    <row r="82" spans="1:60" ht="12.75" outlineLevel="1">
      <c r="A82" s="190"/>
      <c r="B82" s="183"/>
      <c r="C82" s="201" t="s">
        <v>202</v>
      </c>
      <c r="D82" s="186"/>
      <c r="E82" s="209">
        <v>30.9</v>
      </c>
      <c r="F82" s="215"/>
      <c r="G82" s="192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</row>
    <row r="83" spans="1:60" ht="12.75" outlineLevel="1">
      <c r="A83" s="190"/>
      <c r="B83" s="183"/>
      <c r="C83" s="201" t="s">
        <v>203</v>
      </c>
      <c r="D83" s="186"/>
      <c r="E83" s="209">
        <v>151</v>
      </c>
      <c r="F83" s="215"/>
      <c r="G83" s="192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</row>
    <row r="84" spans="1:60" ht="12.75" outlineLevel="1">
      <c r="A84" s="190"/>
      <c r="B84" s="183"/>
      <c r="C84" s="201" t="s">
        <v>204</v>
      </c>
      <c r="D84" s="186"/>
      <c r="E84" s="209">
        <v>11.3</v>
      </c>
      <c r="F84" s="215"/>
      <c r="G84" s="192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</row>
    <row r="85" spans="1:60" ht="12.75" outlineLevel="1">
      <c r="A85" s="190"/>
      <c r="B85" s="183"/>
      <c r="C85" s="201" t="s">
        <v>205</v>
      </c>
      <c r="D85" s="186"/>
      <c r="E85" s="209">
        <v>17.5</v>
      </c>
      <c r="F85" s="215"/>
      <c r="G85" s="192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</row>
    <row r="86" spans="1:60" ht="12.75" outlineLevel="1">
      <c r="A86" s="190"/>
      <c r="B86" s="183"/>
      <c r="C86" s="201" t="s">
        <v>206</v>
      </c>
      <c r="D86" s="186"/>
      <c r="E86" s="209">
        <v>21</v>
      </c>
      <c r="F86" s="215"/>
      <c r="G86" s="192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</row>
    <row r="87" spans="1:60" ht="12.75" outlineLevel="1">
      <c r="A87" s="190"/>
      <c r="B87" s="183"/>
      <c r="C87" s="201" t="s">
        <v>207</v>
      </c>
      <c r="D87" s="186"/>
      <c r="E87" s="209">
        <v>59.16</v>
      </c>
      <c r="F87" s="215"/>
      <c r="G87" s="192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</row>
    <row r="88" spans="1:60" ht="12.75" outlineLevel="1">
      <c r="A88" s="190"/>
      <c r="B88" s="183"/>
      <c r="C88" s="201" t="s">
        <v>208</v>
      </c>
      <c r="D88" s="186"/>
      <c r="E88" s="209">
        <v>7.9</v>
      </c>
      <c r="F88" s="215"/>
      <c r="G88" s="192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</row>
    <row r="89" spans="1:60" ht="12.75" outlineLevel="1">
      <c r="A89" s="190"/>
      <c r="B89" s="183"/>
      <c r="C89" s="201" t="s">
        <v>209</v>
      </c>
      <c r="D89" s="186"/>
      <c r="E89" s="209">
        <v>31.4</v>
      </c>
      <c r="F89" s="215"/>
      <c r="G89" s="192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</row>
    <row r="90" spans="1:60" ht="12.75" outlineLevel="1">
      <c r="A90" s="190"/>
      <c r="B90" s="183"/>
      <c r="C90" s="201" t="s">
        <v>210</v>
      </c>
      <c r="D90" s="186"/>
      <c r="E90" s="209">
        <v>145.4</v>
      </c>
      <c r="F90" s="215"/>
      <c r="G90" s="192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</row>
    <row r="91" spans="1:60" ht="12.75" outlineLevel="1">
      <c r="A91" s="190"/>
      <c r="B91" s="183"/>
      <c r="C91" s="201" t="s">
        <v>211</v>
      </c>
      <c r="D91" s="186"/>
      <c r="E91" s="209">
        <v>-8</v>
      </c>
      <c r="F91" s="215"/>
      <c r="G91" s="192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</row>
    <row r="92" spans="1:60" ht="12.75" outlineLevel="1">
      <c r="A92" s="190"/>
      <c r="B92" s="183"/>
      <c r="C92" s="201" t="s">
        <v>212</v>
      </c>
      <c r="D92" s="186"/>
      <c r="E92" s="209">
        <v>41.2</v>
      </c>
      <c r="F92" s="215"/>
      <c r="G92" s="192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</row>
    <row r="93" spans="1:60" ht="12.75" outlineLevel="1">
      <c r="A93" s="190"/>
      <c r="B93" s="183"/>
      <c r="C93" s="201" t="s">
        <v>213</v>
      </c>
      <c r="D93" s="186"/>
      <c r="E93" s="209">
        <v>39.83</v>
      </c>
      <c r="F93" s="215"/>
      <c r="G93" s="192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</row>
    <row r="94" spans="1:60" ht="12.75" outlineLevel="1">
      <c r="A94" s="190"/>
      <c r="B94" s="183"/>
      <c r="C94" s="201" t="s">
        <v>214</v>
      </c>
      <c r="D94" s="186"/>
      <c r="E94" s="209">
        <v>8.6</v>
      </c>
      <c r="F94" s="215"/>
      <c r="G94" s="192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</row>
    <row r="95" spans="1:60" ht="12.75" outlineLevel="1">
      <c r="A95" s="190"/>
      <c r="B95" s="183"/>
      <c r="C95" s="201" t="s">
        <v>215</v>
      </c>
      <c r="D95" s="186"/>
      <c r="E95" s="209">
        <v>18.7</v>
      </c>
      <c r="F95" s="215"/>
      <c r="G95" s="192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</row>
    <row r="96" spans="1:60" ht="12.75" outlineLevel="1">
      <c r="A96" s="190"/>
      <c r="B96" s="183"/>
      <c r="C96" s="201" t="s">
        <v>216</v>
      </c>
      <c r="D96" s="186"/>
      <c r="E96" s="209">
        <v>42.53</v>
      </c>
      <c r="F96" s="215"/>
      <c r="G96" s="192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</row>
    <row r="97" spans="1:60" ht="12.75" outlineLevel="1">
      <c r="A97" s="190"/>
      <c r="B97" s="183"/>
      <c r="C97" s="201" t="s">
        <v>217</v>
      </c>
      <c r="D97" s="186"/>
      <c r="E97" s="209">
        <v>18.4</v>
      </c>
      <c r="F97" s="215"/>
      <c r="G97" s="192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</row>
    <row r="98" spans="1:60" ht="12.75" outlineLevel="1">
      <c r="A98" s="190"/>
      <c r="B98" s="183"/>
      <c r="C98" s="201" t="s">
        <v>218</v>
      </c>
      <c r="D98" s="186"/>
      <c r="E98" s="209">
        <v>4.4</v>
      </c>
      <c r="F98" s="215"/>
      <c r="G98" s="192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</row>
    <row r="99" spans="1:60" ht="12.75" outlineLevel="1">
      <c r="A99" s="190"/>
      <c r="B99" s="183"/>
      <c r="C99" s="201" t="s">
        <v>219</v>
      </c>
      <c r="D99" s="186"/>
      <c r="E99" s="209">
        <v>17.1</v>
      </c>
      <c r="F99" s="215"/>
      <c r="G99" s="192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</row>
    <row r="100" spans="1:60" ht="12.75" outlineLevel="1">
      <c r="A100" s="190"/>
      <c r="B100" s="183"/>
      <c r="C100" s="201" t="s">
        <v>220</v>
      </c>
      <c r="D100" s="186"/>
      <c r="E100" s="209">
        <v>63.67</v>
      </c>
      <c r="F100" s="215"/>
      <c r="G100" s="192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</row>
    <row r="101" spans="1:60" ht="12.75" outlineLevel="1">
      <c r="A101" s="190"/>
      <c r="B101" s="183"/>
      <c r="C101" s="201" t="s">
        <v>221</v>
      </c>
      <c r="D101" s="186"/>
      <c r="E101" s="209">
        <v>6.3</v>
      </c>
      <c r="F101" s="215"/>
      <c r="G101" s="192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</row>
    <row r="102" spans="1:60" ht="12.75" outlineLevel="1">
      <c r="A102" s="190"/>
      <c r="B102" s="183"/>
      <c r="C102" s="201" t="s">
        <v>222</v>
      </c>
      <c r="D102" s="186"/>
      <c r="E102" s="209">
        <v>20.6</v>
      </c>
      <c r="F102" s="215"/>
      <c r="G102" s="192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</row>
    <row r="103" spans="1:60" ht="12.75" outlineLevel="1">
      <c r="A103" s="190"/>
      <c r="B103" s="183"/>
      <c r="C103" s="201" t="s">
        <v>223</v>
      </c>
      <c r="D103" s="186"/>
      <c r="E103" s="209">
        <v>112.1</v>
      </c>
      <c r="F103" s="215"/>
      <c r="G103" s="192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</row>
    <row r="104" spans="1:60" ht="12.75" outlineLevel="1">
      <c r="A104" s="190"/>
      <c r="B104" s="183"/>
      <c r="C104" s="201" t="s">
        <v>224</v>
      </c>
      <c r="D104" s="186"/>
      <c r="E104" s="209">
        <v>42.2</v>
      </c>
      <c r="F104" s="215"/>
      <c r="G104" s="192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</row>
    <row r="105" spans="1:60" ht="12.75" outlineLevel="1">
      <c r="A105" s="190"/>
      <c r="B105" s="183"/>
      <c r="C105" s="201" t="s">
        <v>225</v>
      </c>
      <c r="D105" s="186"/>
      <c r="E105" s="209">
        <v>50.09</v>
      </c>
      <c r="F105" s="215"/>
      <c r="G105" s="192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</row>
    <row r="106" spans="1:60" ht="12.75" outlineLevel="1">
      <c r="A106" s="190"/>
      <c r="B106" s="183"/>
      <c r="C106" s="201" t="s">
        <v>226</v>
      </c>
      <c r="D106" s="186"/>
      <c r="E106" s="209">
        <v>45.755</v>
      </c>
      <c r="F106" s="215"/>
      <c r="G106" s="192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</row>
    <row r="107" spans="1:60" ht="12.75" outlineLevel="1">
      <c r="A107" s="190"/>
      <c r="B107" s="183"/>
      <c r="C107" s="201" t="s">
        <v>227</v>
      </c>
      <c r="D107" s="186"/>
      <c r="E107" s="209">
        <v>56.03</v>
      </c>
      <c r="F107" s="215"/>
      <c r="G107" s="192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</row>
    <row r="108" spans="1:60" ht="12.75" outlineLevel="1">
      <c r="A108" s="190"/>
      <c r="B108" s="183"/>
      <c r="C108" s="201" t="s">
        <v>228</v>
      </c>
      <c r="D108" s="186"/>
      <c r="E108" s="209">
        <v>-2.4</v>
      </c>
      <c r="F108" s="215"/>
      <c r="G108" s="192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</row>
    <row r="109" spans="1:60" ht="12.75" outlineLevel="1">
      <c r="A109" s="190"/>
      <c r="B109" s="183"/>
      <c r="C109" s="201" t="s">
        <v>229</v>
      </c>
      <c r="D109" s="186"/>
      <c r="E109" s="209">
        <v>20.4</v>
      </c>
      <c r="F109" s="215"/>
      <c r="G109" s="192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</row>
    <row r="110" spans="1:60" ht="12.75" outlineLevel="1">
      <c r="A110" s="190"/>
      <c r="B110" s="183"/>
      <c r="C110" s="201" t="s">
        <v>230</v>
      </c>
      <c r="D110" s="186"/>
      <c r="E110" s="209">
        <v>53.63</v>
      </c>
      <c r="F110" s="215"/>
      <c r="G110" s="192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</row>
    <row r="111" spans="1:60" ht="12.75" outlineLevel="1">
      <c r="A111" s="190"/>
      <c r="B111" s="183"/>
      <c r="C111" s="201" t="s">
        <v>228</v>
      </c>
      <c r="D111" s="186"/>
      <c r="E111" s="209">
        <v>-2.4</v>
      </c>
      <c r="F111" s="215"/>
      <c r="G111" s="192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</row>
    <row r="112" spans="1:60" ht="12.75" outlineLevel="1">
      <c r="A112" s="190"/>
      <c r="B112" s="183"/>
      <c r="C112" s="201" t="s">
        <v>231</v>
      </c>
      <c r="D112" s="186"/>
      <c r="E112" s="209">
        <v>8.3</v>
      </c>
      <c r="F112" s="215"/>
      <c r="G112" s="192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</row>
    <row r="113" spans="1:60" ht="12.75" outlineLevel="1">
      <c r="A113" s="190"/>
      <c r="B113" s="183"/>
      <c r="C113" s="201" t="s">
        <v>232</v>
      </c>
      <c r="D113" s="186"/>
      <c r="E113" s="209">
        <v>7.9</v>
      </c>
      <c r="F113" s="215"/>
      <c r="G113" s="192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</row>
    <row r="114" spans="1:60" ht="12.75" outlineLevel="1">
      <c r="A114" s="190"/>
      <c r="B114" s="183"/>
      <c r="C114" s="201" t="s">
        <v>233</v>
      </c>
      <c r="D114" s="186"/>
      <c r="E114" s="209">
        <v>8.4</v>
      </c>
      <c r="F114" s="215"/>
      <c r="G114" s="192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</row>
    <row r="115" spans="1:60" ht="12.75" outlineLevel="1">
      <c r="A115" s="190"/>
      <c r="B115" s="183"/>
      <c r="C115" s="201" t="s">
        <v>234</v>
      </c>
      <c r="D115" s="186"/>
      <c r="E115" s="209">
        <v>43.3</v>
      </c>
      <c r="F115" s="215"/>
      <c r="G115" s="192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</row>
    <row r="116" spans="1:60" ht="12.75" outlineLevel="1">
      <c r="A116" s="190"/>
      <c r="B116" s="183"/>
      <c r="C116" s="201" t="s">
        <v>235</v>
      </c>
      <c r="D116" s="186"/>
      <c r="E116" s="209">
        <v>19.2</v>
      </c>
      <c r="F116" s="215"/>
      <c r="G116" s="192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</row>
    <row r="117" spans="1:60" ht="12.75" outlineLevel="1">
      <c r="A117" s="190"/>
      <c r="B117" s="183"/>
      <c r="C117" s="201" t="s">
        <v>236</v>
      </c>
      <c r="D117" s="186"/>
      <c r="E117" s="209">
        <v>40.1</v>
      </c>
      <c r="F117" s="215"/>
      <c r="G117" s="192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</row>
    <row r="118" spans="1:60" ht="12.75" outlineLevel="1">
      <c r="A118" s="190"/>
      <c r="B118" s="183"/>
      <c r="C118" s="201" t="s">
        <v>237</v>
      </c>
      <c r="D118" s="186"/>
      <c r="E118" s="209">
        <v>39.8</v>
      </c>
      <c r="F118" s="215"/>
      <c r="G118" s="192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</row>
    <row r="119" spans="1:60" ht="12.75" outlineLevel="1">
      <c r="A119" s="190"/>
      <c r="B119" s="183"/>
      <c r="C119" s="201" t="s">
        <v>238</v>
      </c>
      <c r="D119" s="186"/>
      <c r="E119" s="209">
        <v>30.2</v>
      </c>
      <c r="F119" s="215"/>
      <c r="G119" s="192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</row>
    <row r="120" spans="1:60" ht="12.75" outlineLevel="1">
      <c r="A120" s="190"/>
      <c r="B120" s="183"/>
      <c r="C120" s="201" t="s">
        <v>239</v>
      </c>
      <c r="D120" s="186"/>
      <c r="E120" s="209">
        <v>22</v>
      </c>
      <c r="F120" s="215"/>
      <c r="G120" s="192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</row>
    <row r="121" spans="1:60" ht="12.75" outlineLevel="1">
      <c r="A121" s="190"/>
      <c r="B121" s="183"/>
      <c r="C121" s="201" t="s">
        <v>240</v>
      </c>
      <c r="D121" s="186"/>
      <c r="E121" s="209">
        <v>21.1</v>
      </c>
      <c r="F121" s="215"/>
      <c r="G121" s="192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</row>
    <row r="122" spans="1:60" ht="12.75" outlineLevel="1">
      <c r="A122" s="190"/>
      <c r="B122" s="183"/>
      <c r="C122" s="201" t="s">
        <v>241</v>
      </c>
      <c r="D122" s="186"/>
      <c r="E122" s="209">
        <v>11.8</v>
      </c>
      <c r="F122" s="215"/>
      <c r="G122" s="192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</row>
    <row r="123" spans="1:60" ht="12.75" outlineLevel="1">
      <c r="A123" s="190"/>
      <c r="B123" s="183"/>
      <c r="C123" s="201" t="s">
        <v>242</v>
      </c>
      <c r="D123" s="186"/>
      <c r="E123" s="209">
        <v>18.9</v>
      </c>
      <c r="F123" s="215"/>
      <c r="G123" s="192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</row>
    <row r="124" spans="1:60" ht="22.5" outlineLevel="1">
      <c r="A124" s="190"/>
      <c r="B124" s="183"/>
      <c r="C124" s="201" t="s">
        <v>243</v>
      </c>
      <c r="D124" s="186"/>
      <c r="E124" s="209">
        <v>100.7</v>
      </c>
      <c r="F124" s="215"/>
      <c r="G124" s="192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</row>
    <row r="125" spans="1:60" ht="12.75" outlineLevel="1">
      <c r="A125" s="190">
        <v>19</v>
      </c>
      <c r="B125" s="183" t="s">
        <v>244</v>
      </c>
      <c r="C125" s="200" t="s">
        <v>245</v>
      </c>
      <c r="D125" s="185" t="s">
        <v>124</v>
      </c>
      <c r="E125" s="208">
        <v>162.21</v>
      </c>
      <c r="F125" s="214"/>
      <c r="G125" s="192">
        <f>E125*F125</f>
        <v>0</v>
      </c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</row>
    <row r="126" spans="1:60" ht="12.75" outlineLevel="1">
      <c r="A126" s="190"/>
      <c r="B126" s="183"/>
      <c r="C126" s="256" t="s">
        <v>246</v>
      </c>
      <c r="D126" s="257"/>
      <c r="E126" s="258"/>
      <c r="F126" s="259"/>
      <c r="G126" s="260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82" t="str">
        <f>C126</f>
        <v>včetně postřiku.</v>
      </c>
      <c r="BB126" s="175"/>
      <c r="BC126" s="175"/>
      <c r="BD126" s="175"/>
      <c r="BE126" s="175"/>
      <c r="BF126" s="175"/>
      <c r="BG126" s="175"/>
      <c r="BH126" s="175"/>
    </row>
    <row r="127" spans="1:60" ht="12.75" outlineLevel="1">
      <c r="A127" s="190"/>
      <c r="B127" s="183"/>
      <c r="C127" s="201" t="s">
        <v>247</v>
      </c>
      <c r="D127" s="186"/>
      <c r="E127" s="209"/>
      <c r="F127" s="215"/>
      <c r="G127" s="192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</row>
    <row r="128" spans="1:60" ht="12.75" outlineLevel="1">
      <c r="A128" s="190"/>
      <c r="B128" s="183"/>
      <c r="C128" s="201" t="s">
        <v>172</v>
      </c>
      <c r="D128" s="186"/>
      <c r="E128" s="209"/>
      <c r="F128" s="215"/>
      <c r="G128" s="192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</row>
    <row r="129" spans="1:60" ht="12.75" outlineLevel="1">
      <c r="A129" s="190"/>
      <c r="B129" s="183"/>
      <c r="C129" s="201" t="s">
        <v>248</v>
      </c>
      <c r="D129" s="186"/>
      <c r="E129" s="209">
        <v>17.29</v>
      </c>
      <c r="F129" s="215"/>
      <c r="G129" s="192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</row>
    <row r="130" spans="1:60" ht="12.75" outlineLevel="1">
      <c r="A130" s="190"/>
      <c r="B130" s="183"/>
      <c r="C130" s="201" t="s">
        <v>249</v>
      </c>
      <c r="D130" s="186"/>
      <c r="E130" s="209">
        <v>16.2</v>
      </c>
      <c r="F130" s="215"/>
      <c r="G130" s="192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</row>
    <row r="131" spans="1:60" ht="12.75" outlineLevel="1">
      <c r="A131" s="190"/>
      <c r="B131" s="183"/>
      <c r="C131" s="201" t="s">
        <v>250</v>
      </c>
      <c r="D131" s="186"/>
      <c r="E131" s="209">
        <v>4.88</v>
      </c>
      <c r="F131" s="215"/>
      <c r="G131" s="192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</row>
    <row r="132" spans="1:60" ht="12.75" outlineLevel="1">
      <c r="A132" s="190"/>
      <c r="B132" s="183"/>
      <c r="C132" s="201" t="s">
        <v>251</v>
      </c>
      <c r="D132" s="186"/>
      <c r="E132" s="209">
        <v>20.79</v>
      </c>
      <c r="F132" s="215"/>
      <c r="G132" s="192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</row>
    <row r="133" spans="1:60" ht="12.75" outlineLevel="1">
      <c r="A133" s="190"/>
      <c r="B133" s="183"/>
      <c r="C133" s="201" t="s">
        <v>252</v>
      </c>
      <c r="D133" s="186"/>
      <c r="E133" s="209">
        <v>43.2</v>
      </c>
      <c r="F133" s="215"/>
      <c r="G133" s="192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</row>
    <row r="134" spans="1:60" ht="12.75" outlineLevel="1">
      <c r="A134" s="190"/>
      <c r="B134" s="183"/>
      <c r="C134" s="201" t="s">
        <v>253</v>
      </c>
      <c r="D134" s="186"/>
      <c r="E134" s="209">
        <v>19.2</v>
      </c>
      <c r="F134" s="215"/>
      <c r="G134" s="192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</row>
    <row r="135" spans="1:60" ht="12.75" outlineLevel="1">
      <c r="A135" s="190"/>
      <c r="B135" s="183"/>
      <c r="C135" s="201" t="s">
        <v>254</v>
      </c>
      <c r="D135" s="186"/>
      <c r="E135" s="209">
        <v>9.75</v>
      </c>
      <c r="F135" s="215"/>
      <c r="G135" s="192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</row>
    <row r="136" spans="1:60" ht="12.75" outlineLevel="1">
      <c r="A136" s="190"/>
      <c r="B136" s="183"/>
      <c r="C136" s="201" t="s">
        <v>255</v>
      </c>
      <c r="D136" s="186"/>
      <c r="E136" s="209">
        <v>10.4</v>
      </c>
      <c r="F136" s="215"/>
      <c r="G136" s="192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</row>
    <row r="137" spans="1:60" ht="12.75" outlineLevel="1">
      <c r="A137" s="190"/>
      <c r="B137" s="183"/>
      <c r="C137" s="201" t="s">
        <v>256</v>
      </c>
      <c r="D137" s="186"/>
      <c r="E137" s="209">
        <v>2.175</v>
      </c>
      <c r="F137" s="215"/>
      <c r="G137" s="192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</row>
    <row r="138" spans="1:60" ht="12.75" outlineLevel="1">
      <c r="A138" s="190"/>
      <c r="B138" s="183"/>
      <c r="C138" s="201" t="s">
        <v>257</v>
      </c>
      <c r="D138" s="186"/>
      <c r="E138" s="209">
        <v>6.5</v>
      </c>
      <c r="F138" s="215"/>
      <c r="G138" s="192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</row>
    <row r="139" spans="1:60" ht="12.75" outlineLevel="1">
      <c r="A139" s="190"/>
      <c r="B139" s="183"/>
      <c r="C139" s="201" t="s">
        <v>258</v>
      </c>
      <c r="D139" s="186"/>
      <c r="E139" s="209">
        <v>5.325</v>
      </c>
      <c r="F139" s="215"/>
      <c r="G139" s="192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</row>
    <row r="140" spans="1:60" ht="12.75" outlineLevel="1">
      <c r="A140" s="190"/>
      <c r="B140" s="183"/>
      <c r="C140" s="201" t="s">
        <v>259</v>
      </c>
      <c r="D140" s="186"/>
      <c r="E140" s="209">
        <v>6.5</v>
      </c>
      <c r="F140" s="215"/>
      <c r="G140" s="192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</row>
    <row r="141" spans="1:7" ht="12.75">
      <c r="A141" s="191" t="s">
        <v>107</v>
      </c>
      <c r="B141" s="184" t="s">
        <v>61</v>
      </c>
      <c r="C141" s="202" t="s">
        <v>62</v>
      </c>
      <c r="D141" s="187"/>
      <c r="E141" s="210"/>
      <c r="F141" s="261">
        <f>SUM(G142:G144)</f>
        <v>0</v>
      </c>
      <c r="G141" s="262"/>
    </row>
    <row r="142" spans="1:60" ht="12.75" outlineLevel="1">
      <c r="A142" s="190">
        <v>20</v>
      </c>
      <c r="B142" s="183" t="s">
        <v>260</v>
      </c>
      <c r="C142" s="200" t="s">
        <v>261</v>
      </c>
      <c r="D142" s="185" t="s">
        <v>124</v>
      </c>
      <c r="E142" s="208">
        <v>5</v>
      </c>
      <c r="F142" s="214"/>
      <c r="G142" s="192">
        <f>E142*F142</f>
        <v>0</v>
      </c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</row>
    <row r="143" spans="1:60" ht="12.75" outlineLevel="1">
      <c r="A143" s="190"/>
      <c r="B143" s="183"/>
      <c r="C143" s="201" t="s">
        <v>262</v>
      </c>
      <c r="D143" s="186"/>
      <c r="E143" s="209"/>
      <c r="F143" s="189"/>
      <c r="G143" s="192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</row>
    <row r="144" spans="1:60" ht="12.75" outlineLevel="1">
      <c r="A144" s="190"/>
      <c r="B144" s="183"/>
      <c r="C144" s="201" t="s">
        <v>263</v>
      </c>
      <c r="D144" s="186"/>
      <c r="E144" s="209">
        <v>5</v>
      </c>
      <c r="F144" s="189"/>
      <c r="G144" s="192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</row>
    <row r="145" spans="1:7" ht="12.75">
      <c r="A145" s="191" t="s">
        <v>107</v>
      </c>
      <c r="B145" s="184" t="s">
        <v>63</v>
      </c>
      <c r="C145" s="202" t="s">
        <v>64</v>
      </c>
      <c r="D145" s="187"/>
      <c r="E145" s="210"/>
      <c r="F145" s="261">
        <f>SUM(G146:G165)</f>
        <v>0</v>
      </c>
      <c r="G145" s="262"/>
    </row>
    <row r="146" spans="1:60" ht="12.75" outlineLevel="1">
      <c r="A146" s="190">
        <v>21</v>
      </c>
      <c r="B146" s="183" t="s">
        <v>264</v>
      </c>
      <c r="C146" s="200" t="s">
        <v>265</v>
      </c>
      <c r="D146" s="185" t="s">
        <v>124</v>
      </c>
      <c r="E146" s="208">
        <v>844.1</v>
      </c>
      <c r="F146" s="214"/>
      <c r="G146" s="192">
        <f>E146*F146</f>
        <v>0</v>
      </c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</row>
    <row r="147" spans="1:60" ht="12.75" outlineLevel="1">
      <c r="A147" s="190"/>
      <c r="B147" s="183"/>
      <c r="C147" s="201" t="s">
        <v>266</v>
      </c>
      <c r="D147" s="186"/>
      <c r="E147" s="209">
        <v>254.4</v>
      </c>
      <c r="F147" s="189"/>
      <c r="G147" s="192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</row>
    <row r="148" spans="1:60" ht="12.75" outlineLevel="1">
      <c r="A148" s="190"/>
      <c r="B148" s="183"/>
      <c r="C148" s="201" t="s">
        <v>267</v>
      </c>
      <c r="D148" s="186"/>
      <c r="E148" s="209">
        <v>578.1</v>
      </c>
      <c r="F148" s="189"/>
      <c r="G148" s="192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</row>
    <row r="149" spans="1:60" ht="12.75" outlineLevel="1">
      <c r="A149" s="190"/>
      <c r="B149" s="183"/>
      <c r="C149" s="201" t="s">
        <v>268</v>
      </c>
      <c r="D149" s="186"/>
      <c r="E149" s="209">
        <v>11.6</v>
      </c>
      <c r="F149" s="189"/>
      <c r="G149" s="192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</row>
    <row r="150" spans="1:60" ht="12.75" outlineLevel="1">
      <c r="A150" s="190">
        <v>22</v>
      </c>
      <c r="B150" s="183" t="s">
        <v>269</v>
      </c>
      <c r="C150" s="200" t="s">
        <v>270</v>
      </c>
      <c r="D150" s="185" t="s">
        <v>110</v>
      </c>
      <c r="E150" s="208">
        <v>4.7385</v>
      </c>
      <c r="F150" s="214"/>
      <c r="G150" s="192">
        <f>E150*F150</f>
        <v>0</v>
      </c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</row>
    <row r="151" spans="1:60" ht="12.75" outlineLevel="1">
      <c r="A151" s="190"/>
      <c r="B151" s="183"/>
      <c r="C151" s="256" t="s">
        <v>271</v>
      </c>
      <c r="D151" s="257"/>
      <c r="E151" s="258"/>
      <c r="F151" s="259"/>
      <c r="G151" s="260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82" t="str">
        <f>C151</f>
        <v>Včetně vytvoření dilatačních spár, bez zaplnění.</v>
      </c>
      <c r="BB151" s="175"/>
      <c r="BC151" s="175"/>
      <c r="BD151" s="175"/>
      <c r="BE151" s="175"/>
      <c r="BF151" s="175"/>
      <c r="BG151" s="175"/>
      <c r="BH151" s="175"/>
    </row>
    <row r="152" spans="1:60" ht="12.75" outlineLevel="1">
      <c r="A152" s="190"/>
      <c r="B152" s="183"/>
      <c r="C152" s="201" t="s">
        <v>272</v>
      </c>
      <c r="D152" s="186"/>
      <c r="E152" s="209">
        <v>4.7385</v>
      </c>
      <c r="F152" s="189"/>
      <c r="G152" s="192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</row>
    <row r="153" spans="1:60" ht="12.75" outlineLevel="1">
      <c r="A153" s="190">
        <v>23</v>
      </c>
      <c r="B153" s="183" t="s">
        <v>273</v>
      </c>
      <c r="C153" s="200" t="s">
        <v>274</v>
      </c>
      <c r="D153" s="185" t="s">
        <v>110</v>
      </c>
      <c r="E153" s="208">
        <v>0.85</v>
      </c>
      <c r="F153" s="214"/>
      <c r="G153" s="192">
        <f>E153*F153</f>
        <v>0</v>
      </c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</row>
    <row r="154" spans="1:60" ht="12.75" outlineLevel="1">
      <c r="A154" s="190"/>
      <c r="B154" s="183"/>
      <c r="C154" s="201" t="s">
        <v>275</v>
      </c>
      <c r="D154" s="186"/>
      <c r="E154" s="209">
        <v>0.85</v>
      </c>
      <c r="F154" s="189"/>
      <c r="G154" s="192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</row>
    <row r="155" spans="1:60" ht="12.75" outlineLevel="1">
      <c r="A155" s="190">
        <v>24</v>
      </c>
      <c r="B155" s="183" t="s">
        <v>276</v>
      </c>
      <c r="C155" s="200" t="s">
        <v>277</v>
      </c>
      <c r="D155" s="185" t="s">
        <v>110</v>
      </c>
      <c r="E155" s="208">
        <v>0.65</v>
      </c>
      <c r="F155" s="214"/>
      <c r="G155" s="192">
        <f>E155*F155</f>
        <v>0</v>
      </c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</row>
    <row r="156" spans="1:60" ht="12.75" outlineLevel="1">
      <c r="A156" s="190"/>
      <c r="B156" s="183"/>
      <c r="C156" s="201" t="s">
        <v>278</v>
      </c>
      <c r="D156" s="186"/>
      <c r="E156" s="209">
        <v>0.65</v>
      </c>
      <c r="F156" s="189"/>
      <c r="G156" s="192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</row>
    <row r="157" spans="1:60" ht="12.75" outlineLevel="1">
      <c r="A157" s="190">
        <v>25</v>
      </c>
      <c r="B157" s="183" t="s">
        <v>279</v>
      </c>
      <c r="C157" s="200" t="s">
        <v>280</v>
      </c>
      <c r="D157" s="185" t="s">
        <v>110</v>
      </c>
      <c r="E157" s="208">
        <v>4.73</v>
      </c>
      <c r="F157" s="214"/>
      <c r="G157" s="192">
        <f>E157*F157</f>
        <v>0</v>
      </c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</row>
    <row r="158" spans="1:60" ht="12.75" outlineLevel="1">
      <c r="A158" s="190">
        <v>26</v>
      </c>
      <c r="B158" s="183" t="s">
        <v>281</v>
      </c>
      <c r="C158" s="200" t="s">
        <v>282</v>
      </c>
      <c r="D158" s="185" t="s">
        <v>114</v>
      </c>
      <c r="E158" s="208">
        <v>0.22394</v>
      </c>
      <c r="F158" s="214"/>
      <c r="G158" s="192">
        <f>E158*F158</f>
        <v>0</v>
      </c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</row>
    <row r="159" spans="1:60" ht="12.75" outlineLevel="1">
      <c r="A159" s="190"/>
      <c r="B159" s="183"/>
      <c r="C159" s="201" t="s">
        <v>283</v>
      </c>
      <c r="D159" s="186"/>
      <c r="E159" s="209">
        <v>0.2239</v>
      </c>
      <c r="F159" s="189"/>
      <c r="G159" s="192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</row>
    <row r="160" spans="1:60" ht="22.5" outlineLevel="1">
      <c r="A160" s="190">
        <v>27</v>
      </c>
      <c r="B160" s="183" t="s">
        <v>284</v>
      </c>
      <c r="C160" s="200" t="s">
        <v>285</v>
      </c>
      <c r="D160" s="185" t="s">
        <v>124</v>
      </c>
      <c r="E160" s="208">
        <v>832.5</v>
      </c>
      <c r="F160" s="214"/>
      <c r="G160" s="192">
        <f>E160*F160</f>
        <v>0</v>
      </c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</row>
    <row r="161" spans="1:60" ht="12.75" outlineLevel="1">
      <c r="A161" s="190"/>
      <c r="B161" s="183"/>
      <c r="C161" s="201" t="s">
        <v>266</v>
      </c>
      <c r="D161" s="186"/>
      <c r="E161" s="209">
        <v>254.4</v>
      </c>
      <c r="F161" s="189"/>
      <c r="G161" s="192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</row>
    <row r="162" spans="1:60" ht="12.75" outlineLevel="1">
      <c r="A162" s="190"/>
      <c r="B162" s="183"/>
      <c r="C162" s="201" t="s">
        <v>267</v>
      </c>
      <c r="D162" s="186"/>
      <c r="E162" s="209">
        <v>578.1</v>
      </c>
      <c r="F162" s="189"/>
      <c r="G162" s="192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</row>
    <row r="163" spans="1:60" ht="12.75" outlineLevel="1">
      <c r="A163" s="190">
        <v>28</v>
      </c>
      <c r="B163" s="183" t="s">
        <v>286</v>
      </c>
      <c r="C163" s="200" t="s">
        <v>287</v>
      </c>
      <c r="D163" s="185" t="s">
        <v>124</v>
      </c>
      <c r="E163" s="208">
        <v>8.25</v>
      </c>
      <c r="F163" s="214"/>
      <c r="G163" s="192">
        <f>E163*F163</f>
        <v>0</v>
      </c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</row>
    <row r="164" spans="1:60" ht="12.75" outlineLevel="1">
      <c r="A164" s="190"/>
      <c r="B164" s="183"/>
      <c r="C164" s="201" t="s">
        <v>288</v>
      </c>
      <c r="D164" s="186"/>
      <c r="E164" s="209"/>
      <c r="F164" s="189"/>
      <c r="G164" s="192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</row>
    <row r="165" spans="1:60" ht="12.75" outlineLevel="1">
      <c r="A165" s="190"/>
      <c r="B165" s="183"/>
      <c r="C165" s="201" t="s">
        <v>289</v>
      </c>
      <c r="D165" s="186"/>
      <c r="E165" s="209">
        <v>8.25</v>
      </c>
      <c r="F165" s="189"/>
      <c r="G165" s="192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</row>
    <row r="166" spans="1:7" ht="12.75">
      <c r="A166" s="191" t="s">
        <v>107</v>
      </c>
      <c r="B166" s="184" t="s">
        <v>65</v>
      </c>
      <c r="C166" s="202" t="s">
        <v>66</v>
      </c>
      <c r="D166" s="187"/>
      <c r="E166" s="210"/>
      <c r="F166" s="261">
        <f>SUM(G167:G189)</f>
        <v>0</v>
      </c>
      <c r="G166" s="262"/>
    </row>
    <row r="167" spans="1:60" ht="12.75" outlineLevel="1">
      <c r="A167" s="190">
        <v>29</v>
      </c>
      <c r="B167" s="183" t="s">
        <v>290</v>
      </c>
      <c r="C167" s="200" t="s">
        <v>291</v>
      </c>
      <c r="D167" s="185" t="s">
        <v>119</v>
      </c>
      <c r="E167" s="208">
        <v>1</v>
      </c>
      <c r="F167" s="214"/>
      <c r="G167" s="192">
        <f>E167*F167</f>
        <v>0</v>
      </c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</row>
    <row r="168" spans="1:60" ht="12.75" outlineLevel="1">
      <c r="A168" s="190"/>
      <c r="B168" s="183"/>
      <c r="C168" s="256" t="s">
        <v>292</v>
      </c>
      <c r="D168" s="257"/>
      <c r="E168" s="258"/>
      <c r="F168" s="259"/>
      <c r="G168" s="260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82" t="str">
        <f>C168</f>
        <v>Včetně pomocného pracovního lešení o výšce podlahy do 1900 mm a pro zatížení do 1,5 kPa.</v>
      </c>
      <c r="BB168" s="175"/>
      <c r="BC168" s="175"/>
      <c r="BD168" s="175"/>
      <c r="BE168" s="175"/>
      <c r="BF168" s="175"/>
      <c r="BG168" s="175"/>
      <c r="BH168" s="175"/>
    </row>
    <row r="169" spans="1:60" ht="22.5" outlineLevel="1">
      <c r="A169" s="190">
        <v>30</v>
      </c>
      <c r="B169" s="183" t="s">
        <v>293</v>
      </c>
      <c r="C169" s="200" t="s">
        <v>294</v>
      </c>
      <c r="D169" s="185" t="s">
        <v>129</v>
      </c>
      <c r="E169" s="208">
        <v>39.7</v>
      </c>
      <c r="F169" s="214"/>
      <c r="G169" s="192">
        <f>E169*F169</f>
        <v>0</v>
      </c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</row>
    <row r="170" spans="1:60" ht="12.75" outlineLevel="1">
      <c r="A170" s="190"/>
      <c r="B170" s="183"/>
      <c r="C170" s="256" t="s">
        <v>295</v>
      </c>
      <c r="D170" s="257"/>
      <c r="E170" s="258"/>
      <c r="F170" s="259"/>
      <c r="G170" s="260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82" t="str">
        <f>C170</f>
        <v>lamino DTD s čelní zaoblenou hranou, krycí páska, odolné desinf. prostř. ,chemik.a teplotám</v>
      </c>
      <c r="BB170" s="175"/>
      <c r="BC170" s="175"/>
      <c r="BD170" s="175"/>
      <c r="BE170" s="175"/>
      <c r="BF170" s="175"/>
      <c r="BG170" s="175"/>
      <c r="BH170" s="175"/>
    </row>
    <row r="171" spans="1:60" ht="12.75" outlineLevel="1">
      <c r="A171" s="190"/>
      <c r="B171" s="183"/>
      <c r="C171" s="201" t="s">
        <v>296</v>
      </c>
      <c r="D171" s="186"/>
      <c r="E171" s="209"/>
      <c r="F171" s="189"/>
      <c r="G171" s="192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</row>
    <row r="172" spans="1:60" ht="12.75" outlineLevel="1">
      <c r="A172" s="190"/>
      <c r="B172" s="183"/>
      <c r="C172" s="201" t="s">
        <v>297</v>
      </c>
      <c r="D172" s="186"/>
      <c r="E172" s="209">
        <v>2.7</v>
      </c>
      <c r="F172" s="189"/>
      <c r="G172" s="192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</row>
    <row r="173" spans="1:60" ht="12.75" outlineLevel="1">
      <c r="A173" s="190"/>
      <c r="B173" s="183"/>
      <c r="C173" s="201" t="s">
        <v>298</v>
      </c>
      <c r="D173" s="186"/>
      <c r="E173" s="209"/>
      <c r="F173" s="189"/>
      <c r="G173" s="192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</row>
    <row r="174" spans="1:60" ht="12.75" outlineLevel="1">
      <c r="A174" s="190"/>
      <c r="B174" s="183"/>
      <c r="C174" s="201" t="s">
        <v>299</v>
      </c>
      <c r="D174" s="186"/>
      <c r="E174" s="209">
        <v>37</v>
      </c>
      <c r="F174" s="189"/>
      <c r="G174" s="192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</row>
    <row r="175" spans="1:60" ht="22.5" outlineLevel="1">
      <c r="A175" s="190">
        <v>31</v>
      </c>
      <c r="B175" s="183" t="s">
        <v>300</v>
      </c>
      <c r="C175" s="200" t="s">
        <v>301</v>
      </c>
      <c r="D175" s="185" t="s">
        <v>129</v>
      </c>
      <c r="E175" s="208">
        <v>51</v>
      </c>
      <c r="F175" s="214"/>
      <c r="G175" s="192">
        <f>E175*F175</f>
        <v>0</v>
      </c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</row>
    <row r="176" spans="1:60" ht="12.75" outlineLevel="1">
      <c r="A176" s="190"/>
      <c r="B176" s="183"/>
      <c r="C176" s="201" t="s">
        <v>302</v>
      </c>
      <c r="D176" s="186"/>
      <c r="E176" s="209"/>
      <c r="F176" s="189"/>
      <c r="G176" s="192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</row>
    <row r="177" spans="1:60" ht="12.75" outlineLevel="1">
      <c r="A177" s="190"/>
      <c r="B177" s="183"/>
      <c r="C177" s="201" t="s">
        <v>303</v>
      </c>
      <c r="D177" s="186"/>
      <c r="E177" s="209">
        <v>18</v>
      </c>
      <c r="F177" s="189"/>
      <c r="G177" s="192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</row>
    <row r="178" spans="1:60" ht="12.75" outlineLevel="1">
      <c r="A178" s="190"/>
      <c r="B178" s="183"/>
      <c r="C178" s="201" t="s">
        <v>304</v>
      </c>
      <c r="D178" s="186"/>
      <c r="E178" s="209"/>
      <c r="F178" s="189"/>
      <c r="G178" s="192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</row>
    <row r="179" spans="1:60" ht="12.75" outlineLevel="1">
      <c r="A179" s="190"/>
      <c r="B179" s="183"/>
      <c r="C179" s="201" t="s">
        <v>305</v>
      </c>
      <c r="D179" s="186"/>
      <c r="E179" s="209">
        <v>33</v>
      </c>
      <c r="F179" s="189"/>
      <c r="G179" s="192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</row>
    <row r="180" spans="1:60" ht="22.5" outlineLevel="1">
      <c r="A180" s="190">
        <v>32</v>
      </c>
      <c r="B180" s="183" t="s">
        <v>306</v>
      </c>
      <c r="C180" s="200" t="s">
        <v>307</v>
      </c>
      <c r="D180" s="185" t="s">
        <v>119</v>
      </c>
      <c r="E180" s="208">
        <v>1</v>
      </c>
      <c r="F180" s="214"/>
      <c r="G180" s="192">
        <f>E180*F180</f>
        <v>0</v>
      </c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</row>
    <row r="181" spans="1:60" ht="22.5" outlineLevel="1">
      <c r="A181" s="190">
        <v>33</v>
      </c>
      <c r="B181" s="183" t="s">
        <v>308</v>
      </c>
      <c r="C181" s="200" t="s">
        <v>309</v>
      </c>
      <c r="D181" s="185" t="s">
        <v>129</v>
      </c>
      <c r="E181" s="208">
        <v>2.5</v>
      </c>
      <c r="F181" s="214"/>
      <c r="G181" s="192">
        <f>E181*F181</f>
        <v>0</v>
      </c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</row>
    <row r="182" spans="1:60" ht="12.75" outlineLevel="1">
      <c r="A182" s="190"/>
      <c r="B182" s="183"/>
      <c r="C182" s="201" t="s">
        <v>310</v>
      </c>
      <c r="D182" s="186"/>
      <c r="E182" s="209">
        <v>2.5</v>
      </c>
      <c r="F182" s="189"/>
      <c r="G182" s="192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</row>
    <row r="183" spans="1:60" ht="12.75" outlineLevel="1">
      <c r="A183" s="190">
        <v>34</v>
      </c>
      <c r="B183" s="183" t="s">
        <v>311</v>
      </c>
      <c r="C183" s="200" t="s">
        <v>312</v>
      </c>
      <c r="D183" s="185" t="s">
        <v>313</v>
      </c>
      <c r="E183" s="208">
        <v>1</v>
      </c>
      <c r="F183" s="214"/>
      <c r="G183" s="192">
        <f>E183*F183</f>
        <v>0</v>
      </c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</row>
    <row r="184" spans="1:60" ht="22.5" outlineLevel="1">
      <c r="A184" s="190"/>
      <c r="B184" s="183"/>
      <c r="C184" s="256" t="s">
        <v>314</v>
      </c>
      <c r="D184" s="257"/>
      <c r="E184" s="258"/>
      <c r="F184" s="259"/>
      <c r="G184" s="260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82" t="str">
        <f>C184</f>
        <v>z žárově pozink.plechu  s těsněním, drážkou a povrch.úpravou,platí pro všechny zárubně - viz popis v kcí.zámečnických.</v>
      </c>
      <c r="BB184" s="175"/>
      <c r="BC184" s="175"/>
      <c r="BD184" s="175"/>
      <c r="BE184" s="175"/>
      <c r="BF184" s="175"/>
      <c r="BG184" s="175"/>
      <c r="BH184" s="175"/>
    </row>
    <row r="185" spans="1:60" ht="12.75" outlineLevel="1">
      <c r="A185" s="190"/>
      <c r="B185" s="183"/>
      <c r="C185" s="201" t="s">
        <v>315</v>
      </c>
      <c r="D185" s="186"/>
      <c r="E185" s="209"/>
      <c r="F185" s="189"/>
      <c r="G185" s="192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</row>
    <row r="186" spans="1:60" ht="12.75" outlineLevel="1">
      <c r="A186" s="190"/>
      <c r="B186" s="183"/>
      <c r="C186" s="201" t="s">
        <v>316</v>
      </c>
      <c r="D186" s="186"/>
      <c r="E186" s="209">
        <v>1</v>
      </c>
      <c r="F186" s="189"/>
      <c r="G186" s="192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</row>
    <row r="187" spans="1:60" ht="12.75" outlineLevel="1">
      <c r="A187" s="190">
        <v>35</v>
      </c>
      <c r="B187" s="183" t="s">
        <v>317</v>
      </c>
      <c r="C187" s="200" t="s">
        <v>312</v>
      </c>
      <c r="D187" s="185" t="s">
        <v>313</v>
      </c>
      <c r="E187" s="208">
        <v>1</v>
      </c>
      <c r="F187" s="214"/>
      <c r="G187" s="192">
        <f>E187*F187</f>
        <v>0</v>
      </c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</row>
    <row r="188" spans="1:60" ht="12.75" outlineLevel="1">
      <c r="A188" s="190"/>
      <c r="B188" s="183"/>
      <c r="C188" s="201" t="s">
        <v>318</v>
      </c>
      <c r="D188" s="186"/>
      <c r="E188" s="209"/>
      <c r="F188" s="189"/>
      <c r="G188" s="192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</row>
    <row r="189" spans="1:60" ht="12.75" outlineLevel="1">
      <c r="A189" s="190"/>
      <c r="B189" s="183"/>
      <c r="C189" s="201" t="s">
        <v>319</v>
      </c>
      <c r="D189" s="186"/>
      <c r="E189" s="209">
        <v>1</v>
      </c>
      <c r="F189" s="189"/>
      <c r="G189" s="192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</row>
    <row r="190" spans="1:7" ht="12.75">
      <c r="A190" s="191" t="s">
        <v>107</v>
      </c>
      <c r="B190" s="184" t="s">
        <v>67</v>
      </c>
      <c r="C190" s="202" t="s">
        <v>68</v>
      </c>
      <c r="D190" s="187"/>
      <c r="E190" s="210"/>
      <c r="F190" s="261">
        <f>SUM(G191:G200)</f>
        <v>0</v>
      </c>
      <c r="G190" s="262"/>
    </row>
    <row r="191" spans="1:60" ht="12.75" outlineLevel="1">
      <c r="A191" s="190">
        <v>36</v>
      </c>
      <c r="B191" s="183" t="s">
        <v>320</v>
      </c>
      <c r="C191" s="200" t="s">
        <v>321</v>
      </c>
      <c r="D191" s="185" t="s">
        <v>124</v>
      </c>
      <c r="E191" s="208">
        <v>962.6</v>
      </c>
      <c r="F191" s="214"/>
      <c r="G191" s="192">
        <f>E191*F191</f>
        <v>0</v>
      </c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</row>
    <row r="192" spans="1:60" ht="12.75" outlineLevel="1">
      <c r="A192" s="190"/>
      <c r="B192" s="183"/>
      <c r="C192" s="201" t="s">
        <v>322</v>
      </c>
      <c r="D192" s="186"/>
      <c r="E192" s="209"/>
      <c r="F192" s="189"/>
      <c r="G192" s="192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</row>
    <row r="193" spans="1:60" ht="12.75" outlineLevel="1">
      <c r="A193" s="190"/>
      <c r="B193" s="183"/>
      <c r="C193" s="201" t="s">
        <v>172</v>
      </c>
      <c r="D193" s="186"/>
      <c r="E193" s="209"/>
      <c r="F193" s="189"/>
      <c r="G193" s="192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</row>
    <row r="194" spans="1:60" ht="12.75" outlineLevel="1">
      <c r="A194" s="190"/>
      <c r="B194" s="183"/>
      <c r="C194" s="201" t="s">
        <v>323</v>
      </c>
      <c r="D194" s="186"/>
      <c r="E194" s="209">
        <v>254.4</v>
      </c>
      <c r="F194" s="189"/>
      <c r="G194" s="192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</row>
    <row r="195" spans="1:60" ht="12.75" outlineLevel="1">
      <c r="A195" s="190"/>
      <c r="B195" s="183"/>
      <c r="C195" s="201" t="s">
        <v>324</v>
      </c>
      <c r="D195" s="186"/>
      <c r="E195" s="209">
        <v>300.5</v>
      </c>
      <c r="F195" s="189"/>
      <c r="G195" s="192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</row>
    <row r="196" spans="1:60" ht="12.75" outlineLevel="1">
      <c r="A196" s="190"/>
      <c r="B196" s="183"/>
      <c r="C196" s="201" t="s">
        <v>325</v>
      </c>
      <c r="D196" s="186"/>
      <c r="E196" s="209">
        <v>157.2</v>
      </c>
      <c r="F196" s="189"/>
      <c r="G196" s="192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</row>
    <row r="197" spans="1:60" ht="12.75" outlineLevel="1">
      <c r="A197" s="190"/>
      <c r="B197" s="183"/>
      <c r="C197" s="201" t="s">
        <v>326</v>
      </c>
      <c r="D197" s="186"/>
      <c r="E197" s="209">
        <v>120.4</v>
      </c>
      <c r="F197" s="189"/>
      <c r="G197" s="192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</row>
    <row r="198" spans="1:60" ht="12.75" outlineLevel="1">
      <c r="A198" s="190"/>
      <c r="B198" s="183"/>
      <c r="C198" s="201" t="s">
        <v>327</v>
      </c>
      <c r="D198" s="186"/>
      <c r="E198" s="209">
        <v>70.1</v>
      </c>
      <c r="F198" s="189"/>
      <c r="G198" s="192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</row>
    <row r="199" spans="1:60" ht="12.75" outlineLevel="1">
      <c r="A199" s="190"/>
      <c r="B199" s="183"/>
      <c r="C199" s="201" t="s">
        <v>328</v>
      </c>
      <c r="D199" s="186"/>
      <c r="E199" s="209"/>
      <c r="F199" s="189"/>
      <c r="G199" s="192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</row>
    <row r="200" spans="1:60" ht="12.75" outlineLevel="1">
      <c r="A200" s="190"/>
      <c r="B200" s="183"/>
      <c r="C200" s="201" t="s">
        <v>329</v>
      </c>
      <c r="D200" s="186"/>
      <c r="E200" s="209">
        <v>60</v>
      </c>
      <c r="F200" s="189"/>
      <c r="G200" s="192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</row>
    <row r="201" spans="1:7" ht="25.5">
      <c r="A201" s="191" t="s">
        <v>107</v>
      </c>
      <c r="B201" s="184" t="s">
        <v>69</v>
      </c>
      <c r="C201" s="202" t="s">
        <v>70</v>
      </c>
      <c r="D201" s="187"/>
      <c r="E201" s="210"/>
      <c r="F201" s="261">
        <f>SUM(G202:G222)</f>
        <v>0</v>
      </c>
      <c r="G201" s="262"/>
    </row>
    <row r="202" spans="1:60" ht="12.75" outlineLevel="1">
      <c r="A202" s="190">
        <v>37</v>
      </c>
      <c r="B202" s="183" t="s">
        <v>330</v>
      </c>
      <c r="C202" s="200" t="s">
        <v>331</v>
      </c>
      <c r="D202" s="185" t="s">
        <v>124</v>
      </c>
      <c r="E202" s="208">
        <v>962.6</v>
      </c>
      <c r="F202" s="214"/>
      <c r="G202" s="192">
        <f>E202*F202</f>
        <v>0</v>
      </c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</row>
    <row r="203" spans="1:60" ht="12.75" outlineLevel="1">
      <c r="A203" s="190"/>
      <c r="B203" s="183"/>
      <c r="C203" s="201" t="s">
        <v>322</v>
      </c>
      <c r="D203" s="186"/>
      <c r="E203" s="209"/>
      <c r="F203" s="189"/>
      <c r="G203" s="192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</row>
    <row r="204" spans="1:60" ht="12.75" outlineLevel="1">
      <c r="A204" s="190"/>
      <c r="B204" s="183"/>
      <c r="C204" s="201" t="s">
        <v>172</v>
      </c>
      <c r="D204" s="186"/>
      <c r="E204" s="209"/>
      <c r="F204" s="189"/>
      <c r="G204" s="192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</row>
    <row r="205" spans="1:60" ht="12.75" outlineLevel="1">
      <c r="A205" s="190"/>
      <c r="B205" s="183"/>
      <c r="C205" s="201" t="s">
        <v>323</v>
      </c>
      <c r="D205" s="186"/>
      <c r="E205" s="209">
        <v>254.4</v>
      </c>
      <c r="F205" s="189"/>
      <c r="G205" s="192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</row>
    <row r="206" spans="1:60" ht="12.75" outlineLevel="1">
      <c r="A206" s="190"/>
      <c r="B206" s="183"/>
      <c r="C206" s="201" t="s">
        <v>324</v>
      </c>
      <c r="D206" s="186"/>
      <c r="E206" s="209">
        <v>300.5</v>
      </c>
      <c r="F206" s="189"/>
      <c r="G206" s="192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</row>
    <row r="207" spans="1:60" ht="12.75" outlineLevel="1">
      <c r="A207" s="190"/>
      <c r="B207" s="183"/>
      <c r="C207" s="201" t="s">
        <v>325</v>
      </c>
      <c r="D207" s="186"/>
      <c r="E207" s="209">
        <v>157.2</v>
      </c>
      <c r="F207" s="189"/>
      <c r="G207" s="192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</row>
    <row r="208" spans="1:60" ht="12.75" outlineLevel="1">
      <c r="A208" s="190"/>
      <c r="B208" s="183"/>
      <c r="C208" s="201" t="s">
        <v>326</v>
      </c>
      <c r="D208" s="186"/>
      <c r="E208" s="209">
        <v>120.4</v>
      </c>
      <c r="F208" s="189"/>
      <c r="G208" s="192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</row>
    <row r="209" spans="1:60" ht="12.75" outlineLevel="1">
      <c r="A209" s="190"/>
      <c r="B209" s="183"/>
      <c r="C209" s="201" t="s">
        <v>327</v>
      </c>
      <c r="D209" s="186"/>
      <c r="E209" s="209">
        <v>70.1</v>
      </c>
      <c r="F209" s="189"/>
      <c r="G209" s="192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</row>
    <row r="210" spans="1:60" ht="12.75" outlineLevel="1">
      <c r="A210" s="190"/>
      <c r="B210" s="183"/>
      <c r="C210" s="201" t="s">
        <v>328</v>
      </c>
      <c r="D210" s="186"/>
      <c r="E210" s="209"/>
      <c r="F210" s="189"/>
      <c r="G210" s="192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</row>
    <row r="211" spans="1:60" ht="12.75" outlineLevel="1">
      <c r="A211" s="190"/>
      <c r="B211" s="183"/>
      <c r="C211" s="201" t="s">
        <v>329</v>
      </c>
      <c r="D211" s="186"/>
      <c r="E211" s="209">
        <v>60</v>
      </c>
      <c r="F211" s="189"/>
      <c r="G211" s="192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</row>
    <row r="212" spans="1:60" ht="12.75" outlineLevel="1">
      <c r="A212" s="190">
        <v>38</v>
      </c>
      <c r="B212" s="183" t="s">
        <v>332</v>
      </c>
      <c r="C212" s="200" t="s">
        <v>333</v>
      </c>
      <c r="D212" s="185" t="s">
        <v>119</v>
      </c>
      <c r="E212" s="208">
        <v>4</v>
      </c>
      <c r="F212" s="214"/>
      <c r="G212" s="192">
        <f>E212*F212</f>
        <v>0</v>
      </c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</row>
    <row r="213" spans="1:60" ht="12.75" outlineLevel="1">
      <c r="A213" s="190"/>
      <c r="B213" s="183"/>
      <c r="C213" s="201" t="s">
        <v>334</v>
      </c>
      <c r="D213" s="186"/>
      <c r="E213" s="209">
        <v>4</v>
      </c>
      <c r="F213" s="189"/>
      <c r="G213" s="192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</row>
    <row r="214" spans="1:60" ht="12.75" outlineLevel="1">
      <c r="A214" s="190">
        <v>39</v>
      </c>
      <c r="B214" s="183" t="s">
        <v>335</v>
      </c>
      <c r="C214" s="200" t="s">
        <v>336</v>
      </c>
      <c r="D214" s="185" t="s">
        <v>119</v>
      </c>
      <c r="E214" s="208">
        <v>4</v>
      </c>
      <c r="F214" s="214"/>
      <c r="G214" s="192">
        <f>E214*F214</f>
        <v>0</v>
      </c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5"/>
      <c r="BG214" s="175"/>
      <c r="BH214" s="175"/>
    </row>
    <row r="215" spans="1:60" ht="12.75" outlineLevel="1">
      <c r="A215" s="190">
        <v>40</v>
      </c>
      <c r="B215" s="183" t="s">
        <v>337</v>
      </c>
      <c r="C215" s="200" t="s">
        <v>338</v>
      </c>
      <c r="D215" s="185" t="s">
        <v>119</v>
      </c>
      <c r="E215" s="208">
        <v>16</v>
      </c>
      <c r="F215" s="214"/>
      <c r="G215" s="192">
        <f>E215*F215</f>
        <v>0</v>
      </c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</row>
    <row r="216" spans="1:60" ht="12.75" outlineLevel="1">
      <c r="A216" s="190"/>
      <c r="B216" s="183"/>
      <c r="C216" s="201" t="s">
        <v>339</v>
      </c>
      <c r="D216" s="186"/>
      <c r="E216" s="209">
        <v>16</v>
      </c>
      <c r="F216" s="189"/>
      <c r="G216" s="192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5"/>
      <c r="BG216" s="175"/>
      <c r="BH216" s="175"/>
    </row>
    <row r="217" spans="1:60" ht="12.75" outlineLevel="1">
      <c r="A217" s="190">
        <v>41</v>
      </c>
      <c r="B217" s="183" t="s">
        <v>340</v>
      </c>
      <c r="C217" s="200" t="s">
        <v>341</v>
      </c>
      <c r="D217" s="185" t="s">
        <v>124</v>
      </c>
      <c r="E217" s="208">
        <v>225</v>
      </c>
      <c r="F217" s="214"/>
      <c r="G217" s="192">
        <f>E217*F217</f>
        <v>0</v>
      </c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5"/>
      <c r="BG217" s="175"/>
      <c r="BH217" s="175"/>
    </row>
    <row r="218" spans="1:60" ht="22.5" outlineLevel="1">
      <c r="A218" s="190"/>
      <c r="B218" s="183"/>
      <c r="C218" s="256" t="s">
        <v>342</v>
      </c>
      <c r="D218" s="257"/>
      <c r="E218" s="258"/>
      <c r="F218" s="259"/>
      <c r="G218" s="260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82" t="str">
        <f>C218</f>
        <v>v patrech,kde probíhají stavební práce a nemění se nášlapná vrstva - odhad. např.staré koberce,PVC apod.</v>
      </c>
      <c r="BB218" s="175"/>
      <c r="BC218" s="175"/>
      <c r="BD218" s="175"/>
      <c r="BE218" s="175"/>
      <c r="BF218" s="175"/>
      <c r="BG218" s="175"/>
      <c r="BH218" s="175"/>
    </row>
    <row r="219" spans="1:60" ht="12.75" outlineLevel="1">
      <c r="A219" s="190"/>
      <c r="B219" s="183"/>
      <c r="C219" s="201" t="s">
        <v>343</v>
      </c>
      <c r="D219" s="186"/>
      <c r="E219" s="209">
        <v>135</v>
      </c>
      <c r="F219" s="189"/>
      <c r="G219" s="192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  <c r="BG219" s="175"/>
      <c r="BH219" s="175"/>
    </row>
    <row r="220" spans="1:60" ht="12.75" outlineLevel="1">
      <c r="A220" s="190"/>
      <c r="B220" s="183"/>
      <c r="C220" s="201" t="s">
        <v>328</v>
      </c>
      <c r="D220" s="186"/>
      <c r="E220" s="209"/>
      <c r="F220" s="189"/>
      <c r="G220" s="192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  <c r="BG220" s="175"/>
      <c r="BH220" s="175"/>
    </row>
    <row r="221" spans="1:60" ht="12.75" outlineLevel="1">
      <c r="A221" s="190"/>
      <c r="B221" s="183"/>
      <c r="C221" s="201" t="s">
        <v>344</v>
      </c>
      <c r="D221" s="186"/>
      <c r="E221" s="209">
        <v>90</v>
      </c>
      <c r="F221" s="189"/>
      <c r="G221" s="192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</row>
    <row r="222" spans="1:60" ht="12.75" outlineLevel="1">
      <c r="A222" s="190">
        <v>42</v>
      </c>
      <c r="B222" s="183" t="s">
        <v>345</v>
      </c>
      <c r="C222" s="200" t="s">
        <v>346</v>
      </c>
      <c r="D222" s="185" t="s">
        <v>119</v>
      </c>
      <c r="E222" s="208">
        <v>2</v>
      </c>
      <c r="F222" s="214"/>
      <c r="G222" s="192">
        <f>E222*F222</f>
        <v>0</v>
      </c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175"/>
    </row>
    <row r="223" spans="1:7" ht="12.75">
      <c r="A223" s="191" t="s">
        <v>107</v>
      </c>
      <c r="B223" s="184" t="s">
        <v>71</v>
      </c>
      <c r="C223" s="202" t="s">
        <v>72</v>
      </c>
      <c r="D223" s="187"/>
      <c r="E223" s="210"/>
      <c r="F223" s="261">
        <f>SUM(G224:G226)</f>
        <v>0</v>
      </c>
      <c r="G223" s="262"/>
    </row>
    <row r="224" spans="1:60" ht="12.75" outlineLevel="1">
      <c r="A224" s="190">
        <v>43</v>
      </c>
      <c r="B224" s="183" t="s">
        <v>347</v>
      </c>
      <c r="C224" s="200" t="s">
        <v>348</v>
      </c>
      <c r="D224" s="185" t="s">
        <v>119</v>
      </c>
      <c r="E224" s="208">
        <v>1</v>
      </c>
      <c r="F224" s="214"/>
      <c r="G224" s="192">
        <f>E224*F224</f>
        <v>0</v>
      </c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5"/>
      <c r="BG224" s="175"/>
      <c r="BH224" s="175"/>
    </row>
    <row r="225" spans="1:60" ht="22.5" outlineLevel="1">
      <c r="A225" s="190"/>
      <c r="B225" s="183"/>
      <c r="C225" s="256" t="s">
        <v>349</v>
      </c>
      <c r="D225" s="257"/>
      <c r="E225" s="258"/>
      <c r="F225" s="259"/>
      <c r="G225" s="260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82" t="str">
        <f>C225</f>
        <v>Vzhledem k tomu, že se jedná o rekonstrukci, kde mohou během stavby vzniknou možné vícepráce spojené s odkrytím konstrukcí nebo složitostí provádění,</v>
      </c>
      <c r="BB225" s="175"/>
      <c r="BC225" s="175"/>
      <c r="BD225" s="175"/>
      <c r="BE225" s="175"/>
      <c r="BF225" s="175"/>
      <c r="BG225" s="175"/>
      <c r="BH225" s="175"/>
    </row>
    <row r="226" spans="1:60" ht="22.5" outlineLevel="1">
      <c r="A226" s="190"/>
      <c r="B226" s="183"/>
      <c r="C226" s="256" t="s">
        <v>350</v>
      </c>
      <c r="D226" s="257"/>
      <c r="E226" s="258"/>
      <c r="F226" s="259"/>
      <c r="G226" s="260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82" t="str">
        <f>C226</f>
        <v>nacení každý účastník výběrového řízení tuto položku ve výši 180 000 Kč .Tyto náklady budou čerpány pouze se souhlasem investora a projektanta.</v>
      </c>
      <c r="BB226" s="175"/>
      <c r="BC226" s="175"/>
      <c r="BD226" s="175"/>
      <c r="BE226" s="175"/>
      <c r="BF226" s="175"/>
      <c r="BG226" s="175"/>
      <c r="BH226" s="175"/>
    </row>
    <row r="227" spans="1:7" ht="12.75">
      <c r="A227" s="191" t="s">
        <v>107</v>
      </c>
      <c r="B227" s="184" t="s">
        <v>73</v>
      </c>
      <c r="C227" s="202" t="s">
        <v>74</v>
      </c>
      <c r="D227" s="187"/>
      <c r="E227" s="210"/>
      <c r="F227" s="261">
        <f>SUM(G228:G375)</f>
        <v>0</v>
      </c>
      <c r="G227" s="262"/>
    </row>
    <row r="228" spans="1:60" ht="22.5" outlineLevel="1">
      <c r="A228" s="190">
        <v>44</v>
      </c>
      <c r="B228" s="183" t="s">
        <v>351</v>
      </c>
      <c r="C228" s="200" t="s">
        <v>352</v>
      </c>
      <c r="D228" s="185" t="s">
        <v>124</v>
      </c>
      <c r="E228" s="208">
        <v>43.68</v>
      </c>
      <c r="F228" s="214"/>
      <c r="G228" s="192">
        <f>E228*F228</f>
        <v>0</v>
      </c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5"/>
      <c r="BG228" s="175"/>
      <c r="BH228" s="175"/>
    </row>
    <row r="229" spans="1:60" ht="12.75" outlineLevel="1">
      <c r="A229" s="190"/>
      <c r="B229" s="183"/>
      <c r="C229" s="201" t="s">
        <v>172</v>
      </c>
      <c r="D229" s="186"/>
      <c r="E229" s="209"/>
      <c r="F229" s="189"/>
      <c r="G229" s="192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5"/>
      <c r="BD229" s="175"/>
      <c r="BE229" s="175"/>
      <c r="BF229" s="175"/>
      <c r="BG229" s="175"/>
      <c r="BH229" s="175"/>
    </row>
    <row r="230" spans="1:60" ht="12.75" outlineLevel="1">
      <c r="A230" s="190"/>
      <c r="B230" s="183"/>
      <c r="C230" s="201" t="s">
        <v>353</v>
      </c>
      <c r="D230" s="186"/>
      <c r="E230" s="209">
        <v>40.32</v>
      </c>
      <c r="F230" s="189"/>
      <c r="G230" s="192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5"/>
      <c r="BG230" s="175"/>
      <c r="BH230" s="175"/>
    </row>
    <row r="231" spans="1:60" ht="12.75" outlineLevel="1">
      <c r="A231" s="190"/>
      <c r="B231" s="183"/>
      <c r="C231" s="201" t="s">
        <v>354</v>
      </c>
      <c r="D231" s="186"/>
      <c r="E231" s="209">
        <v>3.36</v>
      </c>
      <c r="F231" s="189"/>
      <c r="G231" s="192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</row>
    <row r="232" spans="1:60" ht="12.75" outlineLevel="1">
      <c r="A232" s="190">
        <v>45</v>
      </c>
      <c r="B232" s="183" t="s">
        <v>355</v>
      </c>
      <c r="C232" s="200" t="s">
        <v>356</v>
      </c>
      <c r="D232" s="185" t="s">
        <v>124</v>
      </c>
      <c r="E232" s="208">
        <v>43.68</v>
      </c>
      <c r="F232" s="214"/>
      <c r="G232" s="192">
        <f>E232*F232</f>
        <v>0</v>
      </c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H232" s="175"/>
    </row>
    <row r="233" spans="1:60" ht="12.75" outlineLevel="1">
      <c r="A233" s="190"/>
      <c r="B233" s="183"/>
      <c r="C233" s="201" t="s">
        <v>172</v>
      </c>
      <c r="D233" s="186"/>
      <c r="E233" s="209"/>
      <c r="F233" s="189"/>
      <c r="G233" s="192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5"/>
      <c r="BG233" s="175"/>
      <c r="BH233" s="175"/>
    </row>
    <row r="234" spans="1:60" ht="12.75" outlineLevel="1">
      <c r="A234" s="190"/>
      <c r="B234" s="183"/>
      <c r="C234" s="201" t="s">
        <v>353</v>
      </c>
      <c r="D234" s="186"/>
      <c r="E234" s="209">
        <v>40.32</v>
      </c>
      <c r="F234" s="189"/>
      <c r="G234" s="192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5"/>
      <c r="BG234" s="175"/>
      <c r="BH234" s="175"/>
    </row>
    <row r="235" spans="1:60" ht="12.75" outlineLevel="1">
      <c r="A235" s="190"/>
      <c r="B235" s="183"/>
      <c r="C235" s="201" t="s">
        <v>354</v>
      </c>
      <c r="D235" s="186"/>
      <c r="E235" s="209">
        <v>3.36</v>
      </c>
      <c r="F235" s="189"/>
      <c r="G235" s="192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5"/>
      <c r="BG235" s="175"/>
      <c r="BH235" s="175"/>
    </row>
    <row r="236" spans="1:60" ht="12.75" outlineLevel="1">
      <c r="A236" s="190">
        <v>46</v>
      </c>
      <c r="B236" s="183" t="s">
        <v>357</v>
      </c>
      <c r="C236" s="200" t="s">
        <v>358</v>
      </c>
      <c r="D236" s="185" t="s">
        <v>110</v>
      </c>
      <c r="E236" s="208">
        <v>0.12</v>
      </c>
      <c r="F236" s="214"/>
      <c r="G236" s="192">
        <f>E236*F236</f>
        <v>0</v>
      </c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5"/>
      <c r="BG236" s="175"/>
      <c r="BH236" s="175"/>
    </row>
    <row r="237" spans="1:60" ht="12.75" outlineLevel="1">
      <c r="A237" s="190"/>
      <c r="B237" s="183"/>
      <c r="C237" s="201" t="s">
        <v>359</v>
      </c>
      <c r="D237" s="186"/>
      <c r="E237" s="209">
        <v>0.12</v>
      </c>
      <c r="F237" s="189"/>
      <c r="G237" s="192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  <c r="BG237" s="175"/>
      <c r="BH237" s="175"/>
    </row>
    <row r="238" spans="1:60" ht="12.75" outlineLevel="1">
      <c r="A238" s="190">
        <v>47</v>
      </c>
      <c r="B238" s="183" t="s">
        <v>360</v>
      </c>
      <c r="C238" s="200" t="s">
        <v>361</v>
      </c>
      <c r="D238" s="185" t="s">
        <v>110</v>
      </c>
      <c r="E238" s="208">
        <v>4.0775</v>
      </c>
      <c r="F238" s="214"/>
      <c r="G238" s="192">
        <f>E238*F238</f>
        <v>0</v>
      </c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5"/>
      <c r="BG238" s="175"/>
      <c r="BH238" s="175"/>
    </row>
    <row r="239" spans="1:60" ht="12.75" outlineLevel="1">
      <c r="A239" s="190"/>
      <c r="B239" s="183"/>
      <c r="C239" s="201" t="s">
        <v>172</v>
      </c>
      <c r="D239" s="186"/>
      <c r="E239" s="209"/>
      <c r="F239" s="189"/>
      <c r="G239" s="192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5"/>
      <c r="BA239" s="175"/>
      <c r="BB239" s="175"/>
      <c r="BC239" s="175"/>
      <c r="BD239" s="175"/>
      <c r="BE239" s="175"/>
      <c r="BF239" s="175"/>
      <c r="BG239" s="175"/>
      <c r="BH239" s="175"/>
    </row>
    <row r="240" spans="1:60" ht="12.75" outlineLevel="1">
      <c r="A240" s="190"/>
      <c r="B240" s="183"/>
      <c r="C240" s="201" t="s">
        <v>362</v>
      </c>
      <c r="D240" s="186"/>
      <c r="E240" s="209">
        <v>1.035</v>
      </c>
      <c r="F240" s="189"/>
      <c r="G240" s="192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  <c r="BD240" s="175"/>
      <c r="BE240" s="175"/>
      <c r="BF240" s="175"/>
      <c r="BG240" s="175"/>
      <c r="BH240" s="175"/>
    </row>
    <row r="241" spans="1:60" ht="12.75" outlineLevel="1">
      <c r="A241" s="190"/>
      <c r="B241" s="183"/>
      <c r="C241" s="201" t="s">
        <v>363</v>
      </c>
      <c r="D241" s="186"/>
      <c r="E241" s="209">
        <v>2.48</v>
      </c>
      <c r="F241" s="189"/>
      <c r="G241" s="192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5"/>
      <c r="BA241" s="175"/>
      <c r="BB241" s="175"/>
      <c r="BC241" s="175"/>
      <c r="BD241" s="175"/>
      <c r="BE241" s="175"/>
      <c r="BF241" s="175"/>
      <c r="BG241" s="175"/>
      <c r="BH241" s="175"/>
    </row>
    <row r="242" spans="1:60" ht="12.75" outlineLevel="1">
      <c r="A242" s="190"/>
      <c r="B242" s="183"/>
      <c r="C242" s="201" t="s">
        <v>364</v>
      </c>
      <c r="D242" s="186"/>
      <c r="E242" s="209">
        <v>0.5625</v>
      </c>
      <c r="F242" s="189"/>
      <c r="G242" s="192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</row>
    <row r="243" spans="1:60" ht="12.75" outlineLevel="1">
      <c r="A243" s="190">
        <v>48</v>
      </c>
      <c r="B243" s="183" t="s">
        <v>365</v>
      </c>
      <c r="C243" s="200" t="s">
        <v>366</v>
      </c>
      <c r="D243" s="185" t="s">
        <v>124</v>
      </c>
      <c r="E243" s="208">
        <v>14.5</v>
      </c>
      <c r="F243" s="214"/>
      <c r="G243" s="192">
        <f>E243*F243</f>
        <v>0</v>
      </c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  <c r="BG243" s="175"/>
      <c r="BH243" s="175"/>
    </row>
    <row r="244" spans="1:60" ht="12.75" outlineLevel="1">
      <c r="A244" s="190"/>
      <c r="B244" s="183"/>
      <c r="C244" s="201" t="s">
        <v>172</v>
      </c>
      <c r="D244" s="186"/>
      <c r="E244" s="209"/>
      <c r="F244" s="189"/>
      <c r="G244" s="192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5"/>
      <c r="BG244" s="175"/>
      <c r="BH244" s="175"/>
    </row>
    <row r="245" spans="1:60" ht="12.75" outlineLevel="1">
      <c r="A245" s="190"/>
      <c r="B245" s="183"/>
      <c r="C245" s="201" t="s">
        <v>367</v>
      </c>
      <c r="D245" s="186"/>
      <c r="E245" s="209">
        <v>14.5</v>
      </c>
      <c r="F245" s="189"/>
      <c r="G245" s="192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175"/>
      <c r="BC245" s="175"/>
      <c r="BD245" s="175"/>
      <c r="BE245" s="175"/>
      <c r="BF245" s="175"/>
      <c r="BG245" s="175"/>
      <c r="BH245" s="175"/>
    </row>
    <row r="246" spans="1:60" ht="12.75" outlineLevel="1">
      <c r="A246" s="190">
        <v>49</v>
      </c>
      <c r="B246" s="183" t="s">
        <v>368</v>
      </c>
      <c r="C246" s="200" t="s">
        <v>369</v>
      </c>
      <c r="D246" s="185" t="s">
        <v>119</v>
      </c>
      <c r="E246" s="208">
        <v>1</v>
      </c>
      <c r="F246" s="214"/>
      <c r="G246" s="192">
        <f>E246*F246</f>
        <v>0</v>
      </c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5"/>
      <c r="BD246" s="175"/>
      <c r="BE246" s="175"/>
      <c r="BF246" s="175"/>
      <c r="BG246" s="175"/>
      <c r="BH246" s="175"/>
    </row>
    <row r="247" spans="1:60" ht="12.75" outlineLevel="1">
      <c r="A247" s="190"/>
      <c r="B247" s="183"/>
      <c r="C247" s="201" t="s">
        <v>370</v>
      </c>
      <c r="D247" s="186"/>
      <c r="E247" s="209">
        <v>1</v>
      </c>
      <c r="F247" s="189"/>
      <c r="G247" s="192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5"/>
      <c r="AT247" s="175"/>
      <c r="AU247" s="175"/>
      <c r="AV247" s="175"/>
      <c r="AW247" s="175"/>
      <c r="AX247" s="175"/>
      <c r="AY247" s="175"/>
      <c r="AZ247" s="175"/>
      <c r="BA247" s="175"/>
      <c r="BB247" s="175"/>
      <c r="BC247" s="175"/>
      <c r="BD247" s="175"/>
      <c r="BE247" s="175"/>
      <c r="BF247" s="175"/>
      <c r="BG247" s="175"/>
      <c r="BH247" s="175"/>
    </row>
    <row r="248" spans="1:60" ht="12.75" outlineLevel="1">
      <c r="A248" s="190">
        <v>50</v>
      </c>
      <c r="B248" s="183" t="s">
        <v>371</v>
      </c>
      <c r="C248" s="200" t="s">
        <v>372</v>
      </c>
      <c r="D248" s="185" t="s">
        <v>124</v>
      </c>
      <c r="E248" s="208">
        <v>1.6</v>
      </c>
      <c r="F248" s="214"/>
      <c r="G248" s="192">
        <f>E248*F248</f>
        <v>0</v>
      </c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175"/>
      <c r="BD248" s="175"/>
      <c r="BE248" s="175"/>
      <c r="BF248" s="175"/>
      <c r="BG248" s="175"/>
      <c r="BH248" s="175"/>
    </row>
    <row r="249" spans="1:60" ht="12.75" outlineLevel="1">
      <c r="A249" s="190"/>
      <c r="B249" s="183"/>
      <c r="C249" s="201" t="s">
        <v>373</v>
      </c>
      <c r="D249" s="186"/>
      <c r="E249" s="209">
        <v>1.6</v>
      </c>
      <c r="F249" s="189"/>
      <c r="G249" s="192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  <c r="AR249" s="175"/>
      <c r="AS249" s="175"/>
      <c r="AT249" s="175"/>
      <c r="AU249" s="175"/>
      <c r="AV249" s="175"/>
      <c r="AW249" s="175"/>
      <c r="AX249" s="175"/>
      <c r="AY249" s="175"/>
      <c r="AZ249" s="175"/>
      <c r="BA249" s="175"/>
      <c r="BB249" s="175"/>
      <c r="BC249" s="175"/>
      <c r="BD249" s="175"/>
      <c r="BE249" s="175"/>
      <c r="BF249" s="175"/>
      <c r="BG249" s="175"/>
      <c r="BH249" s="175"/>
    </row>
    <row r="250" spans="1:60" ht="12.75" outlineLevel="1">
      <c r="A250" s="190">
        <v>51</v>
      </c>
      <c r="B250" s="183" t="s">
        <v>374</v>
      </c>
      <c r="C250" s="200" t="s">
        <v>375</v>
      </c>
      <c r="D250" s="185" t="s">
        <v>129</v>
      </c>
      <c r="E250" s="208">
        <v>8.3</v>
      </c>
      <c r="F250" s="214"/>
      <c r="G250" s="192">
        <f>E250*F250</f>
        <v>0</v>
      </c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  <c r="AR250" s="175"/>
      <c r="AS250" s="175"/>
      <c r="AT250" s="175"/>
      <c r="AU250" s="175"/>
      <c r="AV250" s="175"/>
      <c r="AW250" s="175"/>
      <c r="AX250" s="175"/>
      <c r="AY250" s="175"/>
      <c r="AZ250" s="175"/>
      <c r="BA250" s="175"/>
      <c r="BB250" s="175"/>
      <c r="BC250" s="175"/>
      <c r="BD250" s="175"/>
      <c r="BE250" s="175"/>
      <c r="BF250" s="175"/>
      <c r="BG250" s="175"/>
      <c r="BH250" s="175"/>
    </row>
    <row r="251" spans="1:60" ht="12.75" outlineLevel="1">
      <c r="A251" s="190"/>
      <c r="B251" s="183"/>
      <c r="C251" s="201" t="s">
        <v>376</v>
      </c>
      <c r="D251" s="186"/>
      <c r="E251" s="209"/>
      <c r="F251" s="189"/>
      <c r="G251" s="192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  <c r="AR251" s="175"/>
      <c r="AS251" s="175"/>
      <c r="AT251" s="175"/>
      <c r="AU251" s="175"/>
      <c r="AV251" s="175"/>
      <c r="AW251" s="175"/>
      <c r="AX251" s="175"/>
      <c r="AY251" s="175"/>
      <c r="AZ251" s="175"/>
      <c r="BA251" s="175"/>
      <c r="BB251" s="175"/>
      <c r="BC251" s="175"/>
      <c r="BD251" s="175"/>
      <c r="BE251" s="175"/>
      <c r="BF251" s="175"/>
      <c r="BG251" s="175"/>
      <c r="BH251" s="175"/>
    </row>
    <row r="252" spans="1:60" ht="12.75" outlineLevel="1">
      <c r="A252" s="190"/>
      <c r="B252" s="183"/>
      <c r="C252" s="201" t="s">
        <v>377</v>
      </c>
      <c r="D252" s="186"/>
      <c r="E252" s="209">
        <v>8.3</v>
      </c>
      <c r="F252" s="189"/>
      <c r="G252" s="192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5"/>
      <c r="BD252" s="175"/>
      <c r="BE252" s="175"/>
      <c r="BF252" s="175"/>
      <c r="BG252" s="175"/>
      <c r="BH252" s="175"/>
    </row>
    <row r="253" spans="1:60" ht="12.75" outlineLevel="1">
      <c r="A253" s="190">
        <v>52</v>
      </c>
      <c r="B253" s="183" t="s">
        <v>378</v>
      </c>
      <c r="C253" s="200" t="s">
        <v>379</v>
      </c>
      <c r="D253" s="185" t="s">
        <v>129</v>
      </c>
      <c r="E253" s="208">
        <v>1</v>
      </c>
      <c r="F253" s="214"/>
      <c r="G253" s="192">
        <f>E253*F253</f>
        <v>0</v>
      </c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/>
      <c r="AR253" s="175"/>
      <c r="AS253" s="175"/>
      <c r="AT253" s="175"/>
      <c r="AU253" s="175"/>
      <c r="AV253" s="175"/>
      <c r="AW253" s="175"/>
      <c r="AX253" s="175"/>
      <c r="AY253" s="175"/>
      <c r="AZ253" s="175"/>
      <c r="BA253" s="175"/>
      <c r="BB253" s="175"/>
      <c r="BC253" s="175"/>
      <c r="BD253" s="175"/>
      <c r="BE253" s="175"/>
      <c r="BF253" s="175"/>
      <c r="BG253" s="175"/>
      <c r="BH253" s="175"/>
    </row>
    <row r="254" spans="1:60" ht="12.75" outlineLevel="1">
      <c r="A254" s="190"/>
      <c r="B254" s="183"/>
      <c r="C254" s="201" t="s">
        <v>380</v>
      </c>
      <c r="D254" s="186"/>
      <c r="E254" s="209">
        <v>1</v>
      </c>
      <c r="F254" s="189"/>
      <c r="G254" s="192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175"/>
      <c r="AZ254" s="175"/>
      <c r="BA254" s="175"/>
      <c r="BB254" s="175"/>
      <c r="BC254" s="175"/>
      <c r="BD254" s="175"/>
      <c r="BE254" s="175"/>
      <c r="BF254" s="175"/>
      <c r="BG254" s="175"/>
      <c r="BH254" s="175"/>
    </row>
    <row r="255" spans="1:60" ht="12.75" outlineLevel="1">
      <c r="A255" s="190">
        <v>53</v>
      </c>
      <c r="B255" s="183" t="s">
        <v>381</v>
      </c>
      <c r="C255" s="200" t="s">
        <v>382</v>
      </c>
      <c r="D255" s="185" t="s">
        <v>129</v>
      </c>
      <c r="E255" s="208">
        <v>1</v>
      </c>
      <c r="F255" s="214"/>
      <c r="G255" s="192">
        <f>E255*F255</f>
        <v>0</v>
      </c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  <c r="AR255" s="175"/>
      <c r="AS255" s="175"/>
      <c r="AT255" s="175"/>
      <c r="AU255" s="175"/>
      <c r="AV255" s="175"/>
      <c r="AW255" s="175"/>
      <c r="AX255" s="175"/>
      <c r="AY255" s="175"/>
      <c r="AZ255" s="175"/>
      <c r="BA255" s="175"/>
      <c r="BB255" s="175"/>
      <c r="BC255" s="175"/>
      <c r="BD255" s="175"/>
      <c r="BE255" s="175"/>
      <c r="BF255" s="175"/>
      <c r="BG255" s="175"/>
      <c r="BH255" s="175"/>
    </row>
    <row r="256" spans="1:60" ht="12.75" outlineLevel="1">
      <c r="A256" s="190"/>
      <c r="B256" s="183"/>
      <c r="C256" s="201" t="s">
        <v>383</v>
      </c>
      <c r="D256" s="186"/>
      <c r="E256" s="209"/>
      <c r="F256" s="189"/>
      <c r="G256" s="192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</row>
    <row r="257" spans="1:60" ht="12.75" outlineLevel="1">
      <c r="A257" s="190"/>
      <c r="B257" s="183"/>
      <c r="C257" s="201" t="s">
        <v>384</v>
      </c>
      <c r="D257" s="186"/>
      <c r="E257" s="209">
        <v>1</v>
      </c>
      <c r="F257" s="189"/>
      <c r="G257" s="192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  <c r="AR257" s="175"/>
      <c r="AS257" s="175"/>
      <c r="AT257" s="175"/>
      <c r="AU257" s="175"/>
      <c r="AV257" s="175"/>
      <c r="AW257" s="175"/>
      <c r="AX257" s="175"/>
      <c r="AY257" s="175"/>
      <c r="AZ257" s="175"/>
      <c r="BA257" s="175"/>
      <c r="BB257" s="175"/>
      <c r="BC257" s="175"/>
      <c r="BD257" s="175"/>
      <c r="BE257" s="175"/>
      <c r="BF257" s="175"/>
      <c r="BG257" s="175"/>
      <c r="BH257" s="175"/>
    </row>
    <row r="258" spans="1:60" ht="12.75" outlineLevel="1">
      <c r="A258" s="190">
        <v>54</v>
      </c>
      <c r="B258" s="183" t="s">
        <v>385</v>
      </c>
      <c r="C258" s="200" t="s">
        <v>386</v>
      </c>
      <c r="D258" s="185" t="s">
        <v>129</v>
      </c>
      <c r="E258" s="208">
        <v>77.65</v>
      </c>
      <c r="F258" s="214"/>
      <c r="G258" s="192">
        <f>E258*F258</f>
        <v>0</v>
      </c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5"/>
      <c r="BG258" s="175"/>
      <c r="BH258" s="175"/>
    </row>
    <row r="259" spans="1:60" ht="12.75" outlineLevel="1">
      <c r="A259" s="190"/>
      <c r="B259" s="183"/>
      <c r="C259" s="201" t="s">
        <v>387</v>
      </c>
      <c r="D259" s="186"/>
      <c r="E259" s="209"/>
      <c r="F259" s="189"/>
      <c r="G259" s="192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5"/>
      <c r="BC259" s="175"/>
      <c r="BD259" s="175"/>
      <c r="BE259" s="175"/>
      <c r="BF259" s="175"/>
      <c r="BG259" s="175"/>
      <c r="BH259" s="175"/>
    </row>
    <row r="260" spans="1:60" ht="12.75" outlineLevel="1">
      <c r="A260" s="190"/>
      <c r="B260" s="183"/>
      <c r="C260" s="201" t="s">
        <v>388</v>
      </c>
      <c r="D260" s="186"/>
      <c r="E260" s="209">
        <v>2.2</v>
      </c>
      <c r="F260" s="189"/>
      <c r="G260" s="192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5"/>
      <c r="BE260" s="175"/>
      <c r="BF260" s="175"/>
      <c r="BG260" s="175"/>
      <c r="BH260" s="175"/>
    </row>
    <row r="261" spans="1:60" ht="12.75" outlineLevel="1">
      <c r="A261" s="190"/>
      <c r="B261" s="183"/>
      <c r="C261" s="201" t="s">
        <v>389</v>
      </c>
      <c r="D261" s="186"/>
      <c r="E261" s="209">
        <v>4.8</v>
      </c>
      <c r="F261" s="189"/>
      <c r="G261" s="192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5"/>
      <c r="BD261" s="175"/>
      <c r="BE261" s="175"/>
      <c r="BF261" s="175"/>
      <c r="BG261" s="175"/>
      <c r="BH261" s="175"/>
    </row>
    <row r="262" spans="1:60" ht="12.75" outlineLevel="1">
      <c r="A262" s="190"/>
      <c r="B262" s="183"/>
      <c r="C262" s="201" t="s">
        <v>390</v>
      </c>
      <c r="D262" s="186"/>
      <c r="E262" s="209">
        <v>4.1</v>
      </c>
      <c r="F262" s="189"/>
      <c r="G262" s="192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</row>
    <row r="263" spans="1:60" ht="12.75" outlineLevel="1">
      <c r="A263" s="190"/>
      <c r="B263" s="183"/>
      <c r="C263" s="201" t="s">
        <v>391</v>
      </c>
      <c r="D263" s="186"/>
      <c r="E263" s="209">
        <v>14.5</v>
      </c>
      <c r="F263" s="189"/>
      <c r="G263" s="192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  <c r="BG263" s="175"/>
      <c r="BH263" s="175"/>
    </row>
    <row r="264" spans="1:60" ht="12.75" outlineLevel="1">
      <c r="A264" s="190"/>
      <c r="B264" s="183"/>
      <c r="C264" s="201" t="s">
        <v>392</v>
      </c>
      <c r="D264" s="186"/>
      <c r="E264" s="209"/>
      <c r="F264" s="189"/>
      <c r="G264" s="192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  <c r="BG264" s="175"/>
      <c r="BH264" s="175"/>
    </row>
    <row r="265" spans="1:60" ht="12.75" outlineLevel="1">
      <c r="A265" s="190"/>
      <c r="B265" s="183"/>
      <c r="C265" s="201" t="s">
        <v>393</v>
      </c>
      <c r="D265" s="186"/>
      <c r="E265" s="209">
        <v>6.7</v>
      </c>
      <c r="F265" s="189"/>
      <c r="G265" s="192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</row>
    <row r="266" spans="1:60" ht="12.75" outlineLevel="1">
      <c r="A266" s="190"/>
      <c r="B266" s="183"/>
      <c r="C266" s="201" t="s">
        <v>394</v>
      </c>
      <c r="D266" s="186"/>
      <c r="E266" s="209">
        <v>27.7</v>
      </c>
      <c r="F266" s="189"/>
      <c r="G266" s="192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</row>
    <row r="267" spans="1:60" ht="12.75" outlineLevel="1">
      <c r="A267" s="190"/>
      <c r="B267" s="183"/>
      <c r="C267" s="201" t="s">
        <v>395</v>
      </c>
      <c r="D267" s="186"/>
      <c r="E267" s="209">
        <v>17.65</v>
      </c>
      <c r="F267" s="189"/>
      <c r="G267" s="192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  <c r="BG267" s="175"/>
      <c r="BH267" s="175"/>
    </row>
    <row r="268" spans="1:60" ht="12.75" outlineLevel="1">
      <c r="A268" s="190">
        <v>55</v>
      </c>
      <c r="B268" s="183" t="s">
        <v>396</v>
      </c>
      <c r="C268" s="200" t="s">
        <v>397</v>
      </c>
      <c r="D268" s="185" t="s">
        <v>119</v>
      </c>
      <c r="E268" s="208">
        <v>4</v>
      </c>
      <c r="F268" s="214"/>
      <c r="G268" s="192">
        <f>E268*F268</f>
        <v>0</v>
      </c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175"/>
      <c r="BC268" s="175"/>
      <c r="BD268" s="175"/>
      <c r="BE268" s="175"/>
      <c r="BF268" s="175"/>
      <c r="BG268" s="175"/>
      <c r="BH268" s="175"/>
    </row>
    <row r="269" spans="1:60" ht="12.75" outlineLevel="1">
      <c r="A269" s="190"/>
      <c r="B269" s="183"/>
      <c r="C269" s="256" t="s">
        <v>398</v>
      </c>
      <c r="D269" s="257"/>
      <c r="E269" s="258"/>
      <c r="F269" s="259"/>
      <c r="G269" s="260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82" t="str">
        <f>C269</f>
        <v>Včetně pomocného lešení o výšce podlahy do 1900 mm a pro zatížení do 1,5 kPa  (150 kg/m2).</v>
      </c>
      <c r="BB269" s="175"/>
      <c r="BC269" s="175"/>
      <c r="BD269" s="175"/>
      <c r="BE269" s="175"/>
      <c r="BF269" s="175"/>
      <c r="BG269" s="175"/>
      <c r="BH269" s="175"/>
    </row>
    <row r="270" spans="1:60" ht="12.75" outlineLevel="1">
      <c r="A270" s="190"/>
      <c r="B270" s="183"/>
      <c r="C270" s="201" t="s">
        <v>120</v>
      </c>
      <c r="D270" s="186"/>
      <c r="E270" s="209">
        <v>2</v>
      </c>
      <c r="F270" s="189"/>
      <c r="G270" s="192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5"/>
      <c r="BA270" s="175"/>
      <c r="BB270" s="175"/>
      <c r="BC270" s="175"/>
      <c r="BD270" s="175"/>
      <c r="BE270" s="175"/>
      <c r="BF270" s="175"/>
      <c r="BG270" s="175"/>
      <c r="BH270" s="175"/>
    </row>
    <row r="271" spans="1:60" ht="12.75" outlineLevel="1">
      <c r="A271" s="190"/>
      <c r="B271" s="183"/>
      <c r="C271" s="201" t="s">
        <v>121</v>
      </c>
      <c r="D271" s="186"/>
      <c r="E271" s="209">
        <v>2</v>
      </c>
      <c r="F271" s="189"/>
      <c r="G271" s="192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5"/>
      <c r="BA271" s="175"/>
      <c r="BB271" s="175"/>
      <c r="BC271" s="175"/>
      <c r="BD271" s="175"/>
      <c r="BE271" s="175"/>
      <c r="BF271" s="175"/>
      <c r="BG271" s="175"/>
      <c r="BH271" s="175"/>
    </row>
    <row r="272" spans="1:60" ht="12.75" outlineLevel="1">
      <c r="A272" s="190">
        <v>56</v>
      </c>
      <c r="B272" s="183" t="s">
        <v>399</v>
      </c>
      <c r="C272" s="200" t="s">
        <v>400</v>
      </c>
      <c r="D272" s="185" t="s">
        <v>124</v>
      </c>
      <c r="E272" s="208">
        <v>4</v>
      </c>
      <c r="F272" s="214"/>
      <c r="G272" s="192">
        <f>E272*F272</f>
        <v>0</v>
      </c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175"/>
      <c r="AY272" s="175"/>
      <c r="AZ272" s="175"/>
      <c r="BA272" s="175"/>
      <c r="BB272" s="175"/>
      <c r="BC272" s="175"/>
      <c r="BD272" s="175"/>
      <c r="BE272" s="175"/>
      <c r="BF272" s="175"/>
      <c r="BG272" s="175"/>
      <c r="BH272" s="175"/>
    </row>
    <row r="273" spans="1:60" ht="12.75" outlineLevel="1">
      <c r="A273" s="190"/>
      <c r="B273" s="183"/>
      <c r="C273" s="256" t="s">
        <v>398</v>
      </c>
      <c r="D273" s="257"/>
      <c r="E273" s="258"/>
      <c r="F273" s="259"/>
      <c r="G273" s="260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82" t="str">
        <f>C273</f>
        <v>Včetně pomocného lešení o výšce podlahy do 1900 mm a pro zatížení do 1,5 kPa  (150 kg/m2).</v>
      </c>
      <c r="BB273" s="175"/>
      <c r="BC273" s="175"/>
      <c r="BD273" s="175"/>
      <c r="BE273" s="175"/>
      <c r="BF273" s="175"/>
      <c r="BG273" s="175"/>
      <c r="BH273" s="175"/>
    </row>
    <row r="274" spans="1:60" ht="12.75" outlineLevel="1">
      <c r="A274" s="190"/>
      <c r="B274" s="183"/>
      <c r="C274" s="201" t="s">
        <v>125</v>
      </c>
      <c r="D274" s="186"/>
      <c r="E274" s="209">
        <v>2</v>
      </c>
      <c r="F274" s="189"/>
      <c r="G274" s="192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5"/>
      <c r="AX274" s="175"/>
      <c r="AY274" s="175"/>
      <c r="AZ274" s="175"/>
      <c r="BA274" s="175"/>
      <c r="BB274" s="175"/>
      <c r="BC274" s="175"/>
      <c r="BD274" s="175"/>
      <c r="BE274" s="175"/>
      <c r="BF274" s="175"/>
      <c r="BG274" s="175"/>
      <c r="BH274" s="175"/>
    </row>
    <row r="275" spans="1:60" ht="12.75" outlineLevel="1">
      <c r="A275" s="190"/>
      <c r="B275" s="183"/>
      <c r="C275" s="201" t="s">
        <v>126</v>
      </c>
      <c r="D275" s="186"/>
      <c r="E275" s="209">
        <v>2</v>
      </c>
      <c r="F275" s="189"/>
      <c r="G275" s="192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5"/>
      <c r="AZ275" s="175"/>
      <c r="BA275" s="175"/>
      <c r="BB275" s="175"/>
      <c r="BC275" s="175"/>
      <c r="BD275" s="175"/>
      <c r="BE275" s="175"/>
      <c r="BF275" s="175"/>
      <c r="BG275" s="175"/>
      <c r="BH275" s="175"/>
    </row>
    <row r="276" spans="1:60" ht="12.75" outlineLevel="1">
      <c r="A276" s="190">
        <v>57</v>
      </c>
      <c r="B276" s="183" t="s">
        <v>401</v>
      </c>
      <c r="C276" s="200" t="s">
        <v>402</v>
      </c>
      <c r="D276" s="185" t="s">
        <v>110</v>
      </c>
      <c r="E276" s="208">
        <v>0.5</v>
      </c>
      <c r="F276" s="214"/>
      <c r="G276" s="192">
        <f>E276*F276</f>
        <v>0</v>
      </c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  <c r="BG276" s="175"/>
      <c r="BH276" s="175"/>
    </row>
    <row r="277" spans="1:60" ht="12.75" outlineLevel="1">
      <c r="A277" s="190"/>
      <c r="B277" s="183"/>
      <c r="C277" s="256" t="s">
        <v>398</v>
      </c>
      <c r="D277" s="257"/>
      <c r="E277" s="258"/>
      <c r="F277" s="259"/>
      <c r="G277" s="260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82" t="str">
        <f>C277</f>
        <v>Včetně pomocného lešení o výšce podlahy do 1900 mm a pro zatížení do 1,5 kPa  (150 kg/m2).</v>
      </c>
      <c r="BB277" s="175"/>
      <c r="BC277" s="175"/>
      <c r="BD277" s="175"/>
      <c r="BE277" s="175"/>
      <c r="BF277" s="175"/>
      <c r="BG277" s="175"/>
      <c r="BH277" s="175"/>
    </row>
    <row r="278" spans="1:60" ht="12.75" outlineLevel="1">
      <c r="A278" s="190"/>
      <c r="B278" s="183"/>
      <c r="C278" s="201" t="s">
        <v>111</v>
      </c>
      <c r="D278" s="186"/>
      <c r="E278" s="209">
        <v>0.5</v>
      </c>
      <c r="F278" s="189"/>
      <c r="G278" s="192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5"/>
      <c r="BG278" s="175"/>
      <c r="BH278" s="175"/>
    </row>
    <row r="279" spans="1:60" ht="12.75" outlineLevel="1">
      <c r="A279" s="190">
        <v>58</v>
      </c>
      <c r="B279" s="183" t="s">
        <v>403</v>
      </c>
      <c r="C279" s="200" t="s">
        <v>404</v>
      </c>
      <c r="D279" s="185" t="s">
        <v>124</v>
      </c>
      <c r="E279" s="208">
        <v>1.8</v>
      </c>
      <c r="F279" s="214"/>
      <c r="G279" s="192">
        <f>E279*F279</f>
        <v>0</v>
      </c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5"/>
      <c r="BG279" s="175"/>
      <c r="BH279" s="175"/>
    </row>
    <row r="280" spans="1:60" ht="12.75" outlineLevel="1">
      <c r="A280" s="190"/>
      <c r="B280" s="183"/>
      <c r="C280" s="256" t="s">
        <v>398</v>
      </c>
      <c r="D280" s="257"/>
      <c r="E280" s="258"/>
      <c r="F280" s="259"/>
      <c r="G280" s="260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82" t="str">
        <f>C280</f>
        <v>Včetně pomocného lešení o výšce podlahy do 1900 mm a pro zatížení do 1,5 kPa  (150 kg/m2).</v>
      </c>
      <c r="BB280" s="175"/>
      <c r="BC280" s="175"/>
      <c r="BD280" s="175"/>
      <c r="BE280" s="175"/>
      <c r="BF280" s="175"/>
      <c r="BG280" s="175"/>
      <c r="BH280" s="175"/>
    </row>
    <row r="281" spans="1:60" ht="12.75" outlineLevel="1">
      <c r="A281" s="190"/>
      <c r="B281" s="183"/>
      <c r="C281" s="201" t="s">
        <v>405</v>
      </c>
      <c r="D281" s="186"/>
      <c r="E281" s="209">
        <v>1.8</v>
      </c>
      <c r="F281" s="189"/>
      <c r="G281" s="192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5"/>
      <c r="BG281" s="175"/>
      <c r="BH281" s="175"/>
    </row>
    <row r="282" spans="1:60" ht="22.5" outlineLevel="1">
      <c r="A282" s="190">
        <v>59</v>
      </c>
      <c r="B282" s="183" t="s">
        <v>406</v>
      </c>
      <c r="C282" s="200" t="s">
        <v>407</v>
      </c>
      <c r="D282" s="185" t="s">
        <v>129</v>
      </c>
      <c r="E282" s="208">
        <v>2.85</v>
      </c>
      <c r="F282" s="214"/>
      <c r="G282" s="192">
        <f>E282*F282</f>
        <v>0</v>
      </c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E282" s="175"/>
      <c r="BF282" s="175"/>
      <c r="BG282" s="175"/>
      <c r="BH282" s="175"/>
    </row>
    <row r="283" spans="1:60" ht="12.75" outlineLevel="1">
      <c r="A283" s="190"/>
      <c r="B283" s="183"/>
      <c r="C283" s="201" t="s">
        <v>408</v>
      </c>
      <c r="D283" s="186"/>
      <c r="E283" s="209">
        <v>2.85</v>
      </c>
      <c r="F283" s="189"/>
      <c r="G283" s="192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E283" s="175"/>
      <c r="BF283" s="175"/>
      <c r="BG283" s="175"/>
      <c r="BH283" s="175"/>
    </row>
    <row r="284" spans="1:60" ht="22.5" outlineLevel="1">
      <c r="A284" s="190">
        <v>60</v>
      </c>
      <c r="B284" s="183" t="s">
        <v>409</v>
      </c>
      <c r="C284" s="200" t="s">
        <v>410</v>
      </c>
      <c r="D284" s="185" t="s">
        <v>129</v>
      </c>
      <c r="E284" s="208">
        <v>64.7</v>
      </c>
      <c r="F284" s="214"/>
      <c r="G284" s="192">
        <f>E284*F284</f>
        <v>0</v>
      </c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  <c r="BG284" s="175"/>
      <c r="BH284" s="175"/>
    </row>
    <row r="285" spans="1:60" ht="12.75" outlineLevel="1">
      <c r="A285" s="190"/>
      <c r="B285" s="183"/>
      <c r="C285" s="201" t="s">
        <v>387</v>
      </c>
      <c r="D285" s="186"/>
      <c r="E285" s="209"/>
      <c r="F285" s="189"/>
      <c r="G285" s="192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5"/>
      <c r="AT285" s="175"/>
      <c r="AU285" s="175"/>
      <c r="AV285" s="175"/>
      <c r="AW285" s="175"/>
      <c r="AX285" s="175"/>
      <c r="AY285" s="175"/>
      <c r="AZ285" s="175"/>
      <c r="BA285" s="175"/>
      <c r="BB285" s="175"/>
      <c r="BC285" s="175"/>
      <c r="BD285" s="175"/>
      <c r="BE285" s="175"/>
      <c r="BF285" s="175"/>
      <c r="BG285" s="175"/>
      <c r="BH285" s="175"/>
    </row>
    <row r="286" spans="1:60" ht="12.75" outlineLevel="1">
      <c r="A286" s="190"/>
      <c r="B286" s="183"/>
      <c r="C286" s="201" t="s">
        <v>388</v>
      </c>
      <c r="D286" s="186"/>
      <c r="E286" s="209">
        <v>2.2</v>
      </c>
      <c r="F286" s="189"/>
      <c r="G286" s="192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5"/>
      <c r="BA286" s="175"/>
      <c r="BB286" s="175"/>
      <c r="BC286" s="175"/>
      <c r="BD286" s="175"/>
      <c r="BE286" s="175"/>
      <c r="BF286" s="175"/>
      <c r="BG286" s="175"/>
      <c r="BH286" s="175"/>
    </row>
    <row r="287" spans="1:60" ht="12.75" outlineLevel="1">
      <c r="A287" s="190"/>
      <c r="B287" s="183"/>
      <c r="C287" s="201" t="s">
        <v>389</v>
      </c>
      <c r="D287" s="186"/>
      <c r="E287" s="209">
        <v>4.8</v>
      </c>
      <c r="F287" s="189"/>
      <c r="G287" s="192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</row>
    <row r="288" spans="1:60" ht="12.75" outlineLevel="1">
      <c r="A288" s="190"/>
      <c r="B288" s="183"/>
      <c r="C288" s="201" t="s">
        <v>390</v>
      </c>
      <c r="D288" s="186"/>
      <c r="E288" s="209">
        <v>4.1</v>
      </c>
      <c r="F288" s="189"/>
      <c r="G288" s="192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5"/>
      <c r="BG288" s="175"/>
      <c r="BH288" s="175"/>
    </row>
    <row r="289" spans="1:60" ht="12.75" outlineLevel="1">
      <c r="A289" s="190"/>
      <c r="B289" s="183"/>
      <c r="C289" s="201" t="s">
        <v>411</v>
      </c>
      <c r="D289" s="186"/>
      <c r="E289" s="209">
        <v>9.4</v>
      </c>
      <c r="F289" s="189"/>
      <c r="G289" s="192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5"/>
      <c r="BG289" s="175"/>
      <c r="BH289" s="175"/>
    </row>
    <row r="290" spans="1:60" ht="12.75" outlineLevel="1">
      <c r="A290" s="190"/>
      <c r="B290" s="183"/>
      <c r="C290" s="201" t="s">
        <v>392</v>
      </c>
      <c r="D290" s="186"/>
      <c r="E290" s="209"/>
      <c r="F290" s="189"/>
      <c r="G290" s="192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5"/>
      <c r="AW290" s="175"/>
      <c r="AX290" s="175"/>
      <c r="AY290" s="175"/>
      <c r="AZ290" s="175"/>
      <c r="BA290" s="175"/>
      <c r="BB290" s="175"/>
      <c r="BC290" s="175"/>
      <c r="BD290" s="175"/>
      <c r="BE290" s="175"/>
      <c r="BF290" s="175"/>
      <c r="BG290" s="175"/>
      <c r="BH290" s="175"/>
    </row>
    <row r="291" spans="1:60" ht="12.75" outlineLevel="1">
      <c r="A291" s="190"/>
      <c r="B291" s="183"/>
      <c r="C291" s="201" t="s">
        <v>393</v>
      </c>
      <c r="D291" s="186"/>
      <c r="E291" s="209">
        <v>6.7</v>
      </c>
      <c r="F291" s="189"/>
      <c r="G291" s="192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5"/>
      <c r="AX291" s="175"/>
      <c r="AY291" s="175"/>
      <c r="AZ291" s="175"/>
      <c r="BA291" s="175"/>
      <c r="BB291" s="175"/>
      <c r="BC291" s="175"/>
      <c r="BD291" s="175"/>
      <c r="BE291" s="175"/>
      <c r="BF291" s="175"/>
      <c r="BG291" s="175"/>
      <c r="BH291" s="175"/>
    </row>
    <row r="292" spans="1:60" ht="12.75" outlineLevel="1">
      <c r="A292" s="190"/>
      <c r="B292" s="183"/>
      <c r="C292" s="201" t="s">
        <v>412</v>
      </c>
      <c r="D292" s="186"/>
      <c r="E292" s="209">
        <v>22.7</v>
      </c>
      <c r="F292" s="189"/>
      <c r="G292" s="192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5"/>
      <c r="AW292" s="175"/>
      <c r="AX292" s="175"/>
      <c r="AY292" s="175"/>
      <c r="AZ292" s="175"/>
      <c r="BA292" s="175"/>
      <c r="BB292" s="175"/>
      <c r="BC292" s="175"/>
      <c r="BD292" s="175"/>
      <c r="BE292" s="175"/>
      <c r="BF292" s="175"/>
      <c r="BG292" s="175"/>
      <c r="BH292" s="175"/>
    </row>
    <row r="293" spans="1:60" ht="12.75" outlineLevel="1">
      <c r="A293" s="190"/>
      <c r="B293" s="183"/>
      <c r="C293" s="201" t="s">
        <v>413</v>
      </c>
      <c r="D293" s="186"/>
      <c r="E293" s="209">
        <v>14.8</v>
      </c>
      <c r="F293" s="189"/>
      <c r="G293" s="192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</row>
    <row r="294" spans="1:60" ht="12.75" outlineLevel="1">
      <c r="A294" s="190">
        <v>61</v>
      </c>
      <c r="B294" s="183" t="s">
        <v>414</v>
      </c>
      <c r="C294" s="200" t="s">
        <v>415</v>
      </c>
      <c r="D294" s="185" t="s">
        <v>129</v>
      </c>
      <c r="E294" s="208">
        <v>8.4</v>
      </c>
      <c r="F294" s="214"/>
      <c r="G294" s="192">
        <f>E294*F294</f>
        <v>0</v>
      </c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5"/>
      <c r="AV294" s="175"/>
      <c r="AW294" s="175"/>
      <c r="AX294" s="175"/>
      <c r="AY294" s="175"/>
      <c r="AZ294" s="175"/>
      <c r="BA294" s="175"/>
      <c r="BB294" s="175"/>
      <c r="BC294" s="175"/>
      <c r="BD294" s="175"/>
      <c r="BE294" s="175"/>
      <c r="BF294" s="175"/>
      <c r="BG294" s="175"/>
      <c r="BH294" s="175"/>
    </row>
    <row r="295" spans="1:60" ht="12.75" outlineLevel="1">
      <c r="A295" s="190"/>
      <c r="B295" s="183"/>
      <c r="C295" s="201" t="s">
        <v>416</v>
      </c>
      <c r="D295" s="186"/>
      <c r="E295" s="209">
        <v>4.8</v>
      </c>
      <c r="F295" s="189"/>
      <c r="G295" s="192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5"/>
      <c r="AX295" s="175"/>
      <c r="AY295" s="175"/>
      <c r="AZ295" s="175"/>
      <c r="BA295" s="175"/>
      <c r="BB295" s="175"/>
      <c r="BC295" s="175"/>
      <c r="BD295" s="175"/>
      <c r="BE295" s="175"/>
      <c r="BF295" s="175"/>
      <c r="BG295" s="175"/>
      <c r="BH295" s="175"/>
    </row>
    <row r="296" spans="1:60" ht="12.75" outlineLevel="1">
      <c r="A296" s="190"/>
      <c r="B296" s="183"/>
      <c r="C296" s="201" t="s">
        <v>417</v>
      </c>
      <c r="D296" s="186"/>
      <c r="E296" s="209">
        <v>3.6</v>
      </c>
      <c r="F296" s="189"/>
      <c r="G296" s="192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175"/>
      <c r="AY296" s="175"/>
      <c r="AZ296" s="175"/>
      <c r="BA296" s="175"/>
      <c r="BB296" s="175"/>
      <c r="BC296" s="175"/>
      <c r="BD296" s="175"/>
      <c r="BE296" s="175"/>
      <c r="BF296" s="175"/>
      <c r="BG296" s="175"/>
      <c r="BH296" s="175"/>
    </row>
    <row r="297" spans="1:60" ht="12.75" outlineLevel="1">
      <c r="A297" s="190">
        <v>62</v>
      </c>
      <c r="B297" s="183" t="s">
        <v>418</v>
      </c>
      <c r="C297" s="200" t="s">
        <v>419</v>
      </c>
      <c r="D297" s="185" t="s">
        <v>119</v>
      </c>
      <c r="E297" s="208">
        <v>2</v>
      </c>
      <c r="F297" s="214"/>
      <c r="G297" s="192">
        <f>E297*F297</f>
        <v>0</v>
      </c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  <c r="AR297" s="175"/>
      <c r="AS297" s="175"/>
      <c r="AT297" s="175"/>
      <c r="AU297" s="175"/>
      <c r="AV297" s="175"/>
      <c r="AW297" s="175"/>
      <c r="AX297" s="175"/>
      <c r="AY297" s="175"/>
      <c r="AZ297" s="175"/>
      <c r="BA297" s="175"/>
      <c r="BB297" s="175"/>
      <c r="BC297" s="175"/>
      <c r="BD297" s="175"/>
      <c r="BE297" s="175"/>
      <c r="BF297" s="175"/>
      <c r="BG297" s="175"/>
      <c r="BH297" s="175"/>
    </row>
    <row r="298" spans="1:60" ht="12.75" outlineLevel="1">
      <c r="A298" s="190"/>
      <c r="B298" s="183"/>
      <c r="C298" s="201" t="s">
        <v>420</v>
      </c>
      <c r="D298" s="186"/>
      <c r="E298" s="209"/>
      <c r="F298" s="189"/>
      <c r="G298" s="192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  <c r="AR298" s="175"/>
      <c r="AS298" s="175"/>
      <c r="AT298" s="175"/>
      <c r="AU298" s="175"/>
      <c r="AV298" s="175"/>
      <c r="AW298" s="175"/>
      <c r="AX298" s="175"/>
      <c r="AY298" s="175"/>
      <c r="AZ298" s="175"/>
      <c r="BA298" s="175"/>
      <c r="BB298" s="175"/>
      <c r="BC298" s="175"/>
      <c r="BD298" s="175"/>
      <c r="BE298" s="175"/>
      <c r="BF298" s="175"/>
      <c r="BG298" s="175"/>
      <c r="BH298" s="175"/>
    </row>
    <row r="299" spans="1:60" ht="12.75" outlineLevel="1">
      <c r="A299" s="190"/>
      <c r="B299" s="183"/>
      <c r="C299" s="201" t="s">
        <v>421</v>
      </c>
      <c r="D299" s="186"/>
      <c r="E299" s="209">
        <v>2</v>
      </c>
      <c r="F299" s="189"/>
      <c r="G299" s="192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  <c r="AR299" s="175"/>
      <c r="AS299" s="175"/>
      <c r="AT299" s="175"/>
      <c r="AU299" s="175"/>
      <c r="AV299" s="175"/>
      <c r="AW299" s="175"/>
      <c r="AX299" s="175"/>
      <c r="AY299" s="175"/>
      <c r="AZ299" s="175"/>
      <c r="BA299" s="175"/>
      <c r="BB299" s="175"/>
      <c r="BC299" s="175"/>
      <c r="BD299" s="175"/>
      <c r="BE299" s="175"/>
      <c r="BF299" s="175"/>
      <c r="BG299" s="175"/>
      <c r="BH299" s="175"/>
    </row>
    <row r="300" spans="1:60" ht="12.75" outlineLevel="1">
      <c r="A300" s="190">
        <v>63</v>
      </c>
      <c r="B300" s="183" t="s">
        <v>422</v>
      </c>
      <c r="C300" s="200" t="s">
        <v>423</v>
      </c>
      <c r="D300" s="185" t="s">
        <v>124</v>
      </c>
      <c r="E300" s="208">
        <v>1704.645</v>
      </c>
      <c r="F300" s="214"/>
      <c r="G300" s="192">
        <f>E300*F300</f>
        <v>0</v>
      </c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5"/>
      <c r="AT300" s="175"/>
      <c r="AU300" s="175"/>
      <c r="AV300" s="175"/>
      <c r="AW300" s="175"/>
      <c r="AX300" s="175"/>
      <c r="AY300" s="175"/>
      <c r="AZ300" s="175"/>
      <c r="BA300" s="175"/>
      <c r="BB300" s="175"/>
      <c r="BC300" s="175"/>
      <c r="BD300" s="175"/>
      <c r="BE300" s="175"/>
      <c r="BF300" s="175"/>
      <c r="BG300" s="175"/>
      <c r="BH300" s="175"/>
    </row>
    <row r="301" spans="1:60" ht="12.75" outlineLevel="1">
      <c r="A301" s="190"/>
      <c r="B301" s="183"/>
      <c r="C301" s="201" t="s">
        <v>194</v>
      </c>
      <c r="D301" s="186"/>
      <c r="E301" s="209"/>
      <c r="F301" s="189"/>
      <c r="G301" s="192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5"/>
      <c r="AT301" s="175"/>
      <c r="AU301" s="175"/>
      <c r="AV301" s="175"/>
      <c r="AW301" s="175"/>
      <c r="AX301" s="175"/>
      <c r="AY301" s="175"/>
      <c r="AZ301" s="175"/>
      <c r="BA301" s="175"/>
      <c r="BB301" s="175"/>
      <c r="BC301" s="175"/>
      <c r="BD301" s="175"/>
      <c r="BE301" s="175"/>
      <c r="BF301" s="175"/>
      <c r="BG301" s="175"/>
      <c r="BH301" s="175"/>
    </row>
    <row r="302" spans="1:60" ht="22.5" outlineLevel="1">
      <c r="A302" s="190"/>
      <c r="B302" s="183"/>
      <c r="C302" s="201" t="s">
        <v>195</v>
      </c>
      <c r="D302" s="186"/>
      <c r="E302" s="209">
        <v>160.65</v>
      </c>
      <c r="F302" s="189"/>
      <c r="G302" s="192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5"/>
      <c r="BA302" s="175"/>
      <c r="BB302" s="175"/>
      <c r="BC302" s="175"/>
      <c r="BD302" s="175"/>
      <c r="BE302" s="175"/>
      <c r="BF302" s="175"/>
      <c r="BG302" s="175"/>
      <c r="BH302" s="175"/>
    </row>
    <row r="303" spans="1:60" ht="12.75" outlineLevel="1">
      <c r="A303" s="190"/>
      <c r="B303" s="183"/>
      <c r="C303" s="201" t="s">
        <v>196</v>
      </c>
      <c r="D303" s="186"/>
      <c r="E303" s="209">
        <v>-21</v>
      </c>
      <c r="F303" s="189"/>
      <c r="G303" s="192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5"/>
      <c r="BA303" s="175"/>
      <c r="BB303" s="175"/>
      <c r="BC303" s="175"/>
      <c r="BD303" s="175"/>
      <c r="BE303" s="175"/>
      <c r="BF303" s="175"/>
      <c r="BG303" s="175"/>
      <c r="BH303" s="175"/>
    </row>
    <row r="304" spans="1:60" ht="12.75" outlineLevel="1">
      <c r="A304" s="190"/>
      <c r="B304" s="183"/>
      <c r="C304" s="201" t="s">
        <v>197</v>
      </c>
      <c r="D304" s="186"/>
      <c r="E304" s="209">
        <v>10.3</v>
      </c>
      <c r="F304" s="189"/>
      <c r="G304" s="192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5"/>
      <c r="AT304" s="175"/>
      <c r="AU304" s="175"/>
      <c r="AV304" s="175"/>
      <c r="AW304" s="175"/>
      <c r="AX304" s="175"/>
      <c r="AY304" s="175"/>
      <c r="AZ304" s="175"/>
      <c r="BA304" s="175"/>
      <c r="BB304" s="175"/>
      <c r="BC304" s="175"/>
      <c r="BD304" s="175"/>
      <c r="BE304" s="175"/>
      <c r="BF304" s="175"/>
      <c r="BG304" s="175"/>
      <c r="BH304" s="175"/>
    </row>
    <row r="305" spans="1:60" ht="12.75" outlineLevel="1">
      <c r="A305" s="190"/>
      <c r="B305" s="183"/>
      <c r="C305" s="201" t="s">
        <v>198</v>
      </c>
      <c r="D305" s="186"/>
      <c r="E305" s="209">
        <v>8.9</v>
      </c>
      <c r="F305" s="189"/>
      <c r="G305" s="192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  <c r="AR305" s="175"/>
      <c r="AS305" s="175"/>
      <c r="AT305" s="175"/>
      <c r="AU305" s="175"/>
      <c r="AV305" s="175"/>
      <c r="AW305" s="175"/>
      <c r="AX305" s="175"/>
      <c r="AY305" s="175"/>
      <c r="AZ305" s="175"/>
      <c r="BA305" s="175"/>
      <c r="BB305" s="175"/>
      <c r="BC305" s="175"/>
      <c r="BD305" s="175"/>
      <c r="BE305" s="175"/>
      <c r="BF305" s="175"/>
      <c r="BG305" s="175"/>
      <c r="BH305" s="175"/>
    </row>
    <row r="306" spans="1:60" ht="12.75" outlineLevel="1">
      <c r="A306" s="190"/>
      <c r="B306" s="183"/>
      <c r="C306" s="201" t="s">
        <v>199</v>
      </c>
      <c r="D306" s="186"/>
      <c r="E306" s="209">
        <v>6.2</v>
      </c>
      <c r="F306" s="189"/>
      <c r="G306" s="192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  <c r="AR306" s="175"/>
      <c r="AS306" s="175"/>
      <c r="AT306" s="175"/>
      <c r="AU306" s="175"/>
      <c r="AV306" s="175"/>
      <c r="AW306" s="175"/>
      <c r="AX306" s="175"/>
      <c r="AY306" s="175"/>
      <c r="AZ306" s="175"/>
      <c r="BA306" s="175"/>
      <c r="BB306" s="175"/>
      <c r="BC306" s="175"/>
      <c r="BD306" s="175"/>
      <c r="BE306" s="175"/>
      <c r="BF306" s="175"/>
      <c r="BG306" s="175"/>
      <c r="BH306" s="175"/>
    </row>
    <row r="307" spans="1:60" ht="12.75" outlineLevel="1">
      <c r="A307" s="190"/>
      <c r="B307" s="183"/>
      <c r="C307" s="201" t="s">
        <v>200</v>
      </c>
      <c r="D307" s="186"/>
      <c r="E307" s="209">
        <v>25.6</v>
      </c>
      <c r="F307" s="189"/>
      <c r="G307" s="192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5"/>
      <c r="AX307" s="175"/>
      <c r="AY307" s="175"/>
      <c r="AZ307" s="175"/>
      <c r="BA307" s="175"/>
      <c r="BB307" s="175"/>
      <c r="BC307" s="175"/>
      <c r="BD307" s="175"/>
      <c r="BE307" s="175"/>
      <c r="BF307" s="175"/>
      <c r="BG307" s="175"/>
      <c r="BH307" s="175"/>
    </row>
    <row r="308" spans="1:60" ht="12.75" outlineLevel="1">
      <c r="A308" s="190"/>
      <c r="B308" s="183"/>
      <c r="C308" s="201" t="s">
        <v>201</v>
      </c>
      <c r="D308" s="186"/>
      <c r="E308" s="209">
        <v>18</v>
      </c>
      <c r="F308" s="189"/>
      <c r="G308" s="192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  <c r="AQ308" s="175"/>
      <c r="AR308" s="175"/>
      <c r="AS308" s="175"/>
      <c r="AT308" s="175"/>
      <c r="AU308" s="175"/>
      <c r="AV308" s="175"/>
      <c r="AW308" s="175"/>
      <c r="AX308" s="175"/>
      <c r="AY308" s="175"/>
      <c r="AZ308" s="175"/>
      <c r="BA308" s="175"/>
      <c r="BB308" s="175"/>
      <c r="BC308" s="175"/>
      <c r="BD308" s="175"/>
      <c r="BE308" s="175"/>
      <c r="BF308" s="175"/>
      <c r="BG308" s="175"/>
      <c r="BH308" s="175"/>
    </row>
    <row r="309" spans="1:60" ht="12.75" outlineLevel="1">
      <c r="A309" s="190"/>
      <c r="B309" s="183"/>
      <c r="C309" s="201" t="s">
        <v>202</v>
      </c>
      <c r="D309" s="186"/>
      <c r="E309" s="209">
        <v>30.9</v>
      </c>
      <c r="F309" s="189"/>
      <c r="G309" s="192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  <c r="AQ309" s="175"/>
      <c r="AR309" s="175"/>
      <c r="AS309" s="175"/>
      <c r="AT309" s="175"/>
      <c r="AU309" s="175"/>
      <c r="AV309" s="175"/>
      <c r="AW309" s="175"/>
      <c r="AX309" s="175"/>
      <c r="AY309" s="175"/>
      <c r="AZ309" s="175"/>
      <c r="BA309" s="175"/>
      <c r="BB309" s="175"/>
      <c r="BC309" s="175"/>
      <c r="BD309" s="175"/>
      <c r="BE309" s="175"/>
      <c r="BF309" s="175"/>
      <c r="BG309" s="175"/>
      <c r="BH309" s="175"/>
    </row>
    <row r="310" spans="1:60" ht="12.75" outlineLevel="1">
      <c r="A310" s="190"/>
      <c r="B310" s="183"/>
      <c r="C310" s="201" t="s">
        <v>203</v>
      </c>
      <c r="D310" s="186"/>
      <c r="E310" s="209">
        <v>151</v>
      </c>
      <c r="F310" s="189"/>
      <c r="G310" s="192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  <c r="AR310" s="175"/>
      <c r="AS310" s="175"/>
      <c r="AT310" s="175"/>
      <c r="AU310" s="175"/>
      <c r="AV310" s="175"/>
      <c r="AW310" s="175"/>
      <c r="AX310" s="175"/>
      <c r="AY310" s="175"/>
      <c r="AZ310" s="175"/>
      <c r="BA310" s="175"/>
      <c r="BB310" s="175"/>
      <c r="BC310" s="175"/>
      <c r="BD310" s="175"/>
      <c r="BE310" s="175"/>
      <c r="BF310" s="175"/>
      <c r="BG310" s="175"/>
      <c r="BH310" s="175"/>
    </row>
    <row r="311" spans="1:60" ht="12.75" outlineLevel="1">
      <c r="A311" s="190"/>
      <c r="B311" s="183"/>
      <c r="C311" s="201" t="s">
        <v>204</v>
      </c>
      <c r="D311" s="186"/>
      <c r="E311" s="209">
        <v>11.3</v>
      </c>
      <c r="F311" s="189"/>
      <c r="G311" s="192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5"/>
      <c r="BC311" s="175"/>
      <c r="BD311" s="175"/>
      <c r="BE311" s="175"/>
      <c r="BF311" s="175"/>
      <c r="BG311" s="175"/>
      <c r="BH311" s="175"/>
    </row>
    <row r="312" spans="1:60" ht="12.75" outlineLevel="1">
      <c r="A312" s="190"/>
      <c r="B312" s="183"/>
      <c r="C312" s="201" t="s">
        <v>205</v>
      </c>
      <c r="D312" s="186"/>
      <c r="E312" s="209">
        <v>17.5</v>
      </c>
      <c r="F312" s="189"/>
      <c r="G312" s="192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  <c r="AR312" s="175"/>
      <c r="AS312" s="175"/>
      <c r="AT312" s="175"/>
      <c r="AU312" s="175"/>
      <c r="AV312" s="175"/>
      <c r="AW312" s="175"/>
      <c r="AX312" s="175"/>
      <c r="AY312" s="175"/>
      <c r="AZ312" s="175"/>
      <c r="BA312" s="175"/>
      <c r="BB312" s="175"/>
      <c r="BC312" s="175"/>
      <c r="BD312" s="175"/>
      <c r="BE312" s="175"/>
      <c r="BF312" s="175"/>
      <c r="BG312" s="175"/>
      <c r="BH312" s="175"/>
    </row>
    <row r="313" spans="1:60" ht="12.75" outlineLevel="1">
      <c r="A313" s="190"/>
      <c r="B313" s="183"/>
      <c r="C313" s="201" t="s">
        <v>206</v>
      </c>
      <c r="D313" s="186"/>
      <c r="E313" s="209">
        <v>21</v>
      </c>
      <c r="F313" s="189"/>
      <c r="G313" s="192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  <c r="AR313" s="175"/>
      <c r="AS313" s="175"/>
      <c r="AT313" s="175"/>
      <c r="AU313" s="175"/>
      <c r="AV313" s="175"/>
      <c r="AW313" s="175"/>
      <c r="AX313" s="175"/>
      <c r="AY313" s="175"/>
      <c r="AZ313" s="175"/>
      <c r="BA313" s="175"/>
      <c r="BB313" s="175"/>
      <c r="BC313" s="175"/>
      <c r="BD313" s="175"/>
      <c r="BE313" s="175"/>
      <c r="BF313" s="175"/>
      <c r="BG313" s="175"/>
      <c r="BH313" s="175"/>
    </row>
    <row r="314" spans="1:60" ht="12.75" outlineLevel="1">
      <c r="A314" s="190"/>
      <c r="B314" s="183"/>
      <c r="C314" s="201" t="s">
        <v>207</v>
      </c>
      <c r="D314" s="186"/>
      <c r="E314" s="209">
        <v>59.16</v>
      </c>
      <c r="F314" s="189"/>
      <c r="G314" s="192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  <c r="BG314" s="175"/>
      <c r="BH314" s="175"/>
    </row>
    <row r="315" spans="1:60" ht="12.75" outlineLevel="1">
      <c r="A315" s="190"/>
      <c r="B315" s="183"/>
      <c r="C315" s="201" t="s">
        <v>208</v>
      </c>
      <c r="D315" s="186"/>
      <c r="E315" s="209">
        <v>7.9</v>
      </c>
      <c r="F315" s="189"/>
      <c r="G315" s="192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5"/>
      <c r="BG315" s="175"/>
      <c r="BH315" s="175"/>
    </row>
    <row r="316" spans="1:60" ht="12.75" outlineLevel="1">
      <c r="A316" s="190"/>
      <c r="B316" s="183"/>
      <c r="C316" s="201" t="s">
        <v>209</v>
      </c>
      <c r="D316" s="186"/>
      <c r="E316" s="209">
        <v>31.4</v>
      </c>
      <c r="F316" s="189"/>
      <c r="G316" s="192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  <c r="BG316" s="175"/>
      <c r="BH316" s="175"/>
    </row>
    <row r="317" spans="1:60" ht="12.75" outlineLevel="1">
      <c r="A317" s="190"/>
      <c r="B317" s="183"/>
      <c r="C317" s="201" t="s">
        <v>210</v>
      </c>
      <c r="D317" s="186"/>
      <c r="E317" s="209">
        <v>145.4</v>
      </c>
      <c r="F317" s="189"/>
      <c r="G317" s="192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5"/>
      <c r="AT317" s="175"/>
      <c r="AU317" s="175"/>
      <c r="AV317" s="175"/>
      <c r="AW317" s="175"/>
      <c r="AX317" s="175"/>
      <c r="AY317" s="175"/>
      <c r="AZ317" s="175"/>
      <c r="BA317" s="175"/>
      <c r="BB317" s="175"/>
      <c r="BC317" s="175"/>
      <c r="BD317" s="175"/>
      <c r="BE317" s="175"/>
      <c r="BF317" s="175"/>
      <c r="BG317" s="175"/>
      <c r="BH317" s="175"/>
    </row>
    <row r="318" spans="1:60" ht="12.75" outlineLevel="1">
      <c r="A318" s="190"/>
      <c r="B318" s="183"/>
      <c r="C318" s="201" t="s">
        <v>211</v>
      </c>
      <c r="D318" s="186"/>
      <c r="E318" s="209">
        <v>-8</v>
      </c>
      <c r="F318" s="189"/>
      <c r="G318" s="192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</row>
    <row r="319" spans="1:60" ht="12.75" outlineLevel="1">
      <c r="A319" s="190"/>
      <c r="B319" s="183"/>
      <c r="C319" s="201" t="s">
        <v>212</v>
      </c>
      <c r="D319" s="186"/>
      <c r="E319" s="209">
        <v>41.2</v>
      </c>
      <c r="F319" s="189"/>
      <c r="G319" s="192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5"/>
      <c r="BG319" s="175"/>
      <c r="BH319" s="175"/>
    </row>
    <row r="320" spans="1:60" ht="12.75" outlineLevel="1">
      <c r="A320" s="190"/>
      <c r="B320" s="183"/>
      <c r="C320" s="201" t="s">
        <v>213</v>
      </c>
      <c r="D320" s="186"/>
      <c r="E320" s="209">
        <v>39.83</v>
      </c>
      <c r="F320" s="189"/>
      <c r="G320" s="192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5"/>
      <c r="BG320" s="175"/>
      <c r="BH320" s="175"/>
    </row>
    <row r="321" spans="1:60" ht="12.75" outlineLevel="1">
      <c r="A321" s="190"/>
      <c r="B321" s="183"/>
      <c r="C321" s="201" t="s">
        <v>214</v>
      </c>
      <c r="D321" s="186"/>
      <c r="E321" s="209">
        <v>8.6</v>
      </c>
      <c r="F321" s="189"/>
      <c r="G321" s="192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  <c r="AR321" s="175"/>
      <c r="AS321" s="175"/>
      <c r="AT321" s="175"/>
      <c r="AU321" s="175"/>
      <c r="AV321" s="175"/>
      <c r="AW321" s="175"/>
      <c r="AX321" s="175"/>
      <c r="AY321" s="175"/>
      <c r="AZ321" s="175"/>
      <c r="BA321" s="175"/>
      <c r="BB321" s="175"/>
      <c r="BC321" s="175"/>
      <c r="BD321" s="175"/>
      <c r="BE321" s="175"/>
      <c r="BF321" s="175"/>
      <c r="BG321" s="175"/>
      <c r="BH321" s="175"/>
    </row>
    <row r="322" spans="1:60" ht="12.75" outlineLevel="1">
      <c r="A322" s="190"/>
      <c r="B322" s="183"/>
      <c r="C322" s="201" t="s">
        <v>215</v>
      </c>
      <c r="D322" s="186"/>
      <c r="E322" s="209">
        <v>18.7</v>
      </c>
      <c r="F322" s="189"/>
      <c r="G322" s="192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  <c r="AR322" s="175"/>
      <c r="AS322" s="175"/>
      <c r="AT322" s="175"/>
      <c r="AU322" s="175"/>
      <c r="AV322" s="175"/>
      <c r="AW322" s="175"/>
      <c r="AX322" s="175"/>
      <c r="AY322" s="175"/>
      <c r="AZ322" s="175"/>
      <c r="BA322" s="175"/>
      <c r="BB322" s="175"/>
      <c r="BC322" s="175"/>
      <c r="BD322" s="175"/>
      <c r="BE322" s="175"/>
      <c r="BF322" s="175"/>
      <c r="BG322" s="175"/>
      <c r="BH322" s="175"/>
    </row>
    <row r="323" spans="1:60" ht="12.75" outlineLevel="1">
      <c r="A323" s="190"/>
      <c r="B323" s="183"/>
      <c r="C323" s="201" t="s">
        <v>216</v>
      </c>
      <c r="D323" s="186"/>
      <c r="E323" s="209">
        <v>42.53</v>
      </c>
      <c r="F323" s="189"/>
      <c r="G323" s="192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  <c r="BG323" s="175"/>
      <c r="BH323" s="175"/>
    </row>
    <row r="324" spans="1:60" ht="12.75" outlineLevel="1">
      <c r="A324" s="190"/>
      <c r="B324" s="183"/>
      <c r="C324" s="201" t="s">
        <v>217</v>
      </c>
      <c r="D324" s="186"/>
      <c r="E324" s="209">
        <v>18.4</v>
      </c>
      <c r="F324" s="189"/>
      <c r="G324" s="192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</row>
    <row r="325" spans="1:60" ht="12.75" outlineLevel="1">
      <c r="A325" s="190"/>
      <c r="B325" s="183"/>
      <c r="C325" s="201" t="s">
        <v>218</v>
      </c>
      <c r="D325" s="186"/>
      <c r="E325" s="209">
        <v>4.4</v>
      </c>
      <c r="F325" s="189"/>
      <c r="G325" s="192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</row>
    <row r="326" spans="1:60" ht="12.75" outlineLevel="1">
      <c r="A326" s="190"/>
      <c r="B326" s="183"/>
      <c r="C326" s="201" t="s">
        <v>219</v>
      </c>
      <c r="D326" s="186"/>
      <c r="E326" s="209">
        <v>17.1</v>
      </c>
      <c r="F326" s="189"/>
      <c r="G326" s="192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H326" s="175"/>
    </row>
    <row r="327" spans="1:60" ht="12.75" outlineLevel="1">
      <c r="A327" s="190"/>
      <c r="B327" s="183"/>
      <c r="C327" s="201" t="s">
        <v>220</v>
      </c>
      <c r="D327" s="186"/>
      <c r="E327" s="209">
        <v>63.67</v>
      </c>
      <c r="F327" s="189"/>
      <c r="G327" s="192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5"/>
      <c r="BG327" s="175"/>
      <c r="BH327" s="175"/>
    </row>
    <row r="328" spans="1:60" ht="12.75" outlineLevel="1">
      <c r="A328" s="190"/>
      <c r="B328" s="183"/>
      <c r="C328" s="201" t="s">
        <v>221</v>
      </c>
      <c r="D328" s="186"/>
      <c r="E328" s="209">
        <v>6.3</v>
      </c>
      <c r="F328" s="189"/>
      <c r="G328" s="192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  <c r="BA328" s="175"/>
      <c r="BB328" s="175"/>
      <c r="BC328" s="175"/>
      <c r="BD328" s="175"/>
      <c r="BE328" s="175"/>
      <c r="BF328" s="175"/>
      <c r="BG328" s="175"/>
      <c r="BH328" s="175"/>
    </row>
    <row r="329" spans="1:60" ht="12.75" outlineLevel="1">
      <c r="A329" s="190"/>
      <c r="B329" s="183"/>
      <c r="C329" s="201" t="s">
        <v>222</v>
      </c>
      <c r="D329" s="186"/>
      <c r="E329" s="209">
        <v>20.6</v>
      </c>
      <c r="F329" s="189"/>
      <c r="G329" s="192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E329" s="175"/>
      <c r="BF329" s="175"/>
      <c r="BG329" s="175"/>
      <c r="BH329" s="175"/>
    </row>
    <row r="330" spans="1:60" ht="12.75" outlineLevel="1">
      <c r="A330" s="190"/>
      <c r="B330" s="183"/>
      <c r="C330" s="201" t="s">
        <v>223</v>
      </c>
      <c r="D330" s="186"/>
      <c r="E330" s="209">
        <v>112.1</v>
      </c>
      <c r="F330" s="189"/>
      <c r="G330" s="192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  <c r="BG330" s="175"/>
      <c r="BH330" s="175"/>
    </row>
    <row r="331" spans="1:60" ht="12.75" outlineLevel="1">
      <c r="A331" s="190"/>
      <c r="B331" s="183"/>
      <c r="C331" s="201" t="s">
        <v>224</v>
      </c>
      <c r="D331" s="186"/>
      <c r="E331" s="209">
        <v>42.2</v>
      </c>
      <c r="F331" s="189"/>
      <c r="G331" s="192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5"/>
      <c r="BG331" s="175"/>
      <c r="BH331" s="175"/>
    </row>
    <row r="332" spans="1:60" ht="12.75" outlineLevel="1">
      <c r="A332" s="190"/>
      <c r="B332" s="183"/>
      <c r="C332" s="201" t="s">
        <v>225</v>
      </c>
      <c r="D332" s="186"/>
      <c r="E332" s="209">
        <v>50.09</v>
      </c>
      <c r="F332" s="189"/>
      <c r="G332" s="192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E332" s="175"/>
      <c r="BF332" s="175"/>
      <c r="BG332" s="175"/>
      <c r="BH332" s="175"/>
    </row>
    <row r="333" spans="1:60" ht="12.75" outlineLevel="1">
      <c r="A333" s="190"/>
      <c r="B333" s="183"/>
      <c r="C333" s="201" t="s">
        <v>226</v>
      </c>
      <c r="D333" s="186"/>
      <c r="E333" s="209">
        <v>45.755</v>
      </c>
      <c r="F333" s="189"/>
      <c r="G333" s="192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5"/>
      <c r="BG333" s="175"/>
      <c r="BH333" s="175"/>
    </row>
    <row r="334" spans="1:60" ht="12.75" outlineLevel="1">
      <c r="A334" s="190"/>
      <c r="B334" s="183"/>
      <c r="C334" s="201" t="s">
        <v>227</v>
      </c>
      <c r="D334" s="186"/>
      <c r="E334" s="209">
        <v>56.03</v>
      </c>
      <c r="F334" s="189"/>
      <c r="G334" s="192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  <c r="BG334" s="175"/>
      <c r="BH334" s="175"/>
    </row>
    <row r="335" spans="1:60" ht="12.75" outlineLevel="1">
      <c r="A335" s="190"/>
      <c r="B335" s="183"/>
      <c r="C335" s="201" t="s">
        <v>228</v>
      </c>
      <c r="D335" s="186"/>
      <c r="E335" s="209">
        <v>-2.4</v>
      </c>
      <c r="F335" s="189"/>
      <c r="G335" s="192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5"/>
      <c r="BG335" s="175"/>
      <c r="BH335" s="175"/>
    </row>
    <row r="336" spans="1:60" ht="12.75" outlineLevel="1">
      <c r="A336" s="190"/>
      <c r="B336" s="183"/>
      <c r="C336" s="201" t="s">
        <v>229</v>
      </c>
      <c r="D336" s="186"/>
      <c r="E336" s="209">
        <v>20.4</v>
      </c>
      <c r="F336" s="189"/>
      <c r="G336" s="192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5"/>
      <c r="BG336" s="175"/>
      <c r="BH336" s="175"/>
    </row>
    <row r="337" spans="1:60" ht="12.75" outlineLevel="1">
      <c r="A337" s="190"/>
      <c r="B337" s="183"/>
      <c r="C337" s="201" t="s">
        <v>230</v>
      </c>
      <c r="D337" s="186"/>
      <c r="E337" s="209">
        <v>53.63</v>
      </c>
      <c r="F337" s="189"/>
      <c r="G337" s="192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  <c r="BG337" s="175"/>
      <c r="BH337" s="175"/>
    </row>
    <row r="338" spans="1:60" ht="12.75" outlineLevel="1">
      <c r="A338" s="190"/>
      <c r="B338" s="183"/>
      <c r="C338" s="201" t="s">
        <v>228</v>
      </c>
      <c r="D338" s="186"/>
      <c r="E338" s="209">
        <v>-2.4</v>
      </c>
      <c r="F338" s="189"/>
      <c r="G338" s="192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5"/>
      <c r="BG338" s="175"/>
      <c r="BH338" s="175"/>
    </row>
    <row r="339" spans="1:60" ht="12.75" outlineLevel="1">
      <c r="A339" s="190"/>
      <c r="B339" s="183"/>
      <c r="C339" s="201" t="s">
        <v>231</v>
      </c>
      <c r="D339" s="186"/>
      <c r="E339" s="209">
        <v>8.3</v>
      </c>
      <c r="F339" s="189"/>
      <c r="G339" s="192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5"/>
      <c r="BG339" s="175"/>
      <c r="BH339" s="175"/>
    </row>
    <row r="340" spans="1:60" ht="12.75" outlineLevel="1">
      <c r="A340" s="190"/>
      <c r="B340" s="183"/>
      <c r="C340" s="201" t="s">
        <v>232</v>
      </c>
      <c r="D340" s="186"/>
      <c r="E340" s="209">
        <v>7.9</v>
      </c>
      <c r="F340" s="189"/>
      <c r="G340" s="192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E340" s="175"/>
      <c r="BF340" s="175"/>
      <c r="BG340" s="175"/>
      <c r="BH340" s="175"/>
    </row>
    <row r="341" spans="1:60" ht="12.75" outlineLevel="1">
      <c r="A341" s="190"/>
      <c r="B341" s="183"/>
      <c r="C341" s="201" t="s">
        <v>233</v>
      </c>
      <c r="D341" s="186"/>
      <c r="E341" s="209">
        <v>8.4</v>
      </c>
      <c r="F341" s="189"/>
      <c r="G341" s="192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5"/>
      <c r="BG341" s="175"/>
      <c r="BH341" s="175"/>
    </row>
    <row r="342" spans="1:60" ht="12.75" outlineLevel="1">
      <c r="A342" s="190"/>
      <c r="B342" s="183"/>
      <c r="C342" s="201" t="s">
        <v>234</v>
      </c>
      <c r="D342" s="186"/>
      <c r="E342" s="209">
        <v>43.3</v>
      </c>
      <c r="F342" s="189"/>
      <c r="G342" s="192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E342" s="175"/>
      <c r="BF342" s="175"/>
      <c r="BG342" s="175"/>
      <c r="BH342" s="175"/>
    </row>
    <row r="343" spans="1:60" ht="12.75" outlineLevel="1">
      <c r="A343" s="190"/>
      <c r="B343" s="183"/>
      <c r="C343" s="201" t="s">
        <v>235</v>
      </c>
      <c r="D343" s="186"/>
      <c r="E343" s="209">
        <v>19.2</v>
      </c>
      <c r="F343" s="189"/>
      <c r="G343" s="192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E343" s="175"/>
      <c r="BF343" s="175"/>
      <c r="BG343" s="175"/>
      <c r="BH343" s="175"/>
    </row>
    <row r="344" spans="1:60" ht="12.75" outlineLevel="1">
      <c r="A344" s="190"/>
      <c r="B344" s="183"/>
      <c r="C344" s="201" t="s">
        <v>236</v>
      </c>
      <c r="D344" s="186"/>
      <c r="E344" s="209">
        <v>40.1</v>
      </c>
      <c r="F344" s="189"/>
      <c r="G344" s="192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E344" s="175"/>
      <c r="BF344" s="175"/>
      <c r="BG344" s="175"/>
      <c r="BH344" s="175"/>
    </row>
    <row r="345" spans="1:60" ht="12.75" outlineLevel="1">
      <c r="A345" s="190"/>
      <c r="B345" s="183"/>
      <c r="C345" s="201" t="s">
        <v>237</v>
      </c>
      <c r="D345" s="186"/>
      <c r="E345" s="209">
        <v>39.8</v>
      </c>
      <c r="F345" s="189"/>
      <c r="G345" s="192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5"/>
      <c r="BG345" s="175"/>
      <c r="BH345" s="175"/>
    </row>
    <row r="346" spans="1:60" ht="12.75" outlineLevel="1">
      <c r="A346" s="190"/>
      <c r="B346" s="183"/>
      <c r="C346" s="201" t="s">
        <v>238</v>
      </c>
      <c r="D346" s="186"/>
      <c r="E346" s="209">
        <v>30.2</v>
      </c>
      <c r="F346" s="189"/>
      <c r="G346" s="192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  <c r="BD346" s="175"/>
      <c r="BE346" s="175"/>
      <c r="BF346" s="175"/>
      <c r="BG346" s="175"/>
      <c r="BH346" s="175"/>
    </row>
    <row r="347" spans="1:60" ht="12.75" outlineLevel="1">
      <c r="A347" s="190"/>
      <c r="B347" s="183"/>
      <c r="C347" s="201" t="s">
        <v>239</v>
      </c>
      <c r="D347" s="186"/>
      <c r="E347" s="209">
        <v>22</v>
      </c>
      <c r="F347" s="189"/>
      <c r="G347" s="192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E347" s="175"/>
      <c r="BF347" s="175"/>
      <c r="BG347" s="175"/>
      <c r="BH347" s="175"/>
    </row>
    <row r="348" spans="1:60" ht="12.75" outlineLevel="1">
      <c r="A348" s="190"/>
      <c r="B348" s="183"/>
      <c r="C348" s="201" t="s">
        <v>240</v>
      </c>
      <c r="D348" s="186"/>
      <c r="E348" s="209">
        <v>21.1</v>
      </c>
      <c r="F348" s="189"/>
      <c r="G348" s="192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5"/>
      <c r="BG348" s="175"/>
      <c r="BH348" s="175"/>
    </row>
    <row r="349" spans="1:60" ht="12.75" outlineLevel="1">
      <c r="A349" s="190"/>
      <c r="B349" s="183"/>
      <c r="C349" s="201" t="s">
        <v>241</v>
      </c>
      <c r="D349" s="186"/>
      <c r="E349" s="209">
        <v>11.8</v>
      </c>
      <c r="F349" s="189"/>
      <c r="G349" s="192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</row>
    <row r="350" spans="1:60" ht="12.75" outlineLevel="1">
      <c r="A350" s="190"/>
      <c r="B350" s="183"/>
      <c r="C350" s="201" t="s">
        <v>242</v>
      </c>
      <c r="D350" s="186"/>
      <c r="E350" s="209">
        <v>18.9</v>
      </c>
      <c r="F350" s="189"/>
      <c r="G350" s="192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E350" s="175"/>
      <c r="BF350" s="175"/>
      <c r="BG350" s="175"/>
      <c r="BH350" s="175"/>
    </row>
    <row r="351" spans="1:60" ht="22.5" outlineLevel="1">
      <c r="A351" s="190"/>
      <c r="B351" s="183"/>
      <c r="C351" s="201" t="s">
        <v>243</v>
      </c>
      <c r="D351" s="186"/>
      <c r="E351" s="209">
        <v>100.7</v>
      </c>
      <c r="F351" s="189"/>
      <c r="G351" s="192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E351" s="175"/>
      <c r="BF351" s="175"/>
      <c r="BG351" s="175"/>
      <c r="BH351" s="175"/>
    </row>
    <row r="352" spans="1:60" ht="12.75" outlineLevel="1">
      <c r="A352" s="190">
        <v>64</v>
      </c>
      <c r="B352" s="183" t="s">
        <v>424</v>
      </c>
      <c r="C352" s="200" t="s">
        <v>425</v>
      </c>
      <c r="D352" s="185" t="s">
        <v>124</v>
      </c>
      <c r="E352" s="208">
        <v>68.9</v>
      </c>
      <c r="F352" s="214"/>
      <c r="G352" s="192">
        <f>E352*F352</f>
        <v>0</v>
      </c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E352" s="175"/>
      <c r="BF352" s="175"/>
      <c r="BG352" s="175"/>
      <c r="BH352" s="175"/>
    </row>
    <row r="353" spans="1:60" ht="12.75" outlineLevel="1">
      <c r="A353" s="190"/>
      <c r="B353" s="183"/>
      <c r="C353" s="256" t="s">
        <v>426</v>
      </c>
      <c r="D353" s="257"/>
      <c r="E353" s="258"/>
      <c r="F353" s="259"/>
      <c r="G353" s="260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82" t="str">
        <f>C353</f>
        <v>pod nový obklad v místech, kde není stávající.</v>
      </c>
      <c r="BB353" s="175"/>
      <c r="BC353" s="175"/>
      <c r="BD353" s="175"/>
      <c r="BE353" s="175"/>
      <c r="BF353" s="175"/>
      <c r="BG353" s="175"/>
      <c r="BH353" s="175"/>
    </row>
    <row r="354" spans="1:60" ht="12.75" outlineLevel="1">
      <c r="A354" s="190"/>
      <c r="B354" s="183"/>
      <c r="C354" s="201" t="s">
        <v>247</v>
      </c>
      <c r="D354" s="186"/>
      <c r="E354" s="209"/>
      <c r="F354" s="189"/>
      <c r="G354" s="192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E354" s="175"/>
      <c r="BF354" s="175"/>
      <c r="BG354" s="175"/>
      <c r="BH354" s="175"/>
    </row>
    <row r="355" spans="1:60" ht="12.75" outlineLevel="1">
      <c r="A355" s="190"/>
      <c r="B355" s="183"/>
      <c r="C355" s="201" t="s">
        <v>172</v>
      </c>
      <c r="D355" s="186"/>
      <c r="E355" s="209"/>
      <c r="F355" s="189"/>
      <c r="G355" s="192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</row>
    <row r="356" spans="1:60" ht="12.75" outlineLevel="1">
      <c r="A356" s="190"/>
      <c r="B356" s="183"/>
      <c r="C356" s="201" t="s">
        <v>252</v>
      </c>
      <c r="D356" s="186"/>
      <c r="E356" s="209">
        <v>43.2</v>
      </c>
      <c r="F356" s="189"/>
      <c r="G356" s="192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E356" s="175"/>
      <c r="BF356" s="175"/>
      <c r="BG356" s="175"/>
      <c r="BH356" s="175"/>
    </row>
    <row r="357" spans="1:60" ht="12.75" outlineLevel="1">
      <c r="A357" s="190"/>
      <c r="B357" s="183"/>
      <c r="C357" s="201" t="s">
        <v>253</v>
      </c>
      <c r="D357" s="186"/>
      <c r="E357" s="209">
        <v>19.2</v>
      </c>
      <c r="F357" s="189"/>
      <c r="G357" s="192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5"/>
      <c r="BG357" s="175"/>
      <c r="BH357" s="175"/>
    </row>
    <row r="358" spans="1:60" ht="12.75" outlineLevel="1">
      <c r="A358" s="190"/>
      <c r="B358" s="183"/>
      <c r="C358" s="201" t="s">
        <v>259</v>
      </c>
      <c r="D358" s="186"/>
      <c r="E358" s="209">
        <v>6.5</v>
      </c>
      <c r="F358" s="189"/>
      <c r="G358" s="192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E358" s="175"/>
      <c r="BF358" s="175"/>
      <c r="BG358" s="175"/>
      <c r="BH358" s="175"/>
    </row>
    <row r="359" spans="1:60" ht="12.75" outlineLevel="1">
      <c r="A359" s="190">
        <v>65</v>
      </c>
      <c r="B359" s="183" t="s">
        <v>427</v>
      </c>
      <c r="C359" s="200" t="s">
        <v>428</v>
      </c>
      <c r="D359" s="185" t="s">
        <v>124</v>
      </c>
      <c r="E359" s="208">
        <v>111.945</v>
      </c>
      <c r="F359" s="214"/>
      <c r="G359" s="192">
        <f>E359*F359</f>
        <v>0</v>
      </c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  <c r="AR359" s="175"/>
      <c r="AS359" s="175"/>
      <c r="AT359" s="175"/>
      <c r="AU359" s="175"/>
      <c r="AV359" s="175"/>
      <c r="AW359" s="175"/>
      <c r="AX359" s="175"/>
      <c r="AY359" s="175"/>
      <c r="AZ359" s="175"/>
      <c r="BA359" s="175"/>
      <c r="BB359" s="175"/>
      <c r="BC359" s="175"/>
      <c r="BD359" s="175"/>
      <c r="BE359" s="175"/>
      <c r="BF359" s="175"/>
      <c r="BG359" s="175"/>
      <c r="BH359" s="175"/>
    </row>
    <row r="360" spans="1:60" ht="12.75" outlineLevel="1">
      <c r="A360" s="190"/>
      <c r="B360" s="183"/>
      <c r="C360" s="201" t="s">
        <v>172</v>
      </c>
      <c r="D360" s="186"/>
      <c r="E360" s="209"/>
      <c r="F360" s="189"/>
      <c r="G360" s="192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  <c r="AR360" s="175"/>
      <c r="AS360" s="175"/>
      <c r="AT360" s="175"/>
      <c r="AU360" s="175"/>
      <c r="AV360" s="175"/>
      <c r="AW360" s="175"/>
      <c r="AX360" s="175"/>
      <c r="AY360" s="175"/>
      <c r="AZ360" s="175"/>
      <c r="BA360" s="175"/>
      <c r="BB360" s="175"/>
      <c r="BC360" s="175"/>
      <c r="BD360" s="175"/>
      <c r="BE360" s="175"/>
      <c r="BF360" s="175"/>
      <c r="BG360" s="175"/>
      <c r="BH360" s="175"/>
    </row>
    <row r="361" spans="1:60" ht="12.75" outlineLevel="1">
      <c r="A361" s="190"/>
      <c r="B361" s="183"/>
      <c r="C361" s="201" t="s">
        <v>429</v>
      </c>
      <c r="D361" s="186"/>
      <c r="E361" s="209">
        <v>18.2</v>
      </c>
      <c r="F361" s="189"/>
      <c r="G361" s="192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175"/>
      <c r="AZ361" s="175"/>
      <c r="BA361" s="175"/>
      <c r="BB361" s="175"/>
      <c r="BC361" s="175"/>
      <c r="BD361" s="175"/>
      <c r="BE361" s="175"/>
      <c r="BF361" s="175"/>
      <c r="BG361" s="175"/>
      <c r="BH361" s="175"/>
    </row>
    <row r="362" spans="1:60" ht="12.75" outlineLevel="1">
      <c r="A362" s="190"/>
      <c r="B362" s="183"/>
      <c r="C362" s="201" t="s">
        <v>249</v>
      </c>
      <c r="D362" s="186"/>
      <c r="E362" s="209">
        <v>16.2</v>
      </c>
      <c r="F362" s="189"/>
      <c r="G362" s="192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5"/>
      <c r="AR362" s="175"/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5"/>
      <c r="BG362" s="175"/>
      <c r="BH362" s="175"/>
    </row>
    <row r="363" spans="1:60" ht="12.75" outlineLevel="1">
      <c r="A363" s="190"/>
      <c r="B363" s="183"/>
      <c r="C363" s="201" t="s">
        <v>430</v>
      </c>
      <c r="D363" s="186"/>
      <c r="E363" s="209">
        <v>4.8</v>
      </c>
      <c r="F363" s="189"/>
      <c r="G363" s="192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5"/>
      <c r="AW363" s="175"/>
      <c r="AX363" s="175"/>
      <c r="AY363" s="175"/>
      <c r="AZ363" s="175"/>
      <c r="BA363" s="175"/>
      <c r="BB363" s="175"/>
      <c r="BC363" s="175"/>
      <c r="BD363" s="175"/>
      <c r="BE363" s="175"/>
      <c r="BF363" s="175"/>
      <c r="BG363" s="175"/>
      <c r="BH363" s="175"/>
    </row>
    <row r="364" spans="1:60" ht="12.75" outlineLevel="1">
      <c r="A364" s="190"/>
      <c r="B364" s="183"/>
      <c r="C364" s="201" t="s">
        <v>251</v>
      </c>
      <c r="D364" s="186"/>
      <c r="E364" s="209">
        <v>20.79</v>
      </c>
      <c r="F364" s="189"/>
      <c r="G364" s="192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5"/>
      <c r="AT364" s="175"/>
      <c r="AU364" s="175"/>
      <c r="AV364" s="175"/>
      <c r="AW364" s="175"/>
      <c r="AX364" s="175"/>
      <c r="AY364" s="175"/>
      <c r="AZ364" s="175"/>
      <c r="BA364" s="175"/>
      <c r="BB364" s="175"/>
      <c r="BC364" s="175"/>
      <c r="BD364" s="175"/>
      <c r="BE364" s="175"/>
      <c r="BF364" s="175"/>
      <c r="BG364" s="175"/>
      <c r="BH364" s="175"/>
    </row>
    <row r="365" spans="1:60" ht="12.75" outlineLevel="1">
      <c r="A365" s="190"/>
      <c r="B365" s="183"/>
      <c r="C365" s="201" t="s">
        <v>431</v>
      </c>
      <c r="D365" s="186"/>
      <c r="E365" s="209">
        <v>7.6</v>
      </c>
      <c r="F365" s="189"/>
      <c r="G365" s="192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5"/>
      <c r="AT365" s="175"/>
      <c r="AU365" s="175"/>
      <c r="AV365" s="175"/>
      <c r="AW365" s="175"/>
      <c r="AX365" s="175"/>
      <c r="AY365" s="175"/>
      <c r="AZ365" s="175"/>
      <c r="BA365" s="175"/>
      <c r="BB365" s="175"/>
      <c r="BC365" s="175"/>
      <c r="BD365" s="175"/>
      <c r="BE365" s="175"/>
      <c r="BF365" s="175"/>
      <c r="BG365" s="175"/>
      <c r="BH365" s="175"/>
    </row>
    <row r="366" spans="1:60" ht="12.75" outlineLevel="1">
      <c r="A366" s="190"/>
      <c r="B366" s="183"/>
      <c r="C366" s="201" t="s">
        <v>432</v>
      </c>
      <c r="D366" s="186"/>
      <c r="E366" s="209">
        <v>5.7</v>
      </c>
      <c r="F366" s="189"/>
      <c r="G366" s="192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5"/>
      <c r="AT366" s="175"/>
      <c r="AU366" s="175"/>
      <c r="AV366" s="175"/>
      <c r="AW366" s="175"/>
      <c r="AX366" s="175"/>
      <c r="AY366" s="175"/>
      <c r="AZ366" s="175"/>
      <c r="BA366" s="175"/>
      <c r="BB366" s="175"/>
      <c r="BC366" s="175"/>
      <c r="BD366" s="175"/>
      <c r="BE366" s="175"/>
      <c r="BF366" s="175"/>
      <c r="BG366" s="175"/>
      <c r="BH366" s="175"/>
    </row>
    <row r="367" spans="1:60" ht="12.75" outlineLevel="1">
      <c r="A367" s="190"/>
      <c r="B367" s="183"/>
      <c r="C367" s="201" t="s">
        <v>433</v>
      </c>
      <c r="D367" s="186"/>
      <c r="E367" s="209">
        <v>10.4</v>
      </c>
      <c r="F367" s="189"/>
      <c r="G367" s="192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5"/>
      <c r="AT367" s="175"/>
      <c r="AU367" s="175"/>
      <c r="AV367" s="175"/>
      <c r="AW367" s="175"/>
      <c r="AX367" s="175"/>
      <c r="AY367" s="175"/>
      <c r="AZ367" s="175"/>
      <c r="BA367" s="175"/>
      <c r="BB367" s="175"/>
      <c r="BC367" s="175"/>
      <c r="BD367" s="175"/>
      <c r="BE367" s="175"/>
      <c r="BF367" s="175"/>
      <c r="BG367" s="175"/>
      <c r="BH367" s="175"/>
    </row>
    <row r="368" spans="1:60" ht="12.75" outlineLevel="1">
      <c r="A368" s="190"/>
      <c r="B368" s="183"/>
      <c r="C368" s="201" t="s">
        <v>434</v>
      </c>
      <c r="D368" s="186"/>
      <c r="E368" s="209">
        <v>7.68</v>
      </c>
      <c r="F368" s="189"/>
      <c r="G368" s="192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175"/>
      <c r="AT368" s="175"/>
      <c r="AU368" s="175"/>
      <c r="AV368" s="175"/>
      <c r="AW368" s="175"/>
      <c r="AX368" s="175"/>
      <c r="AY368" s="175"/>
      <c r="AZ368" s="175"/>
      <c r="BA368" s="175"/>
      <c r="BB368" s="175"/>
      <c r="BC368" s="175"/>
      <c r="BD368" s="175"/>
      <c r="BE368" s="175"/>
      <c r="BF368" s="175"/>
      <c r="BG368" s="175"/>
      <c r="BH368" s="175"/>
    </row>
    <row r="369" spans="1:60" ht="12.75" outlineLevel="1">
      <c r="A369" s="190"/>
      <c r="B369" s="183"/>
      <c r="C369" s="201" t="s">
        <v>435</v>
      </c>
      <c r="D369" s="186"/>
      <c r="E369" s="209">
        <v>2.25</v>
      </c>
      <c r="F369" s="189"/>
      <c r="G369" s="192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5"/>
      <c r="BG369" s="175"/>
      <c r="BH369" s="175"/>
    </row>
    <row r="370" spans="1:60" ht="12.75" outlineLevel="1">
      <c r="A370" s="190"/>
      <c r="B370" s="183"/>
      <c r="C370" s="201" t="s">
        <v>257</v>
      </c>
      <c r="D370" s="186"/>
      <c r="E370" s="209">
        <v>6.5</v>
      </c>
      <c r="F370" s="189"/>
      <c r="G370" s="192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5"/>
      <c r="BG370" s="175"/>
      <c r="BH370" s="175"/>
    </row>
    <row r="371" spans="1:60" ht="12.75" outlineLevel="1">
      <c r="A371" s="190"/>
      <c r="B371" s="183"/>
      <c r="C371" s="201" t="s">
        <v>258</v>
      </c>
      <c r="D371" s="186"/>
      <c r="E371" s="209">
        <v>5.325</v>
      </c>
      <c r="F371" s="189"/>
      <c r="G371" s="192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5"/>
      <c r="BG371" s="175"/>
      <c r="BH371" s="175"/>
    </row>
    <row r="372" spans="1:60" ht="12.75" outlineLevel="1">
      <c r="A372" s="190"/>
      <c r="B372" s="183"/>
      <c r="C372" s="201" t="s">
        <v>259</v>
      </c>
      <c r="D372" s="186"/>
      <c r="E372" s="209">
        <v>6.5</v>
      </c>
      <c r="F372" s="189"/>
      <c r="G372" s="192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5"/>
      <c r="BA372" s="175"/>
      <c r="BB372" s="175"/>
      <c r="BC372" s="175"/>
      <c r="BD372" s="175"/>
      <c r="BE372" s="175"/>
      <c r="BF372" s="175"/>
      <c r="BG372" s="175"/>
      <c r="BH372" s="175"/>
    </row>
    <row r="373" spans="1:60" ht="22.5" outlineLevel="1">
      <c r="A373" s="190">
        <v>66</v>
      </c>
      <c r="B373" s="183" t="s">
        <v>436</v>
      </c>
      <c r="C373" s="200" t="s">
        <v>437</v>
      </c>
      <c r="D373" s="185" t="s">
        <v>124</v>
      </c>
      <c r="E373" s="208">
        <v>52.965</v>
      </c>
      <c r="F373" s="214"/>
      <c r="G373" s="192">
        <f>E373*F373</f>
        <v>0</v>
      </c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5"/>
      <c r="BA373" s="175"/>
      <c r="BB373" s="175"/>
      <c r="BC373" s="175"/>
      <c r="BD373" s="175"/>
      <c r="BE373" s="175"/>
      <c r="BF373" s="175"/>
      <c r="BG373" s="175"/>
      <c r="BH373" s="175"/>
    </row>
    <row r="374" spans="1:60" ht="12.75" outlineLevel="1">
      <c r="A374" s="190"/>
      <c r="B374" s="183"/>
      <c r="C374" s="201" t="s">
        <v>183</v>
      </c>
      <c r="D374" s="186"/>
      <c r="E374" s="209"/>
      <c r="F374" s="189"/>
      <c r="G374" s="192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5"/>
      <c r="BA374" s="175"/>
      <c r="BB374" s="175"/>
      <c r="BC374" s="175"/>
      <c r="BD374" s="175"/>
      <c r="BE374" s="175"/>
      <c r="BF374" s="175"/>
      <c r="BG374" s="175"/>
      <c r="BH374" s="175"/>
    </row>
    <row r="375" spans="1:60" ht="12.75" outlineLevel="1">
      <c r="A375" s="190"/>
      <c r="B375" s="183"/>
      <c r="C375" s="201" t="s">
        <v>184</v>
      </c>
      <c r="D375" s="186"/>
      <c r="E375" s="209">
        <v>52.965</v>
      </c>
      <c r="F375" s="189"/>
      <c r="G375" s="192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5"/>
      <c r="BA375" s="175"/>
      <c r="BB375" s="175"/>
      <c r="BC375" s="175"/>
      <c r="BD375" s="175"/>
      <c r="BE375" s="175"/>
      <c r="BF375" s="175"/>
      <c r="BG375" s="175"/>
      <c r="BH375" s="175"/>
    </row>
    <row r="376" spans="1:7" ht="12.75">
      <c r="A376" s="191" t="s">
        <v>107</v>
      </c>
      <c r="B376" s="184" t="s">
        <v>75</v>
      </c>
      <c r="C376" s="202" t="s">
        <v>76</v>
      </c>
      <c r="D376" s="187"/>
      <c r="E376" s="210"/>
      <c r="F376" s="261">
        <f>SUM(G377:G377)</f>
        <v>0</v>
      </c>
      <c r="G376" s="262"/>
    </row>
    <row r="377" spans="1:60" ht="12.75" outlineLevel="1">
      <c r="A377" s="190">
        <v>67</v>
      </c>
      <c r="B377" s="183" t="s">
        <v>438</v>
      </c>
      <c r="C377" s="200" t="s">
        <v>439</v>
      </c>
      <c r="D377" s="185" t="s">
        <v>114</v>
      </c>
      <c r="E377" s="208">
        <v>44.33714</v>
      </c>
      <c r="F377" s="214"/>
      <c r="G377" s="192">
        <f>E377*F377</f>
        <v>0</v>
      </c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5"/>
      <c r="BA377" s="175"/>
      <c r="BB377" s="175"/>
      <c r="BC377" s="175"/>
      <c r="BD377" s="175"/>
      <c r="BE377" s="175"/>
      <c r="BF377" s="175"/>
      <c r="BG377" s="175"/>
      <c r="BH377" s="175"/>
    </row>
    <row r="378" spans="1:7" ht="12.75">
      <c r="A378" s="191" t="s">
        <v>107</v>
      </c>
      <c r="B378" s="184" t="s">
        <v>77</v>
      </c>
      <c r="C378" s="202" t="s">
        <v>78</v>
      </c>
      <c r="D378" s="187"/>
      <c r="E378" s="210"/>
      <c r="F378" s="261">
        <f>SUM(G379:G387)</f>
        <v>0</v>
      </c>
      <c r="G378" s="262"/>
    </row>
    <row r="379" spans="1:60" ht="22.5" outlineLevel="1">
      <c r="A379" s="190">
        <v>68</v>
      </c>
      <c r="B379" s="183" t="s">
        <v>440</v>
      </c>
      <c r="C379" s="200" t="s">
        <v>441</v>
      </c>
      <c r="D379" s="185" t="s">
        <v>442</v>
      </c>
      <c r="E379" s="208">
        <v>210</v>
      </c>
      <c r="F379" s="214"/>
      <c r="G379" s="192">
        <f>E379*F379</f>
        <v>0</v>
      </c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  <c r="AR379" s="175"/>
      <c r="AS379" s="175"/>
      <c r="AT379" s="175"/>
      <c r="AU379" s="175"/>
      <c r="AV379" s="175"/>
      <c r="AW379" s="175"/>
      <c r="AX379" s="175"/>
      <c r="AY379" s="175"/>
      <c r="AZ379" s="175"/>
      <c r="BA379" s="175"/>
      <c r="BB379" s="175"/>
      <c r="BC379" s="175"/>
      <c r="BD379" s="175"/>
      <c r="BE379" s="175"/>
      <c r="BF379" s="175"/>
      <c r="BG379" s="175"/>
      <c r="BH379" s="175"/>
    </row>
    <row r="380" spans="1:60" ht="12.75" outlineLevel="1">
      <c r="A380" s="190"/>
      <c r="B380" s="183"/>
      <c r="C380" s="201" t="s">
        <v>443</v>
      </c>
      <c r="D380" s="186"/>
      <c r="E380" s="209"/>
      <c r="F380" s="189"/>
      <c r="G380" s="192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  <c r="AR380" s="175"/>
      <c r="AS380" s="175"/>
      <c r="AT380" s="175"/>
      <c r="AU380" s="175"/>
      <c r="AV380" s="175"/>
      <c r="AW380" s="175"/>
      <c r="AX380" s="175"/>
      <c r="AY380" s="175"/>
      <c r="AZ380" s="175"/>
      <c r="BA380" s="175"/>
      <c r="BB380" s="175"/>
      <c r="BC380" s="175"/>
      <c r="BD380" s="175"/>
      <c r="BE380" s="175"/>
      <c r="BF380" s="175"/>
      <c r="BG380" s="175"/>
      <c r="BH380" s="175"/>
    </row>
    <row r="381" spans="1:60" ht="12.75" outlineLevel="1">
      <c r="A381" s="190"/>
      <c r="B381" s="183"/>
      <c r="C381" s="201" t="s">
        <v>444</v>
      </c>
      <c r="D381" s="186"/>
      <c r="E381" s="209">
        <v>65</v>
      </c>
      <c r="F381" s="189"/>
      <c r="G381" s="192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5"/>
    </row>
    <row r="382" spans="1:60" ht="12.75" outlineLevel="1">
      <c r="A382" s="190"/>
      <c r="B382" s="183"/>
      <c r="C382" s="201" t="s">
        <v>445</v>
      </c>
      <c r="D382" s="186"/>
      <c r="E382" s="209"/>
      <c r="F382" s="189"/>
      <c r="G382" s="192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  <c r="BG382" s="175"/>
      <c r="BH382" s="175"/>
    </row>
    <row r="383" spans="1:60" ht="12.75" outlineLevel="1">
      <c r="A383" s="190"/>
      <c r="B383" s="183"/>
      <c r="C383" s="201" t="s">
        <v>446</v>
      </c>
      <c r="D383" s="186"/>
      <c r="E383" s="209">
        <v>90</v>
      </c>
      <c r="F383" s="189"/>
      <c r="G383" s="192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  <c r="AQ383" s="175"/>
      <c r="AR383" s="175"/>
      <c r="AS383" s="175"/>
      <c r="AT383" s="175"/>
      <c r="AU383" s="175"/>
      <c r="AV383" s="175"/>
      <c r="AW383" s="175"/>
      <c r="AX383" s="175"/>
      <c r="AY383" s="175"/>
      <c r="AZ383" s="175"/>
      <c r="BA383" s="175"/>
      <c r="BB383" s="175"/>
      <c r="BC383" s="175"/>
      <c r="BD383" s="175"/>
      <c r="BE383" s="175"/>
      <c r="BF383" s="175"/>
      <c r="BG383" s="175"/>
      <c r="BH383" s="175"/>
    </row>
    <row r="384" spans="1:60" ht="12.75" outlineLevel="1">
      <c r="A384" s="190"/>
      <c r="B384" s="183"/>
      <c r="C384" s="201" t="s">
        <v>447</v>
      </c>
      <c r="D384" s="186"/>
      <c r="E384" s="209"/>
      <c r="F384" s="189"/>
      <c r="G384" s="192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5"/>
      <c r="BG384" s="175"/>
      <c r="BH384" s="175"/>
    </row>
    <row r="385" spans="1:60" ht="12.75" outlineLevel="1">
      <c r="A385" s="190"/>
      <c r="B385" s="183"/>
      <c r="C385" s="201" t="s">
        <v>448</v>
      </c>
      <c r="D385" s="186"/>
      <c r="E385" s="209">
        <v>20</v>
      </c>
      <c r="F385" s="189"/>
      <c r="G385" s="192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5"/>
      <c r="BG385" s="175"/>
      <c r="BH385" s="175"/>
    </row>
    <row r="386" spans="1:60" ht="12.75" outlineLevel="1">
      <c r="A386" s="190"/>
      <c r="B386" s="183"/>
      <c r="C386" s="201" t="s">
        <v>449</v>
      </c>
      <c r="D386" s="186"/>
      <c r="E386" s="209"/>
      <c r="F386" s="189"/>
      <c r="G386" s="192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5"/>
      <c r="BG386" s="175"/>
      <c r="BH386" s="175"/>
    </row>
    <row r="387" spans="1:60" ht="12.75" outlineLevel="1">
      <c r="A387" s="190"/>
      <c r="B387" s="183"/>
      <c r="C387" s="201" t="s">
        <v>450</v>
      </c>
      <c r="D387" s="186"/>
      <c r="E387" s="209">
        <v>35</v>
      </c>
      <c r="F387" s="189"/>
      <c r="G387" s="192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5"/>
      <c r="BG387" s="175"/>
      <c r="BH387" s="175"/>
    </row>
    <row r="388" spans="1:7" ht="12.75">
      <c r="A388" s="191" t="s">
        <v>107</v>
      </c>
      <c r="B388" s="184" t="s">
        <v>79</v>
      </c>
      <c r="C388" s="202" t="s">
        <v>80</v>
      </c>
      <c r="D388" s="187"/>
      <c r="E388" s="210"/>
      <c r="F388" s="261">
        <f>SUM(G389:G431)</f>
        <v>0</v>
      </c>
      <c r="G388" s="262"/>
    </row>
    <row r="389" spans="1:60" ht="12.75" outlineLevel="1">
      <c r="A389" s="190">
        <v>69</v>
      </c>
      <c r="B389" s="183" t="s">
        <v>451</v>
      </c>
      <c r="C389" s="200" t="s">
        <v>452</v>
      </c>
      <c r="D389" s="185" t="s">
        <v>119</v>
      </c>
      <c r="E389" s="208">
        <v>1</v>
      </c>
      <c r="F389" s="214"/>
      <c r="G389" s="192">
        <f>E389*F389</f>
        <v>0</v>
      </c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5"/>
      <c r="AZ389" s="175"/>
      <c r="BA389" s="175"/>
      <c r="BB389" s="175"/>
      <c r="BC389" s="175"/>
      <c r="BD389" s="175"/>
      <c r="BE389" s="175"/>
      <c r="BF389" s="175"/>
      <c r="BG389" s="175"/>
      <c r="BH389" s="175"/>
    </row>
    <row r="390" spans="1:60" ht="12.75" outlineLevel="1">
      <c r="A390" s="190">
        <v>70</v>
      </c>
      <c r="B390" s="183" t="s">
        <v>453</v>
      </c>
      <c r="C390" s="200" t="s">
        <v>454</v>
      </c>
      <c r="D390" s="185" t="s">
        <v>119</v>
      </c>
      <c r="E390" s="208">
        <v>1</v>
      </c>
      <c r="F390" s="214"/>
      <c r="G390" s="192">
        <f>E390*F390</f>
        <v>0</v>
      </c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75"/>
      <c r="AT390" s="175"/>
      <c r="AU390" s="175"/>
      <c r="AV390" s="175"/>
      <c r="AW390" s="175"/>
      <c r="AX390" s="175"/>
      <c r="AY390" s="175"/>
      <c r="AZ390" s="175"/>
      <c r="BA390" s="175"/>
      <c r="BB390" s="175"/>
      <c r="BC390" s="175"/>
      <c r="BD390" s="175"/>
      <c r="BE390" s="175"/>
      <c r="BF390" s="175"/>
      <c r="BG390" s="175"/>
      <c r="BH390" s="175"/>
    </row>
    <row r="391" spans="1:60" ht="33.75" outlineLevel="1">
      <c r="A391" s="190">
        <v>71</v>
      </c>
      <c r="B391" s="183" t="s">
        <v>455</v>
      </c>
      <c r="C391" s="200" t="s">
        <v>456</v>
      </c>
      <c r="D391" s="185" t="s">
        <v>313</v>
      </c>
      <c r="E391" s="208">
        <v>1</v>
      </c>
      <c r="F391" s="214"/>
      <c r="G391" s="192">
        <f>E391*F391</f>
        <v>0</v>
      </c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5"/>
      <c r="BG391" s="175"/>
      <c r="BH391" s="175"/>
    </row>
    <row r="392" spans="1:60" ht="33.75" outlineLevel="1">
      <c r="A392" s="190"/>
      <c r="B392" s="183"/>
      <c r="C392" s="256" t="s">
        <v>457</v>
      </c>
      <c r="D392" s="257"/>
      <c r="E392" s="258"/>
      <c r="F392" s="259"/>
      <c r="G392" s="260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  <c r="AR392" s="175"/>
      <c r="AS392" s="175"/>
      <c r="AT392" s="175"/>
      <c r="AU392" s="175"/>
      <c r="AV392" s="175"/>
      <c r="AW392" s="175"/>
      <c r="AX392" s="175"/>
      <c r="AY392" s="175"/>
      <c r="AZ392" s="175"/>
      <c r="BA392" s="182" t="str">
        <f>C392</f>
        <v>kde je uveden podrobný popis výrobku, dveře naceněny komplet včetně kování - druh kování viz popis k výrobku.Dveře jsou uvažovány lehčená DTD bez dutin a voštin.U požár.odol.veří cena včetně samozavírače - pokud je uveden.</v>
      </c>
      <c r="BB392" s="175"/>
      <c r="BC392" s="175"/>
      <c r="BD392" s="175"/>
      <c r="BE392" s="175"/>
      <c r="BF392" s="175"/>
      <c r="BG392" s="175"/>
      <c r="BH392" s="175"/>
    </row>
    <row r="393" spans="1:60" ht="12.75" outlineLevel="1">
      <c r="A393" s="190"/>
      <c r="B393" s="183"/>
      <c r="C393" s="256" t="s">
        <v>458</v>
      </c>
      <c r="D393" s="257"/>
      <c r="E393" s="258"/>
      <c r="F393" s="259"/>
      <c r="G393" s="260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82" t="str">
        <f>C393</f>
        <v>Včetně všech úprav uvedených v popisu ( zkrácení,systém gen.klíče apod )</v>
      </c>
      <c r="BB393" s="175"/>
      <c r="BC393" s="175"/>
      <c r="BD393" s="175"/>
      <c r="BE393" s="175"/>
      <c r="BF393" s="175"/>
      <c r="BG393" s="175"/>
      <c r="BH393" s="175"/>
    </row>
    <row r="394" spans="1:60" ht="22.5" outlineLevel="1">
      <c r="A394" s="190">
        <v>72</v>
      </c>
      <c r="B394" s="183" t="s">
        <v>459</v>
      </c>
      <c r="C394" s="200" t="s">
        <v>460</v>
      </c>
      <c r="D394" s="185" t="s">
        <v>313</v>
      </c>
      <c r="E394" s="208">
        <v>1</v>
      </c>
      <c r="F394" s="214"/>
      <c r="G394" s="192">
        <f>E394*F394</f>
        <v>0</v>
      </c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5"/>
      <c r="BG394" s="175"/>
      <c r="BH394" s="175"/>
    </row>
    <row r="395" spans="1:60" ht="22.5" outlineLevel="1">
      <c r="A395" s="190">
        <v>73</v>
      </c>
      <c r="B395" s="183" t="s">
        <v>461</v>
      </c>
      <c r="C395" s="200" t="s">
        <v>462</v>
      </c>
      <c r="D395" s="185" t="s">
        <v>313</v>
      </c>
      <c r="E395" s="208">
        <v>4</v>
      </c>
      <c r="F395" s="214"/>
      <c r="G395" s="192">
        <f>E395*F395</f>
        <v>0</v>
      </c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5"/>
      <c r="BG395" s="175"/>
      <c r="BH395" s="175"/>
    </row>
    <row r="396" spans="1:60" ht="22.5" outlineLevel="1">
      <c r="A396" s="190">
        <v>74</v>
      </c>
      <c r="B396" s="183" t="s">
        <v>463</v>
      </c>
      <c r="C396" s="200" t="s">
        <v>464</v>
      </c>
      <c r="D396" s="185" t="s">
        <v>313</v>
      </c>
      <c r="E396" s="208">
        <v>8</v>
      </c>
      <c r="F396" s="214"/>
      <c r="G396" s="192">
        <f>E396*F396</f>
        <v>0</v>
      </c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5"/>
      <c r="BG396" s="175"/>
      <c r="BH396" s="175"/>
    </row>
    <row r="397" spans="1:60" ht="22.5" outlineLevel="1">
      <c r="A397" s="190">
        <v>75</v>
      </c>
      <c r="B397" s="183" t="s">
        <v>465</v>
      </c>
      <c r="C397" s="200" t="s">
        <v>466</v>
      </c>
      <c r="D397" s="185" t="s">
        <v>129</v>
      </c>
      <c r="E397" s="208">
        <v>2.85</v>
      </c>
      <c r="F397" s="214"/>
      <c r="G397" s="192">
        <f>E397*F397</f>
        <v>0</v>
      </c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  <c r="BG397" s="175"/>
      <c r="BH397" s="175"/>
    </row>
    <row r="398" spans="1:60" ht="12.75" outlineLevel="1">
      <c r="A398" s="190"/>
      <c r="B398" s="183"/>
      <c r="C398" s="256" t="s">
        <v>467</v>
      </c>
      <c r="D398" s="257"/>
      <c r="E398" s="258"/>
      <c r="F398" s="259"/>
      <c r="G398" s="260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82" t="str">
        <f>C398</f>
        <v>dod + mont v kompletní skladbě daného systému. V ceně zahrnuto:</v>
      </c>
      <c r="BB398" s="175"/>
      <c r="BC398" s="175"/>
      <c r="BD398" s="175"/>
      <c r="BE398" s="175"/>
      <c r="BF398" s="175"/>
      <c r="BG398" s="175"/>
      <c r="BH398" s="175"/>
    </row>
    <row r="399" spans="1:60" ht="12.75" outlineLevel="1">
      <c r="A399" s="190"/>
      <c r="B399" s="183"/>
      <c r="C399" s="256" t="s">
        <v>468</v>
      </c>
      <c r="D399" s="257"/>
      <c r="E399" s="258"/>
      <c r="F399" s="259"/>
      <c r="G399" s="260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82" t="str">
        <f>C399</f>
        <v>- ocel.kce</v>
      </c>
      <c r="BB399" s="175"/>
      <c r="BC399" s="175"/>
      <c r="BD399" s="175"/>
      <c r="BE399" s="175"/>
      <c r="BF399" s="175"/>
      <c r="BG399" s="175"/>
      <c r="BH399" s="175"/>
    </row>
    <row r="400" spans="1:60" ht="12.75" outlineLevel="1">
      <c r="A400" s="190"/>
      <c r="B400" s="183"/>
      <c r="C400" s="256" t="s">
        <v>469</v>
      </c>
      <c r="D400" s="257"/>
      <c r="E400" s="258"/>
      <c r="F400" s="259"/>
      <c r="G400" s="260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82" t="str">
        <f>C400</f>
        <v>- boční stěna 2 x 12,5 mm SDK</v>
      </c>
      <c r="BB400" s="175"/>
      <c r="BC400" s="175"/>
      <c r="BD400" s="175"/>
      <c r="BE400" s="175"/>
      <c r="BF400" s="175"/>
      <c r="BG400" s="175"/>
      <c r="BH400" s="175"/>
    </row>
    <row r="401" spans="1:60" ht="12.75" outlineLevel="1">
      <c r="A401" s="190"/>
      <c r="B401" s="183"/>
      <c r="C401" s="256" t="s">
        <v>470</v>
      </c>
      <c r="D401" s="257"/>
      <c r="E401" s="258"/>
      <c r="F401" s="259"/>
      <c r="G401" s="260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82" t="str">
        <f>C401</f>
        <v>- horní zaklopení 1 x SDK 12,5 mm + 1 x DTD tl. 16 mm</v>
      </c>
      <c r="BB401" s="175"/>
      <c r="BC401" s="175"/>
      <c r="BD401" s="175"/>
      <c r="BE401" s="175"/>
      <c r="BF401" s="175"/>
      <c r="BG401" s="175"/>
      <c r="BH401" s="175"/>
    </row>
    <row r="402" spans="1:60" ht="12.75" outlineLevel="1">
      <c r="A402" s="190"/>
      <c r="B402" s="183"/>
      <c r="C402" s="256" t="s">
        <v>471</v>
      </c>
      <c r="D402" s="257"/>
      <c r="E402" s="258"/>
      <c r="F402" s="259"/>
      <c r="G402" s="260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175"/>
      <c r="AT402" s="175"/>
      <c r="AU402" s="175"/>
      <c r="AV402" s="175"/>
      <c r="AW402" s="175"/>
      <c r="AX402" s="175"/>
      <c r="AY402" s="175"/>
      <c r="AZ402" s="175"/>
      <c r="BA402" s="182" t="str">
        <f>C402</f>
        <v>- povrch.úprava</v>
      </c>
      <c r="BB402" s="175"/>
      <c r="BC402" s="175"/>
      <c r="BD402" s="175"/>
      <c r="BE402" s="175"/>
      <c r="BF402" s="175"/>
      <c r="BG402" s="175"/>
      <c r="BH402" s="175"/>
    </row>
    <row r="403" spans="1:60" ht="12.75" outlineLevel="1">
      <c r="A403" s="190"/>
      <c r="B403" s="183"/>
      <c r="C403" s="201" t="s">
        <v>408</v>
      </c>
      <c r="D403" s="186"/>
      <c r="E403" s="209">
        <v>2.85</v>
      </c>
      <c r="F403" s="189"/>
      <c r="G403" s="192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  <c r="BG403" s="175"/>
      <c r="BH403" s="175"/>
    </row>
    <row r="404" spans="1:60" ht="22.5" outlineLevel="1">
      <c r="A404" s="190">
        <v>76</v>
      </c>
      <c r="B404" s="183" t="s">
        <v>472</v>
      </c>
      <c r="C404" s="200" t="s">
        <v>473</v>
      </c>
      <c r="D404" s="185" t="s">
        <v>129</v>
      </c>
      <c r="E404" s="208">
        <v>20.5</v>
      </c>
      <c r="F404" s="214"/>
      <c r="G404" s="192">
        <f>E404*F404</f>
        <v>0</v>
      </c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5"/>
      <c r="BG404" s="175"/>
      <c r="BH404" s="175"/>
    </row>
    <row r="405" spans="1:60" ht="12.75" outlineLevel="1">
      <c r="A405" s="190"/>
      <c r="B405" s="183"/>
      <c r="C405" s="256" t="s">
        <v>467</v>
      </c>
      <c r="D405" s="257"/>
      <c r="E405" s="258"/>
      <c r="F405" s="259"/>
      <c r="G405" s="260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5"/>
      <c r="AT405" s="175"/>
      <c r="AU405" s="175"/>
      <c r="AV405" s="175"/>
      <c r="AW405" s="175"/>
      <c r="AX405" s="175"/>
      <c r="AY405" s="175"/>
      <c r="AZ405" s="175"/>
      <c r="BA405" s="182" t="str">
        <f>C405</f>
        <v>dod + mont v kompletní skladbě daného systému. V ceně zahrnuto:</v>
      </c>
      <c r="BB405" s="175"/>
      <c r="BC405" s="175"/>
      <c r="BD405" s="175"/>
      <c r="BE405" s="175"/>
      <c r="BF405" s="175"/>
      <c r="BG405" s="175"/>
      <c r="BH405" s="175"/>
    </row>
    <row r="406" spans="1:60" ht="12.75" outlineLevel="1">
      <c r="A406" s="190"/>
      <c r="B406" s="183"/>
      <c r="C406" s="256" t="s">
        <v>468</v>
      </c>
      <c r="D406" s="257"/>
      <c r="E406" s="258"/>
      <c r="F406" s="259"/>
      <c r="G406" s="260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5"/>
      <c r="AT406" s="175"/>
      <c r="AU406" s="175"/>
      <c r="AV406" s="175"/>
      <c r="AW406" s="175"/>
      <c r="AX406" s="175"/>
      <c r="AY406" s="175"/>
      <c r="AZ406" s="175"/>
      <c r="BA406" s="182" t="str">
        <f>C406</f>
        <v>- ocel.kce</v>
      </c>
      <c r="BB406" s="175"/>
      <c r="BC406" s="175"/>
      <c r="BD406" s="175"/>
      <c r="BE406" s="175"/>
      <c r="BF406" s="175"/>
      <c r="BG406" s="175"/>
      <c r="BH406" s="175"/>
    </row>
    <row r="407" spans="1:60" ht="12.75" outlineLevel="1">
      <c r="A407" s="190"/>
      <c r="B407" s="183"/>
      <c r="C407" s="256" t="s">
        <v>469</v>
      </c>
      <c r="D407" s="257"/>
      <c r="E407" s="258"/>
      <c r="F407" s="259"/>
      <c r="G407" s="260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82" t="str">
        <f>C407</f>
        <v>- boční stěna 2 x 12,5 mm SDK</v>
      </c>
      <c r="BB407" s="175"/>
      <c r="BC407" s="175"/>
      <c r="BD407" s="175"/>
      <c r="BE407" s="175"/>
      <c r="BF407" s="175"/>
      <c r="BG407" s="175"/>
      <c r="BH407" s="175"/>
    </row>
    <row r="408" spans="1:60" ht="12.75" outlineLevel="1">
      <c r="A408" s="190"/>
      <c r="B408" s="183"/>
      <c r="C408" s="256" t="s">
        <v>470</v>
      </c>
      <c r="D408" s="257"/>
      <c r="E408" s="258"/>
      <c r="F408" s="259"/>
      <c r="G408" s="260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82" t="str">
        <f>C408</f>
        <v>- horní zaklopení 1 x SDK 12,5 mm + 1 x DTD tl. 16 mm</v>
      </c>
      <c r="BB408" s="175"/>
      <c r="BC408" s="175"/>
      <c r="BD408" s="175"/>
      <c r="BE408" s="175"/>
      <c r="BF408" s="175"/>
      <c r="BG408" s="175"/>
      <c r="BH408" s="175"/>
    </row>
    <row r="409" spans="1:60" ht="12.75" outlineLevel="1">
      <c r="A409" s="190"/>
      <c r="B409" s="183"/>
      <c r="C409" s="256" t="s">
        <v>471</v>
      </c>
      <c r="D409" s="257"/>
      <c r="E409" s="258"/>
      <c r="F409" s="259"/>
      <c r="G409" s="260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82" t="str">
        <f>C409</f>
        <v>- povrch.úprava</v>
      </c>
      <c r="BB409" s="175"/>
      <c r="BC409" s="175"/>
      <c r="BD409" s="175"/>
      <c r="BE409" s="175"/>
      <c r="BF409" s="175"/>
      <c r="BG409" s="175"/>
      <c r="BH409" s="175"/>
    </row>
    <row r="410" spans="1:60" ht="12.75" outlineLevel="1">
      <c r="A410" s="190"/>
      <c r="B410" s="183"/>
      <c r="C410" s="201" t="s">
        <v>388</v>
      </c>
      <c r="D410" s="186"/>
      <c r="E410" s="209">
        <v>2.2</v>
      </c>
      <c r="F410" s="189"/>
      <c r="G410" s="192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  <c r="BD410" s="175"/>
      <c r="BE410" s="175"/>
      <c r="BF410" s="175"/>
      <c r="BG410" s="175"/>
      <c r="BH410" s="175"/>
    </row>
    <row r="411" spans="1:60" ht="12.75" outlineLevel="1">
      <c r="A411" s="190"/>
      <c r="B411" s="183"/>
      <c r="C411" s="201" t="s">
        <v>389</v>
      </c>
      <c r="D411" s="186"/>
      <c r="E411" s="209">
        <v>4.8</v>
      </c>
      <c r="F411" s="189"/>
      <c r="G411" s="192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  <c r="BD411" s="175"/>
      <c r="BE411" s="175"/>
      <c r="BF411" s="175"/>
      <c r="BG411" s="175"/>
      <c r="BH411" s="175"/>
    </row>
    <row r="412" spans="1:60" ht="12.75" outlineLevel="1">
      <c r="A412" s="190"/>
      <c r="B412" s="183"/>
      <c r="C412" s="201" t="s">
        <v>390</v>
      </c>
      <c r="D412" s="186"/>
      <c r="E412" s="209">
        <v>4.1</v>
      </c>
      <c r="F412" s="189"/>
      <c r="G412" s="192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5"/>
      <c r="BG412" s="175"/>
      <c r="BH412" s="175"/>
    </row>
    <row r="413" spans="1:60" ht="12.75" outlineLevel="1">
      <c r="A413" s="190"/>
      <c r="B413" s="183"/>
      <c r="C413" s="201" t="s">
        <v>411</v>
      </c>
      <c r="D413" s="186"/>
      <c r="E413" s="209">
        <v>9.4</v>
      </c>
      <c r="F413" s="189"/>
      <c r="G413" s="192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5"/>
      <c r="BG413" s="175"/>
      <c r="BH413" s="175"/>
    </row>
    <row r="414" spans="1:60" ht="22.5" outlineLevel="1">
      <c r="A414" s="190">
        <v>77</v>
      </c>
      <c r="B414" s="183" t="s">
        <v>474</v>
      </c>
      <c r="C414" s="200" t="s">
        <v>475</v>
      </c>
      <c r="D414" s="185" t="s">
        <v>129</v>
      </c>
      <c r="E414" s="208">
        <v>44.2</v>
      </c>
      <c r="F414" s="214"/>
      <c r="G414" s="192">
        <f>E414*F414</f>
        <v>0</v>
      </c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5"/>
      <c r="BG414" s="175"/>
      <c r="BH414" s="175"/>
    </row>
    <row r="415" spans="1:60" ht="12.75" outlineLevel="1">
      <c r="A415" s="190"/>
      <c r="B415" s="183"/>
      <c r="C415" s="256" t="s">
        <v>467</v>
      </c>
      <c r="D415" s="257"/>
      <c r="E415" s="258"/>
      <c r="F415" s="259"/>
      <c r="G415" s="260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82" t="str">
        <f>C415</f>
        <v>dod + mont v kompletní skladbě daného systému. V ceně zahrnuto:</v>
      </c>
      <c r="BB415" s="175"/>
      <c r="BC415" s="175"/>
      <c r="BD415" s="175"/>
      <c r="BE415" s="175"/>
      <c r="BF415" s="175"/>
      <c r="BG415" s="175"/>
      <c r="BH415" s="175"/>
    </row>
    <row r="416" spans="1:60" ht="12.75" outlineLevel="1">
      <c r="A416" s="190"/>
      <c r="B416" s="183"/>
      <c r="C416" s="256" t="s">
        <v>468</v>
      </c>
      <c r="D416" s="257"/>
      <c r="E416" s="258"/>
      <c r="F416" s="259"/>
      <c r="G416" s="260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82" t="str">
        <f>C416</f>
        <v>- ocel.kce</v>
      </c>
      <c r="BB416" s="175"/>
      <c r="BC416" s="175"/>
      <c r="BD416" s="175"/>
      <c r="BE416" s="175"/>
      <c r="BF416" s="175"/>
      <c r="BG416" s="175"/>
      <c r="BH416" s="175"/>
    </row>
    <row r="417" spans="1:60" ht="12.75" outlineLevel="1">
      <c r="A417" s="190"/>
      <c r="B417" s="183"/>
      <c r="C417" s="256" t="s">
        <v>469</v>
      </c>
      <c r="D417" s="257"/>
      <c r="E417" s="258"/>
      <c r="F417" s="259"/>
      <c r="G417" s="260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  <c r="AQ417" s="175"/>
      <c r="AR417" s="175"/>
      <c r="AS417" s="175"/>
      <c r="AT417" s="175"/>
      <c r="AU417" s="175"/>
      <c r="AV417" s="175"/>
      <c r="AW417" s="175"/>
      <c r="AX417" s="175"/>
      <c r="AY417" s="175"/>
      <c r="AZ417" s="175"/>
      <c r="BA417" s="182" t="str">
        <f>C417</f>
        <v>- boční stěna 2 x 12,5 mm SDK</v>
      </c>
      <c r="BB417" s="175"/>
      <c r="BC417" s="175"/>
      <c r="BD417" s="175"/>
      <c r="BE417" s="175"/>
      <c r="BF417" s="175"/>
      <c r="BG417" s="175"/>
      <c r="BH417" s="175"/>
    </row>
    <row r="418" spans="1:60" ht="12.75" outlineLevel="1">
      <c r="A418" s="190"/>
      <c r="B418" s="183"/>
      <c r="C418" s="256" t="s">
        <v>470</v>
      </c>
      <c r="D418" s="257"/>
      <c r="E418" s="258"/>
      <c r="F418" s="259"/>
      <c r="G418" s="260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5"/>
      <c r="AR418" s="175"/>
      <c r="AS418" s="175"/>
      <c r="AT418" s="175"/>
      <c r="AU418" s="175"/>
      <c r="AV418" s="175"/>
      <c r="AW418" s="175"/>
      <c r="AX418" s="175"/>
      <c r="AY418" s="175"/>
      <c r="AZ418" s="175"/>
      <c r="BA418" s="182" t="str">
        <f>C418</f>
        <v>- horní zaklopení 1 x SDK 12,5 mm + 1 x DTD tl. 16 mm</v>
      </c>
      <c r="BB418" s="175"/>
      <c r="BC418" s="175"/>
      <c r="BD418" s="175"/>
      <c r="BE418" s="175"/>
      <c r="BF418" s="175"/>
      <c r="BG418" s="175"/>
      <c r="BH418" s="175"/>
    </row>
    <row r="419" spans="1:60" ht="12.75" outlineLevel="1">
      <c r="A419" s="190"/>
      <c r="B419" s="183"/>
      <c r="C419" s="256" t="s">
        <v>471</v>
      </c>
      <c r="D419" s="257"/>
      <c r="E419" s="258"/>
      <c r="F419" s="259"/>
      <c r="G419" s="260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82" t="str">
        <f>C419</f>
        <v>- povrch.úprava</v>
      </c>
      <c r="BB419" s="175"/>
      <c r="BC419" s="175"/>
      <c r="BD419" s="175"/>
      <c r="BE419" s="175"/>
      <c r="BF419" s="175"/>
      <c r="BG419" s="175"/>
      <c r="BH419" s="175"/>
    </row>
    <row r="420" spans="1:60" ht="12.75" outlineLevel="1">
      <c r="A420" s="190"/>
      <c r="B420" s="183"/>
      <c r="C420" s="201" t="s">
        <v>393</v>
      </c>
      <c r="D420" s="186"/>
      <c r="E420" s="209">
        <v>6.7</v>
      </c>
      <c r="F420" s="189"/>
      <c r="G420" s="192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  <c r="AQ420" s="175"/>
      <c r="AR420" s="175"/>
      <c r="AS420" s="175"/>
      <c r="AT420" s="175"/>
      <c r="AU420" s="175"/>
      <c r="AV420" s="175"/>
      <c r="AW420" s="175"/>
      <c r="AX420" s="175"/>
      <c r="AY420" s="175"/>
      <c r="AZ420" s="175"/>
      <c r="BA420" s="175"/>
      <c r="BB420" s="175"/>
      <c r="BC420" s="175"/>
      <c r="BD420" s="175"/>
      <c r="BE420" s="175"/>
      <c r="BF420" s="175"/>
      <c r="BG420" s="175"/>
      <c r="BH420" s="175"/>
    </row>
    <row r="421" spans="1:60" ht="12.75" outlineLevel="1">
      <c r="A421" s="190"/>
      <c r="B421" s="183"/>
      <c r="C421" s="201" t="s">
        <v>412</v>
      </c>
      <c r="D421" s="186"/>
      <c r="E421" s="209">
        <v>22.7</v>
      </c>
      <c r="F421" s="189"/>
      <c r="G421" s="192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  <c r="AQ421" s="175"/>
      <c r="AR421" s="175"/>
      <c r="AS421" s="175"/>
      <c r="AT421" s="175"/>
      <c r="AU421" s="175"/>
      <c r="AV421" s="175"/>
      <c r="AW421" s="175"/>
      <c r="AX421" s="175"/>
      <c r="AY421" s="175"/>
      <c r="AZ421" s="175"/>
      <c r="BA421" s="175"/>
      <c r="BB421" s="175"/>
      <c r="BC421" s="175"/>
      <c r="BD421" s="175"/>
      <c r="BE421" s="175"/>
      <c r="BF421" s="175"/>
      <c r="BG421" s="175"/>
      <c r="BH421" s="175"/>
    </row>
    <row r="422" spans="1:60" ht="12.75" outlineLevel="1">
      <c r="A422" s="190"/>
      <c r="B422" s="183"/>
      <c r="C422" s="201" t="s">
        <v>413</v>
      </c>
      <c r="D422" s="186"/>
      <c r="E422" s="209">
        <v>14.8</v>
      </c>
      <c r="F422" s="189"/>
      <c r="G422" s="192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175"/>
      <c r="BC422" s="175"/>
      <c r="BD422" s="175"/>
      <c r="BE422" s="175"/>
      <c r="BF422" s="175"/>
      <c r="BG422" s="175"/>
      <c r="BH422" s="175"/>
    </row>
    <row r="423" spans="1:60" ht="22.5" outlineLevel="1">
      <c r="A423" s="190">
        <v>78</v>
      </c>
      <c r="B423" s="183" t="s">
        <v>476</v>
      </c>
      <c r="C423" s="200" t="s">
        <v>477</v>
      </c>
      <c r="D423" s="185" t="s">
        <v>129</v>
      </c>
      <c r="E423" s="208">
        <v>2.45</v>
      </c>
      <c r="F423" s="214"/>
      <c r="G423" s="192">
        <f>E423*F423</f>
        <v>0</v>
      </c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  <c r="BA423" s="175"/>
      <c r="BB423" s="175"/>
      <c r="BC423" s="175"/>
      <c r="BD423" s="175"/>
      <c r="BE423" s="175"/>
      <c r="BF423" s="175"/>
      <c r="BG423" s="175"/>
      <c r="BH423" s="175"/>
    </row>
    <row r="424" spans="1:60" ht="12.75" outlineLevel="1">
      <c r="A424" s="190"/>
      <c r="B424" s="183"/>
      <c r="C424" s="256" t="s">
        <v>467</v>
      </c>
      <c r="D424" s="257"/>
      <c r="E424" s="258"/>
      <c r="F424" s="259"/>
      <c r="G424" s="260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82" t="str">
        <f>C424</f>
        <v>dod + mont v kompletní skladbě daného systému. V ceně zahrnuto:</v>
      </c>
      <c r="BB424" s="175"/>
      <c r="BC424" s="175"/>
      <c r="BD424" s="175"/>
      <c r="BE424" s="175"/>
      <c r="BF424" s="175"/>
      <c r="BG424" s="175"/>
      <c r="BH424" s="175"/>
    </row>
    <row r="425" spans="1:60" ht="12.75" outlineLevel="1">
      <c r="A425" s="190"/>
      <c r="B425" s="183"/>
      <c r="C425" s="256" t="s">
        <v>478</v>
      </c>
      <c r="D425" s="257"/>
      <c r="E425" s="258"/>
      <c r="F425" s="259"/>
      <c r="G425" s="260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82" t="str">
        <f>C425</f>
        <v>- ocel.kce - zesílená pro možnost vstupu osoby</v>
      </c>
      <c r="BB425" s="175"/>
      <c r="BC425" s="175"/>
      <c r="BD425" s="175"/>
      <c r="BE425" s="175"/>
      <c r="BF425" s="175"/>
      <c r="BG425" s="175"/>
      <c r="BH425" s="175"/>
    </row>
    <row r="426" spans="1:60" ht="12.75" outlineLevel="1">
      <c r="A426" s="190"/>
      <c r="B426" s="183"/>
      <c r="C426" s="256" t="s">
        <v>469</v>
      </c>
      <c r="D426" s="257"/>
      <c r="E426" s="258"/>
      <c r="F426" s="259"/>
      <c r="G426" s="260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  <c r="BA426" s="182" t="str">
        <f>C426</f>
        <v>- boční stěna 2 x 12,5 mm SDK</v>
      </c>
      <c r="BB426" s="175"/>
      <c r="BC426" s="175"/>
      <c r="BD426" s="175"/>
      <c r="BE426" s="175"/>
      <c r="BF426" s="175"/>
      <c r="BG426" s="175"/>
      <c r="BH426" s="175"/>
    </row>
    <row r="427" spans="1:60" ht="12.75" outlineLevel="1">
      <c r="A427" s="190"/>
      <c r="B427" s="183"/>
      <c r="C427" s="256" t="s">
        <v>470</v>
      </c>
      <c r="D427" s="257"/>
      <c r="E427" s="258"/>
      <c r="F427" s="259"/>
      <c r="G427" s="260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82" t="str">
        <f>C427</f>
        <v>- horní zaklopení 1 x SDK 12,5 mm + 1 x DTD tl. 16 mm</v>
      </c>
      <c r="BB427" s="175"/>
      <c r="BC427" s="175"/>
      <c r="BD427" s="175"/>
      <c r="BE427" s="175"/>
      <c r="BF427" s="175"/>
      <c r="BG427" s="175"/>
      <c r="BH427" s="175"/>
    </row>
    <row r="428" spans="1:60" ht="12.75" outlineLevel="1">
      <c r="A428" s="190"/>
      <c r="B428" s="183"/>
      <c r="C428" s="256" t="s">
        <v>471</v>
      </c>
      <c r="D428" s="257"/>
      <c r="E428" s="258"/>
      <c r="F428" s="259"/>
      <c r="G428" s="260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82" t="str">
        <f>C428</f>
        <v>- povrch.úprava</v>
      </c>
      <c r="BB428" s="175"/>
      <c r="BC428" s="175"/>
      <c r="BD428" s="175"/>
      <c r="BE428" s="175"/>
      <c r="BF428" s="175"/>
      <c r="BG428" s="175"/>
      <c r="BH428" s="175"/>
    </row>
    <row r="429" spans="1:60" ht="12.75" outlineLevel="1">
      <c r="A429" s="190"/>
      <c r="B429" s="183"/>
      <c r="C429" s="201" t="s">
        <v>479</v>
      </c>
      <c r="D429" s="186"/>
      <c r="E429" s="209">
        <v>1.25</v>
      </c>
      <c r="F429" s="189"/>
      <c r="G429" s="192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  <c r="BG429" s="175"/>
      <c r="BH429" s="175"/>
    </row>
    <row r="430" spans="1:60" ht="12.75" outlineLevel="1">
      <c r="A430" s="190"/>
      <c r="B430" s="183"/>
      <c r="C430" s="201" t="s">
        <v>480</v>
      </c>
      <c r="D430" s="186"/>
      <c r="E430" s="209">
        <v>1.2</v>
      </c>
      <c r="F430" s="189"/>
      <c r="G430" s="192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5"/>
      <c r="BG430" s="175"/>
      <c r="BH430" s="175"/>
    </row>
    <row r="431" spans="1:60" ht="12.75" outlineLevel="1">
      <c r="A431" s="190">
        <v>79</v>
      </c>
      <c r="B431" s="183" t="s">
        <v>481</v>
      </c>
      <c r="C431" s="200" t="s">
        <v>482</v>
      </c>
      <c r="D431" s="185" t="s">
        <v>114</v>
      </c>
      <c r="E431" s="208">
        <v>0.392</v>
      </c>
      <c r="F431" s="214"/>
      <c r="G431" s="192">
        <f>E431*F431</f>
        <v>0</v>
      </c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175"/>
      <c r="AT431" s="175"/>
      <c r="AU431" s="175"/>
      <c r="AV431" s="175"/>
      <c r="AW431" s="175"/>
      <c r="AX431" s="175"/>
      <c r="AY431" s="175"/>
      <c r="AZ431" s="175"/>
      <c r="BA431" s="175"/>
      <c r="BB431" s="175"/>
      <c r="BC431" s="175"/>
      <c r="BD431" s="175"/>
      <c r="BE431" s="175"/>
      <c r="BF431" s="175"/>
      <c r="BG431" s="175"/>
      <c r="BH431" s="175"/>
    </row>
    <row r="432" spans="1:7" ht="12.75">
      <c r="A432" s="191" t="s">
        <v>107</v>
      </c>
      <c r="B432" s="184" t="s">
        <v>81</v>
      </c>
      <c r="C432" s="202" t="s">
        <v>82</v>
      </c>
      <c r="D432" s="187"/>
      <c r="E432" s="210"/>
      <c r="F432" s="261">
        <f>SUM(G433:G494)</f>
        <v>0</v>
      </c>
      <c r="G432" s="262"/>
    </row>
    <row r="433" spans="1:60" ht="22.5" outlineLevel="1">
      <c r="A433" s="190">
        <v>80</v>
      </c>
      <c r="B433" s="183" t="s">
        <v>483</v>
      </c>
      <c r="C433" s="200" t="s">
        <v>484</v>
      </c>
      <c r="D433" s="185" t="s">
        <v>124</v>
      </c>
      <c r="E433" s="208">
        <v>399.4</v>
      </c>
      <c r="F433" s="214"/>
      <c r="G433" s="192">
        <f>E433*F433</f>
        <v>0</v>
      </c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175"/>
      <c r="AT433" s="175"/>
      <c r="AU433" s="175"/>
      <c r="AV433" s="175"/>
      <c r="AW433" s="175"/>
      <c r="AX433" s="175"/>
      <c r="AY433" s="175"/>
      <c r="AZ433" s="175"/>
      <c r="BA433" s="175"/>
      <c r="BB433" s="175"/>
      <c r="BC433" s="175"/>
      <c r="BD433" s="175"/>
      <c r="BE433" s="175"/>
      <c r="BF433" s="175"/>
      <c r="BG433" s="175"/>
      <c r="BH433" s="175"/>
    </row>
    <row r="434" spans="1:60" ht="12.75" outlineLevel="1">
      <c r="A434" s="190"/>
      <c r="B434" s="183"/>
      <c r="C434" s="201" t="s">
        <v>485</v>
      </c>
      <c r="D434" s="186"/>
      <c r="E434" s="209"/>
      <c r="F434" s="189"/>
      <c r="G434" s="192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  <c r="AR434" s="175"/>
      <c r="AS434" s="175"/>
      <c r="AT434" s="175"/>
      <c r="AU434" s="175"/>
      <c r="AV434" s="175"/>
      <c r="AW434" s="175"/>
      <c r="AX434" s="175"/>
      <c r="AY434" s="175"/>
      <c r="AZ434" s="175"/>
      <c r="BA434" s="175"/>
      <c r="BB434" s="175"/>
      <c r="BC434" s="175"/>
      <c r="BD434" s="175"/>
      <c r="BE434" s="175"/>
      <c r="BF434" s="175"/>
      <c r="BG434" s="175"/>
      <c r="BH434" s="175"/>
    </row>
    <row r="435" spans="1:60" ht="12.75" outlineLevel="1">
      <c r="A435" s="190"/>
      <c r="B435" s="183"/>
      <c r="C435" s="201" t="s">
        <v>323</v>
      </c>
      <c r="D435" s="186"/>
      <c r="E435" s="209">
        <v>254.4</v>
      </c>
      <c r="F435" s="189"/>
      <c r="G435" s="192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  <c r="AR435" s="175"/>
      <c r="AS435" s="175"/>
      <c r="AT435" s="175"/>
      <c r="AU435" s="175"/>
      <c r="AV435" s="175"/>
      <c r="AW435" s="175"/>
      <c r="AX435" s="175"/>
      <c r="AY435" s="175"/>
      <c r="AZ435" s="175"/>
      <c r="BA435" s="175"/>
      <c r="BB435" s="175"/>
      <c r="BC435" s="175"/>
      <c r="BD435" s="175"/>
      <c r="BE435" s="175"/>
      <c r="BF435" s="175"/>
      <c r="BG435" s="175"/>
      <c r="BH435" s="175"/>
    </row>
    <row r="436" spans="1:60" ht="12.75" outlineLevel="1">
      <c r="A436" s="190"/>
      <c r="B436" s="183"/>
      <c r="C436" s="201" t="s">
        <v>486</v>
      </c>
      <c r="D436" s="186"/>
      <c r="E436" s="209"/>
      <c r="F436" s="189"/>
      <c r="G436" s="192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  <c r="AR436" s="175"/>
      <c r="AS436" s="175"/>
      <c r="AT436" s="175"/>
      <c r="AU436" s="175"/>
      <c r="AV436" s="175"/>
      <c r="AW436" s="175"/>
      <c r="AX436" s="175"/>
      <c r="AY436" s="175"/>
      <c r="AZ436" s="175"/>
      <c r="BA436" s="175"/>
      <c r="BB436" s="175"/>
      <c r="BC436" s="175"/>
      <c r="BD436" s="175"/>
      <c r="BE436" s="175"/>
      <c r="BF436" s="175"/>
      <c r="BG436" s="175"/>
      <c r="BH436" s="175"/>
    </row>
    <row r="437" spans="1:60" ht="12.75" outlineLevel="1">
      <c r="A437" s="190"/>
      <c r="B437" s="183"/>
      <c r="C437" s="201" t="s">
        <v>487</v>
      </c>
      <c r="D437" s="186"/>
      <c r="E437" s="209">
        <v>145</v>
      </c>
      <c r="F437" s="189"/>
      <c r="G437" s="192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  <c r="AR437" s="175"/>
      <c r="AS437" s="175"/>
      <c r="AT437" s="175"/>
      <c r="AU437" s="175"/>
      <c r="AV437" s="175"/>
      <c r="AW437" s="175"/>
      <c r="AX437" s="175"/>
      <c r="AY437" s="175"/>
      <c r="AZ437" s="175"/>
      <c r="BA437" s="175"/>
      <c r="BB437" s="175"/>
      <c r="BC437" s="175"/>
      <c r="BD437" s="175"/>
      <c r="BE437" s="175"/>
      <c r="BF437" s="175"/>
      <c r="BG437" s="175"/>
      <c r="BH437" s="175"/>
    </row>
    <row r="438" spans="1:60" ht="12.75" outlineLevel="1">
      <c r="A438" s="190">
        <v>81</v>
      </c>
      <c r="B438" s="183" t="s">
        <v>488</v>
      </c>
      <c r="C438" s="200" t="s">
        <v>489</v>
      </c>
      <c r="D438" s="185" t="s">
        <v>124</v>
      </c>
      <c r="E438" s="208">
        <v>314.27</v>
      </c>
      <c r="F438" s="214"/>
      <c r="G438" s="192">
        <f>E438*F438</f>
        <v>0</v>
      </c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5"/>
      <c r="BG438" s="175"/>
      <c r="BH438" s="175"/>
    </row>
    <row r="439" spans="1:60" ht="12.75" outlineLevel="1">
      <c r="A439" s="190"/>
      <c r="B439" s="183"/>
      <c r="C439" s="201" t="s">
        <v>490</v>
      </c>
      <c r="D439" s="186"/>
      <c r="E439" s="209"/>
      <c r="F439" s="189"/>
      <c r="G439" s="192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  <c r="BG439" s="175"/>
      <c r="BH439" s="175"/>
    </row>
    <row r="440" spans="1:60" ht="12.75" outlineLevel="1">
      <c r="A440" s="190"/>
      <c r="B440" s="183"/>
      <c r="C440" s="201" t="s">
        <v>172</v>
      </c>
      <c r="D440" s="186"/>
      <c r="E440" s="209"/>
      <c r="F440" s="189"/>
      <c r="G440" s="192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5"/>
      <c r="BG440" s="175"/>
      <c r="BH440" s="175"/>
    </row>
    <row r="441" spans="1:60" ht="12.75" outlineLevel="1">
      <c r="A441" s="190"/>
      <c r="B441" s="183"/>
      <c r="C441" s="201" t="s">
        <v>491</v>
      </c>
      <c r="D441" s="186"/>
      <c r="E441" s="209">
        <v>267.9</v>
      </c>
      <c r="F441" s="189"/>
      <c r="G441" s="192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</row>
    <row r="442" spans="1:60" ht="12.75" outlineLevel="1">
      <c r="A442" s="190"/>
      <c r="B442" s="183"/>
      <c r="C442" s="201" t="s">
        <v>492</v>
      </c>
      <c r="D442" s="186"/>
      <c r="E442" s="209"/>
      <c r="F442" s="189"/>
      <c r="G442" s="192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  <c r="BG442" s="175"/>
      <c r="BH442" s="175"/>
    </row>
    <row r="443" spans="1:60" ht="12.75" outlineLevel="1">
      <c r="A443" s="190"/>
      <c r="B443" s="183"/>
      <c r="C443" s="201" t="s">
        <v>493</v>
      </c>
      <c r="D443" s="186"/>
      <c r="E443" s="209">
        <v>25.37</v>
      </c>
      <c r="F443" s="189"/>
      <c r="G443" s="192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5"/>
      <c r="BG443" s="175"/>
      <c r="BH443" s="175"/>
    </row>
    <row r="444" spans="1:60" ht="12.75" outlineLevel="1">
      <c r="A444" s="190"/>
      <c r="B444" s="183"/>
      <c r="C444" s="201" t="s">
        <v>494</v>
      </c>
      <c r="D444" s="186"/>
      <c r="E444" s="209"/>
      <c r="F444" s="189"/>
      <c r="G444" s="192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5"/>
      <c r="BG444" s="175"/>
      <c r="BH444" s="175"/>
    </row>
    <row r="445" spans="1:60" ht="12.75" outlineLevel="1">
      <c r="A445" s="190"/>
      <c r="B445" s="183"/>
      <c r="C445" s="201" t="s">
        <v>495</v>
      </c>
      <c r="D445" s="186"/>
      <c r="E445" s="209">
        <v>6</v>
      </c>
      <c r="F445" s="189"/>
      <c r="G445" s="192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5"/>
      <c r="BG445" s="175"/>
      <c r="BH445" s="175"/>
    </row>
    <row r="446" spans="1:60" ht="12.75" outlineLevel="1">
      <c r="A446" s="190"/>
      <c r="B446" s="183"/>
      <c r="C446" s="201" t="s">
        <v>496</v>
      </c>
      <c r="D446" s="186"/>
      <c r="E446" s="209"/>
      <c r="F446" s="189"/>
      <c r="G446" s="192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5"/>
      <c r="BG446" s="175"/>
      <c r="BH446" s="175"/>
    </row>
    <row r="447" spans="1:60" ht="12.75" outlineLevel="1">
      <c r="A447" s="190"/>
      <c r="B447" s="183"/>
      <c r="C447" s="201" t="s">
        <v>497</v>
      </c>
      <c r="D447" s="186"/>
      <c r="E447" s="209">
        <v>15</v>
      </c>
      <c r="F447" s="189"/>
      <c r="G447" s="192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  <c r="BB447" s="175"/>
      <c r="BC447" s="175"/>
      <c r="BD447" s="175"/>
      <c r="BE447" s="175"/>
      <c r="BF447" s="175"/>
      <c r="BG447" s="175"/>
      <c r="BH447" s="175"/>
    </row>
    <row r="448" spans="1:60" ht="12.75" outlineLevel="1">
      <c r="A448" s="190">
        <v>82</v>
      </c>
      <c r="B448" s="183" t="s">
        <v>498</v>
      </c>
      <c r="C448" s="200" t="s">
        <v>499</v>
      </c>
      <c r="D448" s="185" t="s">
        <v>124</v>
      </c>
      <c r="E448" s="208">
        <v>267.9</v>
      </c>
      <c r="F448" s="214"/>
      <c r="G448" s="192">
        <f>E448*F448</f>
        <v>0</v>
      </c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  <c r="BD448" s="175"/>
      <c r="BE448" s="175"/>
      <c r="BF448" s="175"/>
      <c r="BG448" s="175"/>
      <c r="BH448" s="175"/>
    </row>
    <row r="449" spans="1:60" ht="12.75" outlineLevel="1">
      <c r="A449" s="190"/>
      <c r="B449" s="183"/>
      <c r="C449" s="201" t="s">
        <v>172</v>
      </c>
      <c r="D449" s="186"/>
      <c r="E449" s="209"/>
      <c r="F449" s="189"/>
      <c r="G449" s="192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5"/>
      <c r="AT449" s="175"/>
      <c r="AU449" s="175"/>
      <c r="AV449" s="175"/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5"/>
      <c r="BG449" s="175"/>
      <c r="BH449" s="175"/>
    </row>
    <row r="450" spans="1:60" ht="12.75" outlineLevel="1">
      <c r="A450" s="190"/>
      <c r="B450" s="183"/>
      <c r="C450" s="201" t="s">
        <v>491</v>
      </c>
      <c r="D450" s="186"/>
      <c r="E450" s="209">
        <v>267.9</v>
      </c>
      <c r="F450" s="189"/>
      <c r="G450" s="192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5"/>
      <c r="AT450" s="175"/>
      <c r="AU450" s="175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5"/>
      <c r="BG450" s="175"/>
      <c r="BH450" s="175"/>
    </row>
    <row r="451" spans="1:60" ht="12.75" outlineLevel="1">
      <c r="A451" s="190">
        <v>83</v>
      </c>
      <c r="B451" s="183" t="s">
        <v>500</v>
      </c>
      <c r="C451" s="200" t="s">
        <v>501</v>
      </c>
      <c r="D451" s="185" t="s">
        <v>502</v>
      </c>
      <c r="E451" s="208">
        <v>225</v>
      </c>
      <c r="F451" s="214"/>
      <c r="G451" s="192">
        <f>E451*F451</f>
        <v>0</v>
      </c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5"/>
      <c r="AT451" s="175"/>
      <c r="AU451" s="175"/>
      <c r="AV451" s="175"/>
      <c r="AW451" s="175"/>
      <c r="AX451" s="175"/>
      <c r="AY451" s="175"/>
      <c r="AZ451" s="175"/>
      <c r="BA451" s="175"/>
      <c r="BB451" s="175"/>
      <c r="BC451" s="175"/>
      <c r="BD451" s="175"/>
      <c r="BE451" s="175"/>
      <c r="BF451" s="175"/>
      <c r="BG451" s="175"/>
      <c r="BH451" s="175"/>
    </row>
    <row r="452" spans="1:60" ht="12.75" outlineLevel="1">
      <c r="A452" s="190"/>
      <c r="B452" s="183"/>
      <c r="C452" s="201" t="s">
        <v>503</v>
      </c>
      <c r="D452" s="186"/>
      <c r="E452" s="209"/>
      <c r="F452" s="189"/>
      <c r="G452" s="192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5"/>
      <c r="BC452" s="175"/>
      <c r="BD452" s="175"/>
      <c r="BE452" s="175"/>
      <c r="BF452" s="175"/>
      <c r="BG452" s="175"/>
      <c r="BH452" s="175"/>
    </row>
    <row r="453" spans="1:60" ht="12.75" outlineLevel="1">
      <c r="A453" s="190"/>
      <c r="B453" s="183"/>
      <c r="C453" s="201" t="s">
        <v>504</v>
      </c>
      <c r="D453" s="186"/>
      <c r="E453" s="209">
        <v>225</v>
      </c>
      <c r="F453" s="189"/>
      <c r="G453" s="192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5"/>
      <c r="BA453" s="175"/>
      <c r="BB453" s="175"/>
      <c r="BC453" s="175"/>
      <c r="BD453" s="175"/>
      <c r="BE453" s="175"/>
      <c r="BF453" s="175"/>
      <c r="BG453" s="175"/>
      <c r="BH453" s="175"/>
    </row>
    <row r="454" spans="1:60" ht="22.5" outlineLevel="1">
      <c r="A454" s="190">
        <v>84</v>
      </c>
      <c r="B454" s="183" t="s">
        <v>505</v>
      </c>
      <c r="C454" s="200" t="s">
        <v>506</v>
      </c>
      <c r="D454" s="185" t="s">
        <v>124</v>
      </c>
      <c r="E454" s="208">
        <v>46.37</v>
      </c>
      <c r="F454" s="214"/>
      <c r="G454" s="192">
        <f>E454*F454</f>
        <v>0</v>
      </c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5"/>
      <c r="BG454" s="175"/>
      <c r="BH454" s="175"/>
    </row>
    <row r="455" spans="1:60" ht="12.75" outlineLevel="1">
      <c r="A455" s="190"/>
      <c r="B455" s="183"/>
      <c r="C455" s="201" t="s">
        <v>172</v>
      </c>
      <c r="D455" s="186"/>
      <c r="E455" s="209"/>
      <c r="F455" s="189"/>
      <c r="G455" s="192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5"/>
      <c r="BG455" s="175"/>
      <c r="BH455" s="175"/>
    </row>
    <row r="456" spans="1:60" ht="12.75" outlineLevel="1">
      <c r="A456" s="190"/>
      <c r="B456" s="183"/>
      <c r="C456" s="201" t="s">
        <v>493</v>
      </c>
      <c r="D456" s="186"/>
      <c r="E456" s="209">
        <v>25.37</v>
      </c>
      <c r="F456" s="189"/>
      <c r="G456" s="192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5"/>
      <c r="BG456" s="175"/>
      <c r="BH456" s="175"/>
    </row>
    <row r="457" spans="1:60" ht="12.75" outlineLevel="1">
      <c r="A457" s="190"/>
      <c r="B457" s="183"/>
      <c r="C457" s="201" t="s">
        <v>494</v>
      </c>
      <c r="D457" s="186"/>
      <c r="E457" s="209"/>
      <c r="F457" s="189"/>
      <c r="G457" s="192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  <c r="BG457" s="175"/>
      <c r="BH457" s="175"/>
    </row>
    <row r="458" spans="1:60" ht="12.75" outlineLevel="1">
      <c r="A458" s="190"/>
      <c r="B458" s="183"/>
      <c r="C458" s="201" t="s">
        <v>495</v>
      </c>
      <c r="D458" s="186"/>
      <c r="E458" s="209">
        <v>6</v>
      </c>
      <c r="F458" s="189"/>
      <c r="G458" s="192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  <c r="BG458" s="175"/>
      <c r="BH458" s="175"/>
    </row>
    <row r="459" spans="1:60" ht="12.75" outlineLevel="1">
      <c r="A459" s="190"/>
      <c r="B459" s="183"/>
      <c r="C459" s="201" t="s">
        <v>496</v>
      </c>
      <c r="D459" s="186"/>
      <c r="E459" s="209"/>
      <c r="F459" s="189"/>
      <c r="G459" s="192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  <c r="AQ459" s="175"/>
      <c r="AR459" s="175"/>
      <c r="AS459" s="175"/>
      <c r="AT459" s="175"/>
      <c r="AU459" s="175"/>
      <c r="AV459" s="175"/>
      <c r="AW459" s="175"/>
      <c r="AX459" s="175"/>
      <c r="AY459" s="175"/>
      <c r="AZ459" s="175"/>
      <c r="BA459" s="175"/>
      <c r="BB459" s="175"/>
      <c r="BC459" s="175"/>
      <c r="BD459" s="175"/>
      <c r="BE459" s="175"/>
      <c r="BF459" s="175"/>
      <c r="BG459" s="175"/>
      <c r="BH459" s="175"/>
    </row>
    <row r="460" spans="1:60" ht="12.75" outlineLevel="1">
      <c r="A460" s="190"/>
      <c r="B460" s="183"/>
      <c r="C460" s="201" t="s">
        <v>497</v>
      </c>
      <c r="D460" s="186"/>
      <c r="E460" s="209">
        <v>15</v>
      </c>
      <c r="F460" s="189"/>
      <c r="G460" s="192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  <c r="AQ460" s="175"/>
      <c r="AR460" s="175"/>
      <c r="AS460" s="175"/>
      <c r="AT460" s="175"/>
      <c r="AU460" s="175"/>
      <c r="AV460" s="175"/>
      <c r="AW460" s="175"/>
      <c r="AX460" s="175"/>
      <c r="AY460" s="175"/>
      <c r="AZ460" s="175"/>
      <c r="BA460" s="175"/>
      <c r="BB460" s="175"/>
      <c r="BC460" s="175"/>
      <c r="BD460" s="175"/>
      <c r="BE460" s="175"/>
      <c r="BF460" s="175"/>
      <c r="BG460" s="175"/>
      <c r="BH460" s="175"/>
    </row>
    <row r="461" spans="1:60" ht="33.75" outlineLevel="1">
      <c r="A461" s="190">
        <v>85</v>
      </c>
      <c r="B461" s="183" t="s">
        <v>507</v>
      </c>
      <c r="C461" s="200" t="s">
        <v>508</v>
      </c>
      <c r="D461" s="185" t="s">
        <v>129</v>
      </c>
      <c r="E461" s="208">
        <v>57.5</v>
      </c>
      <c r="F461" s="214"/>
      <c r="G461" s="192">
        <f>E461*F461</f>
        <v>0</v>
      </c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175"/>
      <c r="AZ461" s="175"/>
      <c r="BA461" s="175"/>
      <c r="BB461" s="175"/>
      <c r="BC461" s="175"/>
      <c r="BD461" s="175"/>
      <c r="BE461" s="175"/>
      <c r="BF461" s="175"/>
      <c r="BG461" s="175"/>
      <c r="BH461" s="175"/>
    </row>
    <row r="462" spans="1:60" ht="12.75" outlineLevel="1">
      <c r="A462" s="190"/>
      <c r="B462" s="183"/>
      <c r="C462" s="201" t="s">
        <v>154</v>
      </c>
      <c r="D462" s="186"/>
      <c r="E462" s="209"/>
      <c r="F462" s="189"/>
      <c r="G462" s="192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  <c r="AQ462" s="175"/>
      <c r="AR462" s="175"/>
      <c r="AS462" s="175"/>
      <c r="AT462" s="175"/>
      <c r="AU462" s="175"/>
      <c r="AV462" s="175"/>
      <c r="AW462" s="175"/>
      <c r="AX462" s="175"/>
      <c r="AY462" s="175"/>
      <c r="AZ462" s="175"/>
      <c r="BA462" s="175"/>
      <c r="BB462" s="175"/>
      <c r="BC462" s="175"/>
      <c r="BD462" s="175"/>
      <c r="BE462" s="175"/>
      <c r="BF462" s="175"/>
      <c r="BG462" s="175"/>
      <c r="BH462" s="175"/>
    </row>
    <row r="463" spans="1:60" ht="12.75" outlineLevel="1">
      <c r="A463" s="190"/>
      <c r="B463" s="183"/>
      <c r="C463" s="201" t="s">
        <v>509</v>
      </c>
      <c r="D463" s="186"/>
      <c r="E463" s="209">
        <v>1.3</v>
      </c>
      <c r="F463" s="189"/>
      <c r="G463" s="192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  <c r="BD463" s="175"/>
      <c r="BE463" s="175"/>
      <c r="BF463" s="175"/>
      <c r="BG463" s="175"/>
      <c r="BH463" s="175"/>
    </row>
    <row r="464" spans="1:60" ht="12.75" outlineLevel="1">
      <c r="A464" s="190"/>
      <c r="B464" s="183"/>
      <c r="C464" s="201" t="s">
        <v>510</v>
      </c>
      <c r="D464" s="186"/>
      <c r="E464" s="209">
        <v>14.4</v>
      </c>
      <c r="F464" s="189"/>
      <c r="G464" s="192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  <c r="BD464" s="175"/>
      <c r="BE464" s="175"/>
      <c r="BF464" s="175"/>
      <c r="BG464" s="175"/>
      <c r="BH464" s="175"/>
    </row>
    <row r="465" spans="1:60" ht="12.75" outlineLevel="1">
      <c r="A465" s="190"/>
      <c r="B465" s="183"/>
      <c r="C465" s="201" t="s">
        <v>511</v>
      </c>
      <c r="D465" s="186"/>
      <c r="E465" s="209">
        <v>2.1</v>
      </c>
      <c r="F465" s="189"/>
      <c r="G465" s="192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5"/>
      <c r="AT465" s="175"/>
      <c r="AU465" s="175"/>
      <c r="AV465" s="175"/>
      <c r="AW465" s="175"/>
      <c r="AX465" s="175"/>
      <c r="AY465" s="175"/>
      <c r="AZ465" s="175"/>
      <c r="BA465" s="175"/>
      <c r="BB465" s="175"/>
      <c r="BC465" s="175"/>
      <c r="BD465" s="175"/>
      <c r="BE465" s="175"/>
      <c r="BF465" s="175"/>
      <c r="BG465" s="175"/>
      <c r="BH465" s="175"/>
    </row>
    <row r="466" spans="1:60" ht="12.75" outlineLevel="1">
      <c r="A466" s="190"/>
      <c r="B466" s="183"/>
      <c r="C466" s="201" t="s">
        <v>512</v>
      </c>
      <c r="D466" s="186"/>
      <c r="E466" s="209">
        <v>13.8</v>
      </c>
      <c r="F466" s="189"/>
      <c r="G466" s="192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5"/>
      <c r="BG466" s="175"/>
      <c r="BH466" s="175"/>
    </row>
    <row r="467" spans="1:60" ht="12.75" outlineLevel="1">
      <c r="A467" s="190"/>
      <c r="B467" s="183"/>
      <c r="C467" s="201" t="s">
        <v>513</v>
      </c>
      <c r="D467" s="186"/>
      <c r="E467" s="209">
        <v>3.5</v>
      </c>
      <c r="F467" s="189"/>
      <c r="G467" s="192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5"/>
      <c r="AT467" s="175"/>
      <c r="AU467" s="175"/>
      <c r="AV467" s="175"/>
      <c r="AW467" s="175"/>
      <c r="AX467" s="175"/>
      <c r="AY467" s="175"/>
      <c r="AZ467" s="175"/>
      <c r="BA467" s="175"/>
      <c r="BB467" s="175"/>
      <c r="BC467" s="175"/>
      <c r="BD467" s="175"/>
      <c r="BE467" s="175"/>
      <c r="BF467" s="175"/>
      <c r="BG467" s="175"/>
      <c r="BH467" s="175"/>
    </row>
    <row r="468" spans="1:60" ht="12.75" outlineLevel="1">
      <c r="A468" s="190"/>
      <c r="B468" s="183"/>
      <c r="C468" s="201" t="s">
        <v>160</v>
      </c>
      <c r="D468" s="186"/>
      <c r="E468" s="209"/>
      <c r="F468" s="189"/>
      <c r="G468" s="192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5"/>
      <c r="BA468" s="175"/>
      <c r="BB468" s="175"/>
      <c r="BC468" s="175"/>
      <c r="BD468" s="175"/>
      <c r="BE468" s="175"/>
      <c r="BF468" s="175"/>
      <c r="BG468" s="175"/>
      <c r="BH468" s="175"/>
    </row>
    <row r="469" spans="1:60" ht="12.75" outlineLevel="1">
      <c r="A469" s="190"/>
      <c r="B469" s="183"/>
      <c r="C469" s="201" t="s">
        <v>514</v>
      </c>
      <c r="D469" s="186"/>
      <c r="E469" s="209">
        <v>4.9</v>
      </c>
      <c r="F469" s="189"/>
      <c r="G469" s="192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5"/>
      <c r="BG469" s="175"/>
      <c r="BH469" s="175"/>
    </row>
    <row r="470" spans="1:60" ht="12.75" outlineLevel="1">
      <c r="A470" s="190"/>
      <c r="B470" s="183"/>
      <c r="C470" s="201" t="s">
        <v>515</v>
      </c>
      <c r="D470" s="186"/>
      <c r="E470" s="209">
        <v>5.5</v>
      </c>
      <c r="F470" s="189"/>
      <c r="G470" s="192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5"/>
      <c r="BG470" s="175"/>
      <c r="BH470" s="175"/>
    </row>
    <row r="471" spans="1:60" ht="12.75" outlineLevel="1">
      <c r="A471" s="190"/>
      <c r="B471" s="183"/>
      <c r="C471" s="201" t="s">
        <v>516</v>
      </c>
      <c r="D471" s="186"/>
      <c r="E471" s="209">
        <v>3</v>
      </c>
      <c r="F471" s="189"/>
      <c r="G471" s="192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5"/>
      <c r="BG471" s="175"/>
      <c r="BH471" s="175"/>
    </row>
    <row r="472" spans="1:60" ht="12.75" outlineLevel="1">
      <c r="A472" s="190"/>
      <c r="B472" s="183"/>
      <c r="C472" s="201" t="s">
        <v>517</v>
      </c>
      <c r="D472" s="186"/>
      <c r="E472" s="209">
        <v>3.5</v>
      </c>
      <c r="F472" s="189"/>
      <c r="G472" s="192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5"/>
      <c r="BG472" s="175"/>
      <c r="BH472" s="175"/>
    </row>
    <row r="473" spans="1:60" ht="12.75" outlineLevel="1">
      <c r="A473" s="190"/>
      <c r="B473" s="183"/>
      <c r="C473" s="201" t="s">
        <v>518</v>
      </c>
      <c r="D473" s="186"/>
      <c r="E473" s="209">
        <v>5.5</v>
      </c>
      <c r="F473" s="189"/>
      <c r="G473" s="192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5"/>
      <c r="BG473" s="175"/>
      <c r="BH473" s="175"/>
    </row>
    <row r="474" spans="1:60" ht="22.5" outlineLevel="1">
      <c r="A474" s="190">
        <v>86</v>
      </c>
      <c r="B474" s="183" t="s">
        <v>519</v>
      </c>
      <c r="C474" s="200" t="s">
        <v>520</v>
      </c>
      <c r="D474" s="185" t="s">
        <v>521</v>
      </c>
      <c r="E474" s="208">
        <v>262.032</v>
      </c>
      <c r="F474" s="214"/>
      <c r="G474" s="192">
        <f>E474*F474</f>
        <v>0</v>
      </c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5"/>
      <c r="BG474" s="175"/>
      <c r="BH474" s="175"/>
    </row>
    <row r="475" spans="1:60" ht="33.75" outlineLevel="1">
      <c r="A475" s="190"/>
      <c r="B475" s="183"/>
      <c r="C475" s="256" t="s">
        <v>522</v>
      </c>
      <c r="D475" s="257"/>
      <c r="E475" s="258"/>
      <c r="F475" s="259"/>
      <c r="G475" s="260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82" t="str">
        <f>C475</f>
        <v>z mineral. vlny vlhkuvzdorné vhodné do zdravotn.prostředí s hygienickou úpravou .Včertně výustků VZT,větrací mřížky apod.Hygienické provedení. Přesný popis viz výkres podhledů - výkaz výměr - viz předchozí položka.</v>
      </c>
      <c r="BB475" s="175"/>
      <c r="BC475" s="175"/>
      <c r="BD475" s="175"/>
      <c r="BE475" s="175"/>
      <c r="BF475" s="175"/>
      <c r="BG475" s="175"/>
      <c r="BH475" s="175"/>
    </row>
    <row r="476" spans="1:60" ht="12.75" outlineLevel="1">
      <c r="A476" s="190"/>
      <c r="B476" s="183"/>
      <c r="C476" s="256" t="s">
        <v>523</v>
      </c>
      <c r="D476" s="257"/>
      <c r="E476" s="258"/>
      <c r="F476" s="259"/>
      <c r="G476" s="260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82" t="str">
        <f>C476</f>
        <v>Podhled s netkanou akust.textilií.</v>
      </c>
      <c r="BB476" s="175"/>
      <c r="BC476" s="175"/>
      <c r="BD476" s="175"/>
      <c r="BE476" s="175"/>
      <c r="BF476" s="175"/>
      <c r="BG476" s="175"/>
      <c r="BH476" s="175"/>
    </row>
    <row r="477" spans="1:60" ht="12.75" outlineLevel="1">
      <c r="A477" s="190"/>
      <c r="B477" s="183"/>
      <c r="C477" s="201" t="s">
        <v>524</v>
      </c>
      <c r="D477" s="186"/>
      <c r="E477" s="209">
        <v>262.032</v>
      </c>
      <c r="F477" s="189"/>
      <c r="G477" s="192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5"/>
      <c r="BG477" s="175"/>
      <c r="BH477" s="175"/>
    </row>
    <row r="478" spans="1:60" ht="22.5" outlineLevel="1">
      <c r="A478" s="190">
        <v>87</v>
      </c>
      <c r="B478" s="183" t="s">
        <v>525</v>
      </c>
      <c r="C478" s="200" t="s">
        <v>526</v>
      </c>
      <c r="D478" s="185" t="s">
        <v>521</v>
      </c>
      <c r="E478" s="208">
        <v>149.35</v>
      </c>
      <c r="F478" s="214"/>
      <c r="G478" s="192">
        <f>E478*F478</f>
        <v>0</v>
      </c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5"/>
      <c r="AT478" s="175"/>
      <c r="AU478" s="175"/>
      <c r="AV478" s="175"/>
      <c r="AW478" s="175"/>
      <c r="AX478" s="175"/>
      <c r="AY478" s="175"/>
      <c r="AZ478" s="175"/>
      <c r="BA478" s="175"/>
      <c r="BB478" s="175"/>
      <c r="BC478" s="175"/>
      <c r="BD478" s="175"/>
      <c r="BE478" s="175"/>
      <c r="BF478" s="175"/>
      <c r="BG478" s="175"/>
      <c r="BH478" s="175"/>
    </row>
    <row r="479" spans="1:60" ht="33.75" outlineLevel="1">
      <c r="A479" s="190"/>
      <c r="B479" s="183"/>
      <c r="C479" s="256" t="s">
        <v>527</v>
      </c>
      <c r="D479" s="257"/>
      <c r="E479" s="258"/>
      <c r="F479" s="259"/>
      <c r="G479" s="260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82" t="str">
        <f>C479</f>
        <v>z mineral. vlny s nakašír.akust.netkanou textilií ,hygien.provedení, vhodné dočistých prostor zdravotn.prostředí .Včetně výustků VZT,větrací mřížky apod. Přesný popis viz výkres podhledů - výkaz výměr - viz předchozí položka</v>
      </c>
      <c r="BB479" s="175"/>
      <c r="BC479" s="175"/>
      <c r="BD479" s="175"/>
      <c r="BE479" s="175"/>
      <c r="BF479" s="175"/>
      <c r="BG479" s="175"/>
      <c r="BH479" s="175"/>
    </row>
    <row r="480" spans="1:60" ht="12.75" outlineLevel="1">
      <c r="A480" s="190"/>
      <c r="B480" s="183"/>
      <c r="C480" s="201" t="s">
        <v>528</v>
      </c>
      <c r="D480" s="186"/>
      <c r="E480" s="209">
        <v>149.35</v>
      </c>
      <c r="F480" s="189"/>
      <c r="G480" s="192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5"/>
      <c r="BG480" s="175"/>
      <c r="BH480" s="175"/>
    </row>
    <row r="481" spans="1:60" ht="12.75" outlineLevel="1">
      <c r="A481" s="190">
        <v>88</v>
      </c>
      <c r="B481" s="183" t="s">
        <v>529</v>
      </c>
      <c r="C481" s="200" t="s">
        <v>530</v>
      </c>
      <c r="D481" s="185" t="s">
        <v>313</v>
      </c>
      <c r="E481" s="208">
        <v>13</v>
      </c>
      <c r="F481" s="214"/>
      <c r="G481" s="192">
        <f>E481*F481</f>
        <v>0</v>
      </c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5"/>
      <c r="BG481" s="175"/>
      <c r="BH481" s="175"/>
    </row>
    <row r="482" spans="1:60" ht="12.75" outlineLevel="1">
      <c r="A482" s="190"/>
      <c r="B482" s="183"/>
      <c r="C482" s="256" t="s">
        <v>531</v>
      </c>
      <c r="D482" s="257"/>
      <c r="E482" s="258"/>
      <c r="F482" s="259"/>
      <c r="G482" s="260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82" t="str">
        <f>C482</f>
        <v>tl. plechu 3,0 mm, š. 60 mm - platí pro všechny prahy.</v>
      </c>
      <c r="BB482" s="175"/>
      <c r="BC482" s="175"/>
      <c r="BD482" s="175"/>
      <c r="BE482" s="175"/>
      <c r="BF482" s="175"/>
      <c r="BG482" s="175"/>
      <c r="BH482" s="175"/>
    </row>
    <row r="483" spans="1:60" ht="12.75" outlineLevel="1">
      <c r="A483" s="190">
        <v>89</v>
      </c>
      <c r="B483" s="183" t="s">
        <v>532</v>
      </c>
      <c r="C483" s="200" t="s">
        <v>533</v>
      </c>
      <c r="D483" s="185" t="s">
        <v>313</v>
      </c>
      <c r="E483" s="208">
        <v>1</v>
      </c>
      <c r="F483" s="214"/>
      <c r="G483" s="192">
        <f>E483*F483</f>
        <v>0</v>
      </c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5"/>
      <c r="AT483" s="175"/>
      <c r="AU483" s="175"/>
      <c r="AV483" s="175"/>
      <c r="AW483" s="175"/>
      <c r="AX483" s="175"/>
      <c r="AY483" s="175"/>
      <c r="AZ483" s="175"/>
      <c r="BA483" s="175"/>
      <c r="BB483" s="175"/>
      <c r="BC483" s="175"/>
      <c r="BD483" s="175"/>
      <c r="BE483" s="175"/>
      <c r="BF483" s="175"/>
      <c r="BG483" s="175"/>
      <c r="BH483" s="175"/>
    </row>
    <row r="484" spans="1:60" ht="12.75" outlineLevel="1">
      <c r="A484" s="190">
        <v>90</v>
      </c>
      <c r="B484" s="183" t="s">
        <v>534</v>
      </c>
      <c r="C484" s="200" t="s">
        <v>535</v>
      </c>
      <c r="D484" s="185" t="s">
        <v>313</v>
      </c>
      <c r="E484" s="208">
        <v>6</v>
      </c>
      <c r="F484" s="214"/>
      <c r="G484" s="192">
        <f>E484*F484</f>
        <v>0</v>
      </c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5"/>
      <c r="AT484" s="175"/>
      <c r="AU484" s="175"/>
      <c r="AV484" s="175"/>
      <c r="AW484" s="175"/>
      <c r="AX484" s="175"/>
      <c r="AY484" s="175"/>
      <c r="AZ484" s="175"/>
      <c r="BA484" s="175"/>
      <c r="BB484" s="175"/>
      <c r="BC484" s="175"/>
      <c r="BD484" s="175"/>
      <c r="BE484" s="175"/>
      <c r="BF484" s="175"/>
      <c r="BG484" s="175"/>
      <c r="BH484" s="175"/>
    </row>
    <row r="485" spans="1:60" ht="12.75" outlineLevel="1">
      <c r="A485" s="190">
        <v>91</v>
      </c>
      <c r="B485" s="183" t="s">
        <v>536</v>
      </c>
      <c r="C485" s="200" t="s">
        <v>537</v>
      </c>
      <c r="D485" s="185" t="s">
        <v>313</v>
      </c>
      <c r="E485" s="208">
        <v>2</v>
      </c>
      <c r="F485" s="214"/>
      <c r="G485" s="192">
        <f>E485*F485</f>
        <v>0</v>
      </c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5"/>
      <c r="BG485" s="175"/>
      <c r="BH485" s="175"/>
    </row>
    <row r="486" spans="1:60" ht="22.5" outlineLevel="1">
      <c r="A486" s="190">
        <v>92</v>
      </c>
      <c r="B486" s="183" t="s">
        <v>538</v>
      </c>
      <c r="C486" s="200" t="s">
        <v>539</v>
      </c>
      <c r="D486" s="185" t="s">
        <v>313</v>
      </c>
      <c r="E486" s="208">
        <v>10</v>
      </c>
      <c r="F486" s="214"/>
      <c r="G486" s="192">
        <f>E486*F486</f>
        <v>0</v>
      </c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5"/>
      <c r="BG486" s="175"/>
      <c r="BH486" s="175"/>
    </row>
    <row r="487" spans="1:60" ht="12.75" outlineLevel="1">
      <c r="A487" s="190"/>
      <c r="B487" s="183"/>
      <c r="C487" s="256" t="s">
        <v>540</v>
      </c>
      <c r="D487" s="257"/>
      <c r="E487" s="258"/>
      <c r="F487" s="259"/>
      <c r="G487" s="260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82" t="str">
        <f>C487</f>
        <v>typ  dle popisu včetně úpravy a dřevěné výměny.</v>
      </c>
      <c r="BB487" s="175"/>
      <c r="BC487" s="175"/>
      <c r="BD487" s="175"/>
      <c r="BE487" s="175"/>
      <c r="BF487" s="175"/>
      <c r="BG487" s="175"/>
      <c r="BH487" s="175"/>
    </row>
    <row r="488" spans="1:60" ht="22.5" outlineLevel="1">
      <c r="A488" s="190">
        <v>93</v>
      </c>
      <c r="B488" s="183" t="s">
        <v>541</v>
      </c>
      <c r="C488" s="200" t="s">
        <v>542</v>
      </c>
      <c r="D488" s="185" t="s">
        <v>502</v>
      </c>
      <c r="E488" s="208">
        <v>64.5</v>
      </c>
      <c r="F488" s="214"/>
      <c r="G488" s="192">
        <f>E488*F488</f>
        <v>0</v>
      </c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  <c r="BG488" s="175"/>
      <c r="BH488" s="175"/>
    </row>
    <row r="489" spans="1:60" ht="12.75" outlineLevel="1">
      <c r="A489" s="190">
        <v>94</v>
      </c>
      <c r="B489" s="183" t="s">
        <v>543</v>
      </c>
      <c r="C489" s="200" t="s">
        <v>544</v>
      </c>
      <c r="D489" s="185" t="s">
        <v>313</v>
      </c>
      <c r="E489" s="208">
        <v>22</v>
      </c>
      <c r="F489" s="214"/>
      <c r="G489" s="192">
        <f>E489*F489</f>
        <v>0</v>
      </c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5"/>
      <c r="BG489" s="175"/>
      <c r="BH489" s="175"/>
    </row>
    <row r="490" spans="1:60" ht="12.75" outlineLevel="1">
      <c r="A490" s="190"/>
      <c r="B490" s="183"/>
      <c r="C490" s="201" t="s">
        <v>545</v>
      </c>
      <c r="D490" s="186"/>
      <c r="E490" s="209">
        <v>22</v>
      </c>
      <c r="F490" s="189"/>
      <c r="G490" s="192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  <c r="BG490" s="175"/>
      <c r="BH490" s="175"/>
    </row>
    <row r="491" spans="1:60" ht="12.75" outlineLevel="1">
      <c r="A491" s="190">
        <v>95</v>
      </c>
      <c r="B491" s="183" t="s">
        <v>546</v>
      </c>
      <c r="C491" s="200" t="s">
        <v>547</v>
      </c>
      <c r="D491" s="185" t="s">
        <v>502</v>
      </c>
      <c r="E491" s="208">
        <v>225</v>
      </c>
      <c r="F491" s="214"/>
      <c r="G491" s="192">
        <f>E491*F491</f>
        <v>0</v>
      </c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  <c r="BG491" s="175"/>
      <c r="BH491" s="175"/>
    </row>
    <row r="492" spans="1:60" ht="12.75" outlineLevel="1">
      <c r="A492" s="190"/>
      <c r="B492" s="183"/>
      <c r="C492" s="201" t="s">
        <v>503</v>
      </c>
      <c r="D492" s="186"/>
      <c r="E492" s="209"/>
      <c r="F492" s="189"/>
      <c r="G492" s="192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5"/>
      <c r="BG492" s="175"/>
      <c r="BH492" s="175"/>
    </row>
    <row r="493" spans="1:60" ht="12.75" outlineLevel="1">
      <c r="A493" s="190"/>
      <c r="B493" s="183"/>
      <c r="C493" s="201" t="s">
        <v>504</v>
      </c>
      <c r="D493" s="186"/>
      <c r="E493" s="209">
        <v>225</v>
      </c>
      <c r="F493" s="189"/>
      <c r="G493" s="192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5"/>
      <c r="BA493" s="175"/>
      <c r="BB493" s="175"/>
      <c r="BC493" s="175"/>
      <c r="BD493" s="175"/>
      <c r="BE493" s="175"/>
      <c r="BF493" s="175"/>
      <c r="BG493" s="175"/>
      <c r="BH493" s="175"/>
    </row>
    <row r="494" spans="1:60" ht="12.75" outlineLevel="1">
      <c r="A494" s="190">
        <v>96</v>
      </c>
      <c r="B494" s="183" t="s">
        <v>548</v>
      </c>
      <c r="C494" s="200" t="s">
        <v>549</v>
      </c>
      <c r="D494" s="185" t="s">
        <v>114</v>
      </c>
      <c r="E494" s="208">
        <v>5.06986</v>
      </c>
      <c r="F494" s="214"/>
      <c r="G494" s="192">
        <f>E494*F494</f>
        <v>0</v>
      </c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5"/>
      <c r="BG494" s="175"/>
      <c r="BH494" s="175"/>
    </row>
    <row r="495" spans="1:7" ht="12.75">
      <c r="A495" s="191" t="s">
        <v>107</v>
      </c>
      <c r="B495" s="184" t="s">
        <v>83</v>
      </c>
      <c r="C495" s="202" t="s">
        <v>84</v>
      </c>
      <c r="D495" s="187"/>
      <c r="E495" s="210"/>
      <c r="F495" s="261">
        <f>SUM(G496:G508)</f>
        <v>0</v>
      </c>
      <c r="G495" s="262"/>
    </row>
    <row r="496" spans="1:60" ht="22.5" outlineLevel="1">
      <c r="A496" s="190">
        <v>97</v>
      </c>
      <c r="B496" s="183" t="s">
        <v>550</v>
      </c>
      <c r="C496" s="200" t="s">
        <v>551</v>
      </c>
      <c r="D496" s="185" t="s">
        <v>124</v>
      </c>
      <c r="E496" s="208">
        <v>108.355</v>
      </c>
      <c r="F496" s="214"/>
      <c r="G496" s="192">
        <f>E496*F496</f>
        <v>0</v>
      </c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</row>
    <row r="497" spans="1:60" ht="12.75" outlineLevel="1">
      <c r="A497" s="190"/>
      <c r="B497" s="183"/>
      <c r="C497" s="256" t="s">
        <v>552</v>
      </c>
      <c r="D497" s="257"/>
      <c r="E497" s="258"/>
      <c r="F497" s="259"/>
      <c r="G497" s="260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5"/>
      <c r="BA497" s="182" t="str">
        <f>C497</f>
        <v>výrobce Climax systém Blue Line - dod + mont v kompletní skladbě daného systému.</v>
      </c>
      <c r="BB497" s="175"/>
      <c r="BC497" s="175"/>
      <c r="BD497" s="175"/>
      <c r="BE497" s="175"/>
      <c r="BF497" s="175"/>
      <c r="BG497" s="175"/>
      <c r="BH497" s="175"/>
    </row>
    <row r="498" spans="1:60" ht="12.75" outlineLevel="1">
      <c r="A498" s="190"/>
      <c r="B498" s="183"/>
      <c r="C498" s="201" t="s">
        <v>553</v>
      </c>
      <c r="D498" s="186"/>
      <c r="E498" s="209">
        <v>5.04</v>
      </c>
      <c r="F498" s="189"/>
      <c r="G498" s="192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5"/>
      <c r="AT498" s="175"/>
      <c r="AU498" s="175"/>
      <c r="AV498" s="175"/>
      <c r="AW498" s="175"/>
      <c r="AX498" s="175"/>
      <c r="AY498" s="175"/>
      <c r="AZ498" s="175"/>
      <c r="BA498" s="175"/>
      <c r="BB498" s="175"/>
      <c r="BC498" s="175"/>
      <c r="BD498" s="175"/>
      <c r="BE498" s="175"/>
      <c r="BF498" s="175"/>
      <c r="BG498" s="175"/>
      <c r="BH498" s="175"/>
    </row>
    <row r="499" spans="1:60" ht="12.75" outlineLevel="1">
      <c r="A499" s="190"/>
      <c r="B499" s="183"/>
      <c r="C499" s="201" t="s">
        <v>554</v>
      </c>
      <c r="D499" s="186"/>
      <c r="E499" s="209">
        <v>2.94</v>
      </c>
      <c r="F499" s="189"/>
      <c r="G499" s="192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  <c r="AR499" s="175"/>
      <c r="AS499" s="175"/>
      <c r="AT499" s="175"/>
      <c r="AU499" s="175"/>
      <c r="AV499" s="175"/>
      <c r="AW499" s="175"/>
      <c r="AX499" s="175"/>
      <c r="AY499" s="175"/>
      <c r="AZ499" s="175"/>
      <c r="BA499" s="175"/>
      <c r="BB499" s="175"/>
      <c r="BC499" s="175"/>
      <c r="BD499" s="175"/>
      <c r="BE499" s="175"/>
      <c r="BF499" s="175"/>
      <c r="BG499" s="175"/>
      <c r="BH499" s="175"/>
    </row>
    <row r="500" spans="1:60" ht="12.75" outlineLevel="1">
      <c r="A500" s="190"/>
      <c r="B500" s="183"/>
      <c r="C500" s="201" t="s">
        <v>555</v>
      </c>
      <c r="D500" s="186"/>
      <c r="E500" s="209">
        <v>6.3425</v>
      </c>
      <c r="F500" s="189"/>
      <c r="G500" s="192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5"/>
      <c r="AT500" s="175"/>
      <c r="AU500" s="175"/>
      <c r="AV500" s="175"/>
      <c r="AW500" s="175"/>
      <c r="AX500" s="175"/>
      <c r="AY500" s="175"/>
      <c r="AZ500" s="175"/>
      <c r="BA500" s="175"/>
      <c r="BB500" s="175"/>
      <c r="BC500" s="175"/>
      <c r="BD500" s="175"/>
      <c r="BE500" s="175"/>
      <c r="BF500" s="175"/>
      <c r="BG500" s="175"/>
      <c r="BH500" s="175"/>
    </row>
    <row r="501" spans="1:60" ht="12.75" outlineLevel="1">
      <c r="A501" s="190"/>
      <c r="B501" s="183"/>
      <c r="C501" s="201" t="s">
        <v>556</v>
      </c>
      <c r="D501" s="186"/>
      <c r="E501" s="209">
        <v>8.0625</v>
      </c>
      <c r="F501" s="189"/>
      <c r="G501" s="192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  <c r="AQ501" s="175"/>
      <c r="AR501" s="175"/>
      <c r="AS501" s="175"/>
      <c r="AT501" s="175"/>
      <c r="AU501" s="175"/>
      <c r="AV501" s="175"/>
      <c r="AW501" s="175"/>
      <c r="AX501" s="175"/>
      <c r="AY501" s="175"/>
      <c r="AZ501" s="175"/>
      <c r="BA501" s="175"/>
      <c r="BB501" s="175"/>
      <c r="BC501" s="175"/>
      <c r="BD501" s="175"/>
      <c r="BE501" s="175"/>
      <c r="BF501" s="175"/>
      <c r="BG501" s="175"/>
      <c r="BH501" s="175"/>
    </row>
    <row r="502" spans="1:60" ht="12.75" outlineLevel="1">
      <c r="A502" s="190"/>
      <c r="B502" s="183"/>
      <c r="C502" s="201" t="s">
        <v>557</v>
      </c>
      <c r="D502" s="186"/>
      <c r="E502" s="209">
        <v>13.335</v>
      </c>
      <c r="F502" s="189"/>
      <c r="G502" s="192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  <c r="AQ502" s="175"/>
      <c r="AR502" s="175"/>
      <c r="AS502" s="175"/>
      <c r="AT502" s="175"/>
      <c r="AU502" s="175"/>
      <c r="AV502" s="175"/>
      <c r="AW502" s="175"/>
      <c r="AX502" s="175"/>
      <c r="AY502" s="175"/>
      <c r="AZ502" s="175"/>
      <c r="BA502" s="175"/>
      <c r="BB502" s="175"/>
      <c r="BC502" s="175"/>
      <c r="BD502" s="175"/>
      <c r="BE502" s="175"/>
      <c r="BF502" s="175"/>
      <c r="BG502" s="175"/>
      <c r="BH502" s="175"/>
    </row>
    <row r="503" spans="1:60" ht="12.75" outlineLevel="1">
      <c r="A503" s="190"/>
      <c r="B503" s="183"/>
      <c r="C503" s="201" t="s">
        <v>558</v>
      </c>
      <c r="D503" s="186"/>
      <c r="E503" s="209">
        <v>41.58</v>
      </c>
      <c r="F503" s="189"/>
      <c r="G503" s="192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5"/>
      <c r="BA503" s="175"/>
      <c r="BB503" s="175"/>
      <c r="BC503" s="175"/>
      <c r="BD503" s="175"/>
      <c r="BE503" s="175"/>
      <c r="BF503" s="175"/>
      <c r="BG503" s="175"/>
      <c r="BH503" s="175"/>
    </row>
    <row r="504" spans="1:60" ht="12.75" outlineLevel="1">
      <c r="A504" s="190"/>
      <c r="B504" s="183"/>
      <c r="C504" s="201" t="s">
        <v>559</v>
      </c>
      <c r="D504" s="186"/>
      <c r="E504" s="209">
        <v>14.07</v>
      </c>
      <c r="F504" s="189"/>
      <c r="G504" s="192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5"/>
      <c r="BA504" s="175"/>
      <c r="BB504" s="175"/>
      <c r="BC504" s="175"/>
      <c r="BD504" s="175"/>
      <c r="BE504" s="175"/>
      <c r="BF504" s="175"/>
      <c r="BG504" s="175"/>
      <c r="BH504" s="175"/>
    </row>
    <row r="505" spans="1:60" ht="12.75" outlineLevel="1">
      <c r="A505" s="190"/>
      <c r="B505" s="183"/>
      <c r="C505" s="201" t="s">
        <v>560</v>
      </c>
      <c r="D505" s="186"/>
      <c r="E505" s="209">
        <v>9.46</v>
      </c>
      <c r="F505" s="189"/>
      <c r="G505" s="192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5"/>
      <c r="BG505" s="175"/>
      <c r="BH505" s="175"/>
    </row>
    <row r="506" spans="1:60" ht="12.75" outlineLevel="1">
      <c r="A506" s="190"/>
      <c r="B506" s="183"/>
      <c r="C506" s="201" t="s">
        <v>561</v>
      </c>
      <c r="D506" s="186"/>
      <c r="E506" s="209">
        <v>3.5475</v>
      </c>
      <c r="F506" s="189"/>
      <c r="G506" s="192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5"/>
      <c r="BG506" s="175"/>
      <c r="BH506" s="175"/>
    </row>
    <row r="507" spans="1:60" ht="12.75" outlineLevel="1">
      <c r="A507" s="190"/>
      <c r="B507" s="183"/>
      <c r="C507" s="201" t="s">
        <v>562</v>
      </c>
      <c r="D507" s="186"/>
      <c r="E507" s="209">
        <v>3.9775</v>
      </c>
      <c r="F507" s="189"/>
      <c r="G507" s="192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5"/>
      <c r="BG507" s="175"/>
      <c r="BH507" s="175"/>
    </row>
    <row r="508" spans="1:60" ht="12.75" outlineLevel="1">
      <c r="A508" s="190">
        <v>98</v>
      </c>
      <c r="B508" s="183" t="s">
        <v>563</v>
      </c>
      <c r="C508" s="200" t="s">
        <v>564</v>
      </c>
      <c r="D508" s="185" t="s">
        <v>114</v>
      </c>
      <c r="E508" s="208">
        <v>4.87598</v>
      </c>
      <c r="F508" s="214"/>
      <c r="G508" s="192">
        <f>E508*F508</f>
        <v>0</v>
      </c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5"/>
      <c r="BG508" s="175"/>
      <c r="BH508" s="175"/>
    </row>
    <row r="509" spans="1:7" ht="12.75">
      <c r="A509" s="191" t="s">
        <v>107</v>
      </c>
      <c r="B509" s="184" t="s">
        <v>85</v>
      </c>
      <c r="C509" s="202" t="s">
        <v>86</v>
      </c>
      <c r="D509" s="187"/>
      <c r="E509" s="210"/>
      <c r="F509" s="261">
        <f>SUM(G510:G529)</f>
        <v>0</v>
      </c>
      <c r="G509" s="262"/>
    </row>
    <row r="510" spans="1:60" ht="12.75" outlineLevel="1">
      <c r="A510" s="190">
        <v>99</v>
      </c>
      <c r="B510" s="183" t="s">
        <v>565</v>
      </c>
      <c r="C510" s="200" t="s">
        <v>566</v>
      </c>
      <c r="D510" s="185" t="s">
        <v>124</v>
      </c>
      <c r="E510" s="208">
        <v>70.1</v>
      </c>
      <c r="F510" s="214"/>
      <c r="G510" s="192">
        <f>E510*F510</f>
        <v>0</v>
      </c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  <c r="BG510" s="175"/>
      <c r="BH510" s="175"/>
    </row>
    <row r="511" spans="1:60" ht="12.75" outlineLevel="1">
      <c r="A511" s="190"/>
      <c r="B511" s="183"/>
      <c r="C511" s="201" t="s">
        <v>567</v>
      </c>
      <c r="D511" s="186"/>
      <c r="E511" s="209">
        <v>58.5</v>
      </c>
      <c r="F511" s="189"/>
      <c r="G511" s="192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  <c r="BG511" s="175"/>
      <c r="BH511" s="175"/>
    </row>
    <row r="512" spans="1:60" ht="12.75" outlineLevel="1">
      <c r="A512" s="190"/>
      <c r="B512" s="183"/>
      <c r="C512" s="201" t="s">
        <v>268</v>
      </c>
      <c r="D512" s="186"/>
      <c r="E512" s="209">
        <v>11.6</v>
      </c>
      <c r="F512" s="189"/>
      <c r="G512" s="192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  <c r="BG512" s="175"/>
      <c r="BH512" s="175"/>
    </row>
    <row r="513" spans="1:60" ht="12.75" outlineLevel="1">
      <c r="A513" s="190">
        <v>100</v>
      </c>
      <c r="B513" s="183" t="s">
        <v>568</v>
      </c>
      <c r="C513" s="200" t="s">
        <v>569</v>
      </c>
      <c r="D513" s="185" t="s">
        <v>124</v>
      </c>
      <c r="E513" s="208">
        <v>70.1</v>
      </c>
      <c r="F513" s="214"/>
      <c r="G513" s="192">
        <f>E513*F513</f>
        <v>0</v>
      </c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  <c r="BG513" s="175"/>
      <c r="BH513" s="175"/>
    </row>
    <row r="514" spans="1:60" ht="12.75" outlineLevel="1">
      <c r="A514" s="190"/>
      <c r="B514" s="183"/>
      <c r="C514" s="201" t="s">
        <v>567</v>
      </c>
      <c r="D514" s="186"/>
      <c r="E514" s="209">
        <v>58.5</v>
      </c>
      <c r="F514" s="189"/>
      <c r="G514" s="192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5"/>
      <c r="BG514" s="175"/>
      <c r="BH514" s="175"/>
    </row>
    <row r="515" spans="1:60" ht="12.75" outlineLevel="1">
      <c r="A515" s="190"/>
      <c r="B515" s="183"/>
      <c r="C515" s="201" t="s">
        <v>268</v>
      </c>
      <c r="D515" s="186"/>
      <c r="E515" s="209">
        <v>11.6</v>
      </c>
      <c r="F515" s="189"/>
      <c r="G515" s="192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5"/>
      <c r="BC515" s="175"/>
      <c r="BD515" s="175"/>
      <c r="BE515" s="175"/>
      <c r="BF515" s="175"/>
      <c r="BG515" s="175"/>
      <c r="BH515" s="175"/>
    </row>
    <row r="516" spans="1:60" ht="12.75" outlineLevel="1">
      <c r="A516" s="190">
        <v>101</v>
      </c>
      <c r="B516" s="183" t="s">
        <v>570</v>
      </c>
      <c r="C516" s="200" t="s">
        <v>571</v>
      </c>
      <c r="D516" s="185" t="s">
        <v>129</v>
      </c>
      <c r="E516" s="208">
        <v>38.9</v>
      </c>
      <c r="F516" s="214"/>
      <c r="G516" s="192">
        <f>E516*F516</f>
        <v>0</v>
      </c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  <c r="BD516" s="175"/>
      <c r="BE516" s="175"/>
      <c r="BF516" s="175"/>
      <c r="BG516" s="175"/>
      <c r="BH516" s="175"/>
    </row>
    <row r="517" spans="1:60" ht="12.75" outlineLevel="1">
      <c r="A517" s="190"/>
      <c r="B517" s="183"/>
      <c r="C517" s="201" t="s">
        <v>172</v>
      </c>
      <c r="D517" s="186"/>
      <c r="E517" s="209"/>
      <c r="F517" s="189"/>
      <c r="G517" s="192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  <c r="BD517" s="175"/>
      <c r="BE517" s="175"/>
      <c r="BF517" s="175"/>
      <c r="BG517" s="175"/>
      <c r="BH517" s="175"/>
    </row>
    <row r="518" spans="1:60" ht="12.75" outlineLevel="1">
      <c r="A518" s="190"/>
      <c r="B518" s="183"/>
      <c r="C518" s="201" t="s">
        <v>572</v>
      </c>
      <c r="D518" s="186"/>
      <c r="E518" s="209">
        <v>9.9</v>
      </c>
      <c r="F518" s="189"/>
      <c r="G518" s="192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5"/>
      <c r="AT518" s="175"/>
      <c r="AU518" s="175"/>
      <c r="AV518" s="175"/>
      <c r="AW518" s="175"/>
      <c r="AX518" s="175"/>
      <c r="AY518" s="175"/>
      <c r="AZ518" s="175"/>
      <c r="BA518" s="175"/>
      <c r="BB518" s="175"/>
      <c r="BC518" s="175"/>
      <c r="BD518" s="175"/>
      <c r="BE518" s="175"/>
      <c r="BF518" s="175"/>
      <c r="BG518" s="175"/>
      <c r="BH518" s="175"/>
    </row>
    <row r="519" spans="1:60" ht="12.75" outlineLevel="1">
      <c r="A519" s="190"/>
      <c r="B519" s="183"/>
      <c r="C519" s="201" t="s">
        <v>573</v>
      </c>
      <c r="D519" s="186"/>
      <c r="E519" s="209">
        <v>19.4</v>
      </c>
      <c r="F519" s="189"/>
      <c r="G519" s="192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5"/>
      <c r="AT519" s="175"/>
      <c r="AU519" s="175"/>
      <c r="AV519" s="175"/>
      <c r="AW519" s="175"/>
      <c r="AX519" s="175"/>
      <c r="AY519" s="175"/>
      <c r="AZ519" s="175"/>
      <c r="BA519" s="175"/>
      <c r="BB519" s="175"/>
      <c r="BC519" s="175"/>
      <c r="BD519" s="175"/>
      <c r="BE519" s="175"/>
      <c r="BF519" s="175"/>
      <c r="BG519" s="175"/>
      <c r="BH519" s="175"/>
    </row>
    <row r="520" spans="1:60" ht="12.75" outlineLevel="1">
      <c r="A520" s="190"/>
      <c r="B520" s="183"/>
      <c r="C520" s="201" t="s">
        <v>574</v>
      </c>
      <c r="D520" s="186"/>
      <c r="E520" s="209">
        <v>9.6</v>
      </c>
      <c r="F520" s="189"/>
      <c r="G520" s="192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175"/>
      <c r="BC520" s="175"/>
      <c r="BD520" s="175"/>
      <c r="BE520" s="175"/>
      <c r="BF520" s="175"/>
      <c r="BG520" s="175"/>
      <c r="BH520" s="175"/>
    </row>
    <row r="521" spans="1:60" ht="12.75" outlineLevel="1">
      <c r="A521" s="190">
        <v>102</v>
      </c>
      <c r="B521" s="183" t="s">
        <v>575</v>
      </c>
      <c r="C521" s="200" t="s">
        <v>576</v>
      </c>
      <c r="D521" s="185" t="s">
        <v>124</v>
      </c>
      <c r="E521" s="208">
        <v>70.1</v>
      </c>
      <c r="F521" s="214"/>
      <c r="G521" s="192">
        <f>E521*F521</f>
        <v>0</v>
      </c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175"/>
      <c r="AT521" s="175"/>
      <c r="AU521" s="175"/>
      <c r="AV521" s="175"/>
      <c r="AW521" s="175"/>
      <c r="AX521" s="175"/>
      <c r="AY521" s="175"/>
      <c r="AZ521" s="175"/>
      <c r="BA521" s="175"/>
      <c r="BB521" s="175"/>
      <c r="BC521" s="175"/>
      <c r="BD521" s="175"/>
      <c r="BE521" s="175"/>
      <c r="BF521" s="175"/>
      <c r="BG521" s="175"/>
      <c r="BH521" s="175"/>
    </row>
    <row r="522" spans="1:60" ht="22.5" outlineLevel="1">
      <c r="A522" s="190">
        <v>103</v>
      </c>
      <c r="B522" s="183" t="s">
        <v>577</v>
      </c>
      <c r="C522" s="200" t="s">
        <v>578</v>
      </c>
      <c r="D522" s="185" t="s">
        <v>521</v>
      </c>
      <c r="E522" s="208">
        <v>77.11</v>
      </c>
      <c r="F522" s="214"/>
      <c r="G522" s="192">
        <f>E522*F522</f>
        <v>0</v>
      </c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  <c r="BD522" s="175"/>
      <c r="BE522" s="175"/>
      <c r="BF522" s="175"/>
      <c r="BG522" s="175"/>
      <c r="BH522" s="175"/>
    </row>
    <row r="523" spans="1:60" ht="12.75" outlineLevel="1">
      <c r="A523" s="190"/>
      <c r="B523" s="183"/>
      <c r="C523" s="201" t="s">
        <v>579</v>
      </c>
      <c r="D523" s="186"/>
      <c r="E523" s="209">
        <v>77.11</v>
      </c>
      <c r="F523" s="189"/>
      <c r="G523" s="192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175"/>
      <c r="AT523" s="175"/>
      <c r="AU523" s="175"/>
      <c r="AV523" s="175"/>
      <c r="AW523" s="175"/>
      <c r="AX523" s="175"/>
      <c r="AY523" s="175"/>
      <c r="AZ523" s="175"/>
      <c r="BA523" s="175"/>
      <c r="BB523" s="175"/>
      <c r="BC523" s="175"/>
      <c r="BD523" s="175"/>
      <c r="BE523" s="175"/>
      <c r="BF523" s="175"/>
      <c r="BG523" s="175"/>
      <c r="BH523" s="175"/>
    </row>
    <row r="524" spans="1:60" ht="22.5" outlineLevel="1">
      <c r="A524" s="190">
        <v>104</v>
      </c>
      <c r="B524" s="183" t="s">
        <v>580</v>
      </c>
      <c r="C524" s="200" t="s">
        <v>581</v>
      </c>
      <c r="D524" s="185" t="s">
        <v>521</v>
      </c>
      <c r="E524" s="208">
        <v>86.924</v>
      </c>
      <c r="F524" s="214"/>
      <c r="G524" s="192">
        <f>E524*F524</f>
        <v>0</v>
      </c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175"/>
      <c r="AT524" s="175"/>
      <c r="AU524" s="175"/>
      <c r="AV524" s="175"/>
      <c r="AW524" s="175"/>
      <c r="AX524" s="175"/>
      <c r="AY524" s="175"/>
      <c r="AZ524" s="175"/>
      <c r="BA524" s="175"/>
      <c r="BB524" s="175"/>
      <c r="BC524" s="175"/>
      <c r="BD524" s="175"/>
      <c r="BE524" s="175"/>
      <c r="BF524" s="175"/>
      <c r="BG524" s="175"/>
      <c r="BH524" s="175"/>
    </row>
    <row r="525" spans="1:60" ht="12.75" outlineLevel="1">
      <c r="A525" s="190"/>
      <c r="B525" s="183"/>
      <c r="C525" s="201" t="s">
        <v>567</v>
      </c>
      <c r="D525" s="186"/>
      <c r="E525" s="209">
        <v>58.5</v>
      </c>
      <c r="F525" s="189"/>
      <c r="G525" s="192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  <c r="AR525" s="175"/>
      <c r="AS525" s="175"/>
      <c r="AT525" s="175"/>
      <c r="AU525" s="175"/>
      <c r="AV525" s="175"/>
      <c r="AW525" s="175"/>
      <c r="AX525" s="175"/>
      <c r="AY525" s="175"/>
      <c r="AZ525" s="175"/>
      <c r="BA525" s="175"/>
      <c r="BB525" s="175"/>
      <c r="BC525" s="175"/>
      <c r="BD525" s="175"/>
      <c r="BE525" s="175"/>
      <c r="BF525" s="175"/>
      <c r="BG525" s="175"/>
      <c r="BH525" s="175"/>
    </row>
    <row r="526" spans="1:60" ht="12.75" outlineLevel="1">
      <c r="A526" s="190"/>
      <c r="B526" s="183"/>
      <c r="C526" s="201" t="s">
        <v>268</v>
      </c>
      <c r="D526" s="186"/>
      <c r="E526" s="209">
        <v>11.6</v>
      </c>
      <c r="F526" s="189"/>
      <c r="G526" s="192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  <c r="AR526" s="175"/>
      <c r="AS526" s="175"/>
      <c r="AT526" s="175"/>
      <c r="AU526" s="175"/>
      <c r="AV526" s="175"/>
      <c r="AW526" s="175"/>
      <c r="AX526" s="175"/>
      <c r="AY526" s="175"/>
      <c r="AZ526" s="175"/>
      <c r="BA526" s="175"/>
      <c r="BB526" s="175"/>
      <c r="BC526" s="175"/>
      <c r="BD526" s="175"/>
      <c r="BE526" s="175"/>
      <c r="BF526" s="175"/>
      <c r="BG526" s="175"/>
      <c r="BH526" s="175"/>
    </row>
    <row r="527" spans="1:60" ht="12.75" outlineLevel="1">
      <c r="A527" s="190"/>
      <c r="B527" s="183"/>
      <c r="C527" s="201" t="s">
        <v>582</v>
      </c>
      <c r="D527" s="186"/>
      <c r="E527" s="209"/>
      <c r="F527" s="189"/>
      <c r="G527" s="192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5"/>
      <c r="AT527" s="175"/>
      <c r="AU527" s="175"/>
      <c r="AV527" s="175"/>
      <c r="AW527" s="175"/>
      <c r="AX527" s="175"/>
      <c r="AY527" s="175"/>
      <c r="AZ527" s="175"/>
      <c r="BA527" s="175"/>
      <c r="BB527" s="175"/>
      <c r="BC527" s="175"/>
      <c r="BD527" s="175"/>
      <c r="BE527" s="175"/>
      <c r="BF527" s="175"/>
      <c r="BG527" s="175"/>
      <c r="BH527" s="175"/>
    </row>
    <row r="528" spans="1:60" ht="12.75" outlineLevel="1">
      <c r="A528" s="190"/>
      <c r="B528" s="183"/>
      <c r="C528" s="201" t="s">
        <v>583</v>
      </c>
      <c r="D528" s="186"/>
      <c r="E528" s="209">
        <v>16.824</v>
      </c>
      <c r="F528" s="189"/>
      <c r="G528" s="192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5"/>
      <c r="AT528" s="175"/>
      <c r="AU528" s="175"/>
      <c r="AV528" s="175"/>
      <c r="AW528" s="175"/>
      <c r="AX528" s="175"/>
      <c r="AY528" s="175"/>
      <c r="AZ528" s="175"/>
      <c r="BA528" s="175"/>
      <c r="BB528" s="175"/>
      <c r="BC528" s="175"/>
      <c r="BD528" s="175"/>
      <c r="BE528" s="175"/>
      <c r="BF528" s="175"/>
      <c r="BG528" s="175"/>
      <c r="BH528" s="175"/>
    </row>
    <row r="529" spans="1:60" ht="12.75" outlineLevel="1">
      <c r="A529" s="190">
        <v>105</v>
      </c>
      <c r="B529" s="183" t="s">
        <v>584</v>
      </c>
      <c r="C529" s="200" t="s">
        <v>585</v>
      </c>
      <c r="D529" s="185" t="s">
        <v>114</v>
      </c>
      <c r="E529" s="208">
        <v>2.88267</v>
      </c>
      <c r="F529" s="214"/>
      <c r="G529" s="192">
        <f>E529*F529</f>
        <v>0</v>
      </c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5"/>
      <c r="AV529" s="175"/>
      <c r="AW529" s="175"/>
      <c r="AX529" s="175"/>
      <c r="AY529" s="175"/>
      <c r="AZ529" s="175"/>
      <c r="BA529" s="175"/>
      <c r="BB529" s="175"/>
      <c r="BC529" s="175"/>
      <c r="BD529" s="175"/>
      <c r="BE529" s="175"/>
      <c r="BF529" s="175"/>
      <c r="BG529" s="175"/>
      <c r="BH529" s="175"/>
    </row>
    <row r="530" spans="1:7" ht="12.75">
      <c r="A530" s="191" t="s">
        <v>107</v>
      </c>
      <c r="B530" s="184" t="s">
        <v>87</v>
      </c>
      <c r="C530" s="202" t="s">
        <v>88</v>
      </c>
      <c r="D530" s="187"/>
      <c r="E530" s="210"/>
      <c r="F530" s="261">
        <f>SUM(G531:G573)</f>
        <v>0</v>
      </c>
      <c r="G530" s="262"/>
    </row>
    <row r="531" spans="1:60" ht="12.75" outlineLevel="1">
      <c r="A531" s="190">
        <v>106</v>
      </c>
      <c r="B531" s="183" t="s">
        <v>586</v>
      </c>
      <c r="C531" s="200" t="s">
        <v>587</v>
      </c>
      <c r="D531" s="185" t="s">
        <v>124</v>
      </c>
      <c r="E531" s="208">
        <v>967.266</v>
      </c>
      <c r="F531" s="214"/>
      <c r="G531" s="192">
        <f>E531*F531</f>
        <v>0</v>
      </c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  <c r="AQ531" s="175"/>
      <c r="AR531" s="175"/>
      <c r="AS531" s="175"/>
      <c r="AT531" s="175"/>
      <c r="AU531" s="175"/>
      <c r="AV531" s="175"/>
      <c r="AW531" s="175"/>
      <c r="AX531" s="175"/>
      <c r="AY531" s="175"/>
      <c r="AZ531" s="175"/>
      <c r="BA531" s="175"/>
      <c r="BB531" s="175"/>
      <c r="BC531" s="175"/>
      <c r="BD531" s="175"/>
      <c r="BE531" s="175"/>
      <c r="BF531" s="175"/>
      <c r="BG531" s="175"/>
      <c r="BH531" s="175"/>
    </row>
    <row r="532" spans="1:60" ht="12.75" outlineLevel="1">
      <c r="A532" s="190"/>
      <c r="B532" s="183"/>
      <c r="C532" s="201" t="s">
        <v>172</v>
      </c>
      <c r="D532" s="186"/>
      <c r="E532" s="209"/>
      <c r="F532" s="189"/>
      <c r="G532" s="192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  <c r="AR532" s="175"/>
      <c r="AS532" s="175"/>
      <c r="AT532" s="175"/>
      <c r="AU532" s="175"/>
      <c r="AV532" s="175"/>
      <c r="AW532" s="175"/>
      <c r="AX532" s="175"/>
      <c r="AY532" s="175"/>
      <c r="AZ532" s="175"/>
      <c r="BA532" s="175"/>
      <c r="BB532" s="175"/>
      <c r="BC532" s="175"/>
      <c r="BD532" s="175"/>
      <c r="BE532" s="175"/>
      <c r="BF532" s="175"/>
      <c r="BG532" s="175"/>
      <c r="BH532" s="175"/>
    </row>
    <row r="533" spans="1:60" ht="12.75" outlineLevel="1">
      <c r="A533" s="190"/>
      <c r="B533" s="183"/>
      <c r="C533" s="201" t="s">
        <v>588</v>
      </c>
      <c r="D533" s="186"/>
      <c r="E533" s="209"/>
      <c r="F533" s="189"/>
      <c r="G533" s="192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  <c r="AR533" s="175"/>
      <c r="AS533" s="175"/>
      <c r="AT533" s="175"/>
      <c r="AU533" s="175"/>
      <c r="AV533" s="175"/>
      <c r="AW533" s="175"/>
      <c r="AX533" s="175"/>
      <c r="AY533" s="175"/>
      <c r="AZ533" s="175"/>
      <c r="BA533" s="175"/>
      <c r="BB533" s="175"/>
      <c r="BC533" s="175"/>
      <c r="BD533" s="175"/>
      <c r="BE533" s="175"/>
      <c r="BF533" s="175"/>
      <c r="BG533" s="175"/>
      <c r="BH533" s="175"/>
    </row>
    <row r="534" spans="1:60" ht="12.75" outlineLevel="1">
      <c r="A534" s="190"/>
      <c r="B534" s="183"/>
      <c r="C534" s="201" t="s">
        <v>589</v>
      </c>
      <c r="D534" s="186"/>
      <c r="E534" s="209">
        <v>321.6</v>
      </c>
      <c r="F534" s="189"/>
      <c r="G534" s="192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  <c r="AR534" s="175"/>
      <c r="AS534" s="175"/>
      <c r="AT534" s="175"/>
      <c r="AU534" s="175"/>
      <c r="AV534" s="175"/>
      <c r="AW534" s="175"/>
      <c r="AX534" s="175"/>
      <c r="AY534" s="175"/>
      <c r="AZ534" s="175"/>
      <c r="BA534" s="175"/>
      <c r="BB534" s="175"/>
      <c r="BC534" s="175"/>
      <c r="BD534" s="175"/>
      <c r="BE534" s="175"/>
      <c r="BF534" s="175"/>
      <c r="BG534" s="175"/>
      <c r="BH534" s="175"/>
    </row>
    <row r="535" spans="1:60" ht="12.75" outlineLevel="1">
      <c r="A535" s="190"/>
      <c r="B535" s="183"/>
      <c r="C535" s="201" t="s">
        <v>590</v>
      </c>
      <c r="D535" s="186"/>
      <c r="E535" s="209">
        <v>331.3</v>
      </c>
      <c r="F535" s="189"/>
      <c r="G535" s="192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  <c r="AR535" s="175"/>
      <c r="AS535" s="175"/>
      <c r="AT535" s="175"/>
      <c r="AU535" s="175"/>
      <c r="AV535" s="175"/>
      <c r="AW535" s="175"/>
      <c r="AX535" s="175"/>
      <c r="AY535" s="175"/>
      <c r="AZ535" s="175"/>
      <c r="BA535" s="175"/>
      <c r="BB535" s="175"/>
      <c r="BC535" s="175"/>
      <c r="BD535" s="175"/>
      <c r="BE535" s="175"/>
      <c r="BF535" s="175"/>
      <c r="BG535" s="175"/>
      <c r="BH535" s="175"/>
    </row>
    <row r="536" spans="1:60" ht="12.75" outlineLevel="1">
      <c r="A536" s="190"/>
      <c r="B536" s="183"/>
      <c r="C536" s="201" t="s">
        <v>326</v>
      </c>
      <c r="D536" s="186"/>
      <c r="E536" s="209">
        <v>120.4</v>
      </c>
      <c r="F536" s="189"/>
      <c r="G536" s="192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  <c r="AQ536" s="175"/>
      <c r="AR536" s="175"/>
      <c r="AS536" s="175"/>
      <c r="AT536" s="175"/>
      <c r="AU536" s="175"/>
      <c r="AV536" s="175"/>
      <c r="AW536" s="175"/>
      <c r="AX536" s="175"/>
      <c r="AY536" s="175"/>
      <c r="AZ536" s="175"/>
      <c r="BA536" s="175"/>
      <c r="BB536" s="175"/>
      <c r="BC536" s="175"/>
      <c r="BD536" s="175"/>
      <c r="BE536" s="175"/>
      <c r="BF536" s="175"/>
      <c r="BG536" s="175"/>
      <c r="BH536" s="175"/>
    </row>
    <row r="537" spans="1:60" ht="12.75" outlineLevel="1">
      <c r="A537" s="190"/>
      <c r="B537" s="183"/>
      <c r="C537" s="203" t="s">
        <v>591</v>
      </c>
      <c r="D537" s="188"/>
      <c r="E537" s="211">
        <v>773.3</v>
      </c>
      <c r="F537" s="189"/>
      <c r="G537" s="192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  <c r="AQ537" s="175"/>
      <c r="AR537" s="175"/>
      <c r="AS537" s="175"/>
      <c r="AT537" s="175"/>
      <c r="AU537" s="175"/>
      <c r="AV537" s="175"/>
      <c r="AW537" s="175"/>
      <c r="AX537" s="175"/>
      <c r="AY537" s="175"/>
      <c r="AZ537" s="175"/>
      <c r="BA537" s="175"/>
      <c r="BB537" s="175"/>
      <c r="BC537" s="175"/>
      <c r="BD537" s="175"/>
      <c r="BE537" s="175"/>
      <c r="BF537" s="175"/>
      <c r="BG537" s="175"/>
      <c r="BH537" s="175"/>
    </row>
    <row r="538" spans="1:60" ht="12.75" outlineLevel="1">
      <c r="A538" s="190"/>
      <c r="B538" s="183"/>
      <c r="C538" s="201" t="s">
        <v>582</v>
      </c>
      <c r="D538" s="186"/>
      <c r="E538" s="209"/>
      <c r="F538" s="189"/>
      <c r="G538" s="192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5"/>
      <c r="AT538" s="175"/>
      <c r="AU538" s="175"/>
      <c r="AV538" s="175"/>
      <c r="AW538" s="175"/>
      <c r="AX538" s="175"/>
      <c r="AY538" s="175"/>
      <c r="AZ538" s="175"/>
      <c r="BA538" s="175"/>
      <c r="BB538" s="175"/>
      <c r="BC538" s="175"/>
      <c r="BD538" s="175"/>
      <c r="BE538" s="175"/>
      <c r="BF538" s="175"/>
      <c r="BG538" s="175"/>
      <c r="BH538" s="175"/>
    </row>
    <row r="539" spans="1:60" ht="12.75" outlineLevel="1">
      <c r="A539" s="190"/>
      <c r="B539" s="183"/>
      <c r="C539" s="201" t="s">
        <v>592</v>
      </c>
      <c r="D539" s="186"/>
      <c r="E539" s="209">
        <v>69.597</v>
      </c>
      <c r="F539" s="189"/>
      <c r="G539" s="192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5"/>
      <c r="AT539" s="175"/>
      <c r="AU539" s="175"/>
      <c r="AV539" s="175"/>
      <c r="AW539" s="175"/>
      <c r="AX539" s="175"/>
      <c r="AY539" s="175"/>
      <c r="AZ539" s="175"/>
      <c r="BA539" s="175"/>
      <c r="BB539" s="175"/>
      <c r="BC539" s="175"/>
      <c r="BD539" s="175"/>
      <c r="BE539" s="175"/>
      <c r="BF539" s="175"/>
      <c r="BG539" s="175"/>
      <c r="BH539" s="175"/>
    </row>
    <row r="540" spans="1:60" ht="12.75" outlineLevel="1">
      <c r="A540" s="190"/>
      <c r="B540" s="183"/>
      <c r="C540" s="201" t="s">
        <v>593</v>
      </c>
      <c r="D540" s="186"/>
      <c r="E540" s="209"/>
      <c r="F540" s="189"/>
      <c r="G540" s="192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  <c r="AR540" s="175"/>
      <c r="AS540" s="175"/>
      <c r="AT540" s="175"/>
      <c r="AU540" s="175"/>
      <c r="AV540" s="175"/>
      <c r="AW540" s="175"/>
      <c r="AX540" s="175"/>
      <c r="AY540" s="175"/>
      <c r="AZ540" s="175"/>
      <c r="BA540" s="175"/>
      <c r="BB540" s="175"/>
      <c r="BC540" s="175"/>
      <c r="BD540" s="175"/>
      <c r="BE540" s="175"/>
      <c r="BF540" s="175"/>
      <c r="BG540" s="175"/>
      <c r="BH540" s="175"/>
    </row>
    <row r="541" spans="1:60" ht="12.75" outlineLevel="1">
      <c r="A541" s="190"/>
      <c r="B541" s="183"/>
      <c r="C541" s="201" t="s">
        <v>594</v>
      </c>
      <c r="D541" s="186"/>
      <c r="E541" s="209">
        <v>114.1</v>
      </c>
      <c r="F541" s="189"/>
      <c r="G541" s="192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  <c r="AR541" s="175"/>
      <c r="AS541" s="175"/>
      <c r="AT541" s="175"/>
      <c r="AU541" s="175"/>
      <c r="AV541" s="175"/>
      <c r="AW541" s="175"/>
      <c r="AX541" s="175"/>
      <c r="AY541" s="175"/>
      <c r="AZ541" s="175"/>
      <c r="BA541" s="175"/>
      <c r="BB541" s="175"/>
      <c r="BC541" s="175"/>
      <c r="BD541" s="175"/>
      <c r="BE541" s="175"/>
      <c r="BF541" s="175"/>
      <c r="BG541" s="175"/>
      <c r="BH541" s="175"/>
    </row>
    <row r="542" spans="1:60" ht="12.75" outlineLevel="1">
      <c r="A542" s="190"/>
      <c r="B542" s="183"/>
      <c r="C542" s="201" t="s">
        <v>582</v>
      </c>
      <c r="D542" s="186"/>
      <c r="E542" s="209"/>
      <c r="F542" s="189"/>
      <c r="G542" s="192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  <c r="AR542" s="175"/>
      <c r="AS542" s="175"/>
      <c r="AT542" s="175"/>
      <c r="AU542" s="175"/>
      <c r="AV542" s="175"/>
      <c r="AW542" s="175"/>
      <c r="AX542" s="175"/>
      <c r="AY542" s="175"/>
      <c r="AZ542" s="175"/>
      <c r="BA542" s="175"/>
      <c r="BB542" s="175"/>
      <c r="BC542" s="175"/>
      <c r="BD542" s="175"/>
      <c r="BE542" s="175"/>
      <c r="BF542" s="175"/>
      <c r="BG542" s="175"/>
      <c r="BH542" s="175"/>
    </row>
    <row r="543" spans="1:60" ht="12.75" outlineLevel="1">
      <c r="A543" s="190"/>
      <c r="B543" s="183"/>
      <c r="C543" s="201" t="s">
        <v>595</v>
      </c>
      <c r="D543" s="186"/>
      <c r="E543" s="209">
        <v>10.269</v>
      </c>
      <c r="F543" s="189"/>
      <c r="G543" s="192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/>
      <c r="AQ543" s="175"/>
      <c r="AR543" s="175"/>
      <c r="AS543" s="175"/>
      <c r="AT543" s="175"/>
      <c r="AU543" s="175"/>
      <c r="AV543" s="175"/>
      <c r="AW543" s="175"/>
      <c r="AX543" s="175"/>
      <c r="AY543" s="175"/>
      <c r="AZ543" s="175"/>
      <c r="BA543" s="175"/>
      <c r="BB543" s="175"/>
      <c r="BC543" s="175"/>
      <c r="BD543" s="175"/>
      <c r="BE543" s="175"/>
      <c r="BF543" s="175"/>
      <c r="BG543" s="175"/>
      <c r="BH543" s="175"/>
    </row>
    <row r="544" spans="1:60" ht="22.5" outlineLevel="1">
      <c r="A544" s="190">
        <v>107</v>
      </c>
      <c r="B544" s="183" t="s">
        <v>596</v>
      </c>
      <c r="C544" s="200" t="s">
        <v>597</v>
      </c>
      <c r="D544" s="185" t="s">
        <v>124</v>
      </c>
      <c r="E544" s="208">
        <v>578.1</v>
      </c>
      <c r="F544" s="214"/>
      <c r="G544" s="192">
        <f>E544*F544</f>
        <v>0</v>
      </c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/>
      <c r="AQ544" s="175"/>
      <c r="AR544" s="175"/>
      <c r="AS544" s="175"/>
      <c r="AT544" s="175"/>
      <c r="AU544" s="175"/>
      <c r="AV544" s="175"/>
      <c r="AW544" s="175"/>
      <c r="AX544" s="175"/>
      <c r="AY544" s="175"/>
      <c r="AZ544" s="175"/>
      <c r="BA544" s="175"/>
      <c r="BB544" s="175"/>
      <c r="BC544" s="175"/>
      <c r="BD544" s="175"/>
      <c r="BE544" s="175"/>
      <c r="BF544" s="175"/>
      <c r="BG544" s="175"/>
      <c r="BH544" s="175"/>
    </row>
    <row r="545" spans="1:60" ht="12.75" outlineLevel="1">
      <c r="A545" s="190"/>
      <c r="B545" s="183"/>
      <c r="C545" s="201" t="s">
        <v>267</v>
      </c>
      <c r="D545" s="186"/>
      <c r="E545" s="209">
        <v>578.1</v>
      </c>
      <c r="F545" s="189"/>
      <c r="G545" s="192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/>
      <c r="AQ545" s="175"/>
      <c r="AR545" s="175"/>
      <c r="AS545" s="175"/>
      <c r="AT545" s="175"/>
      <c r="AU545" s="175"/>
      <c r="AV545" s="175"/>
      <c r="AW545" s="175"/>
      <c r="AX545" s="175"/>
      <c r="AY545" s="175"/>
      <c r="AZ545" s="175"/>
      <c r="BA545" s="175"/>
      <c r="BB545" s="175"/>
      <c r="BC545" s="175"/>
      <c r="BD545" s="175"/>
      <c r="BE545" s="175"/>
      <c r="BF545" s="175"/>
      <c r="BG545" s="175"/>
      <c r="BH545" s="175"/>
    </row>
    <row r="546" spans="1:60" ht="22.5" outlineLevel="1">
      <c r="A546" s="190">
        <v>108</v>
      </c>
      <c r="B546" s="183" t="s">
        <v>598</v>
      </c>
      <c r="C546" s="200" t="s">
        <v>599</v>
      </c>
      <c r="D546" s="185" t="s">
        <v>124</v>
      </c>
      <c r="E546" s="208">
        <v>254.4</v>
      </c>
      <c r="F546" s="214"/>
      <c r="G546" s="192">
        <f>E546*F546</f>
        <v>0</v>
      </c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/>
      <c r="AQ546" s="175"/>
      <c r="AR546" s="175"/>
      <c r="AS546" s="175"/>
      <c r="AT546" s="175"/>
      <c r="AU546" s="175"/>
      <c r="AV546" s="175"/>
      <c r="AW546" s="175"/>
      <c r="AX546" s="175"/>
      <c r="AY546" s="175"/>
      <c r="AZ546" s="175"/>
      <c r="BA546" s="175"/>
      <c r="BB546" s="175"/>
      <c r="BC546" s="175"/>
      <c r="BD546" s="175"/>
      <c r="BE546" s="175"/>
      <c r="BF546" s="175"/>
      <c r="BG546" s="175"/>
      <c r="BH546" s="175"/>
    </row>
    <row r="547" spans="1:60" ht="12.75" outlineLevel="1">
      <c r="A547" s="190"/>
      <c r="B547" s="183"/>
      <c r="C547" s="201" t="s">
        <v>266</v>
      </c>
      <c r="D547" s="186"/>
      <c r="E547" s="209">
        <v>254.4</v>
      </c>
      <c r="F547" s="189"/>
      <c r="G547" s="192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  <c r="AP547" s="175"/>
      <c r="AQ547" s="175"/>
      <c r="AR547" s="175"/>
      <c r="AS547" s="175"/>
      <c r="AT547" s="175"/>
      <c r="AU547" s="175"/>
      <c r="AV547" s="175"/>
      <c r="AW547" s="175"/>
      <c r="AX547" s="175"/>
      <c r="AY547" s="175"/>
      <c r="AZ547" s="175"/>
      <c r="BA547" s="175"/>
      <c r="BB547" s="175"/>
      <c r="BC547" s="175"/>
      <c r="BD547" s="175"/>
      <c r="BE547" s="175"/>
      <c r="BF547" s="175"/>
      <c r="BG547" s="175"/>
      <c r="BH547" s="175"/>
    </row>
    <row r="548" spans="1:60" ht="22.5" outlineLevel="1">
      <c r="A548" s="190">
        <v>109</v>
      </c>
      <c r="B548" s="183" t="s">
        <v>600</v>
      </c>
      <c r="C548" s="200" t="s">
        <v>601</v>
      </c>
      <c r="D548" s="185" t="s">
        <v>129</v>
      </c>
      <c r="E548" s="208">
        <v>832.5</v>
      </c>
      <c r="F548" s="214"/>
      <c r="G548" s="192">
        <f>E548*F548</f>
        <v>0</v>
      </c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/>
      <c r="AQ548" s="175"/>
      <c r="AR548" s="175"/>
      <c r="AS548" s="175"/>
      <c r="AT548" s="175"/>
      <c r="AU548" s="175"/>
      <c r="AV548" s="175"/>
      <c r="AW548" s="175"/>
      <c r="AX548" s="175"/>
      <c r="AY548" s="175"/>
      <c r="AZ548" s="175"/>
      <c r="BA548" s="175"/>
      <c r="BB548" s="175"/>
      <c r="BC548" s="175"/>
      <c r="BD548" s="175"/>
      <c r="BE548" s="175"/>
      <c r="BF548" s="175"/>
      <c r="BG548" s="175"/>
      <c r="BH548" s="175"/>
    </row>
    <row r="549" spans="1:60" ht="12.75" outlineLevel="1">
      <c r="A549" s="190"/>
      <c r="B549" s="183"/>
      <c r="C549" s="256" t="s">
        <v>602</v>
      </c>
      <c r="D549" s="257"/>
      <c r="E549" s="258"/>
      <c r="F549" s="259"/>
      <c r="G549" s="260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/>
      <c r="AQ549" s="175"/>
      <c r="AR549" s="175"/>
      <c r="AS549" s="175"/>
      <c r="AT549" s="175"/>
      <c r="AU549" s="175"/>
      <c r="AV549" s="175"/>
      <c r="AW549" s="175"/>
      <c r="AX549" s="175"/>
      <c r="AY549" s="175"/>
      <c r="AZ549" s="175"/>
      <c r="BA549" s="182" t="str">
        <f>C549</f>
        <v>bráno 1 m2 = 1 bm svaru</v>
      </c>
      <c r="BB549" s="175"/>
      <c r="BC549" s="175"/>
      <c r="BD549" s="175"/>
      <c r="BE549" s="175"/>
      <c r="BF549" s="175"/>
      <c r="BG549" s="175"/>
      <c r="BH549" s="175"/>
    </row>
    <row r="550" spans="1:60" ht="12.75" outlineLevel="1">
      <c r="A550" s="190"/>
      <c r="B550" s="183"/>
      <c r="C550" s="201" t="s">
        <v>266</v>
      </c>
      <c r="D550" s="186"/>
      <c r="E550" s="209">
        <v>254.4</v>
      </c>
      <c r="F550" s="189"/>
      <c r="G550" s="192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  <c r="AQ550" s="175"/>
      <c r="AR550" s="175"/>
      <c r="AS550" s="175"/>
      <c r="AT550" s="175"/>
      <c r="AU550" s="175"/>
      <c r="AV550" s="175"/>
      <c r="AW550" s="175"/>
      <c r="AX550" s="175"/>
      <c r="AY550" s="175"/>
      <c r="AZ550" s="175"/>
      <c r="BA550" s="175"/>
      <c r="BB550" s="175"/>
      <c r="BC550" s="175"/>
      <c r="BD550" s="175"/>
      <c r="BE550" s="175"/>
      <c r="BF550" s="175"/>
      <c r="BG550" s="175"/>
      <c r="BH550" s="175"/>
    </row>
    <row r="551" spans="1:60" ht="12.75" outlineLevel="1">
      <c r="A551" s="190"/>
      <c r="B551" s="183"/>
      <c r="C551" s="201" t="s">
        <v>267</v>
      </c>
      <c r="D551" s="186"/>
      <c r="E551" s="209">
        <v>578.1</v>
      </c>
      <c r="F551" s="189"/>
      <c r="G551" s="192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  <c r="AQ551" s="175"/>
      <c r="AR551" s="175"/>
      <c r="AS551" s="175"/>
      <c r="AT551" s="175"/>
      <c r="AU551" s="175"/>
      <c r="AV551" s="175"/>
      <c r="AW551" s="175"/>
      <c r="AX551" s="175"/>
      <c r="AY551" s="175"/>
      <c r="AZ551" s="175"/>
      <c r="BA551" s="175"/>
      <c r="BB551" s="175"/>
      <c r="BC551" s="175"/>
      <c r="BD551" s="175"/>
      <c r="BE551" s="175"/>
      <c r="BF551" s="175"/>
      <c r="BG551" s="175"/>
      <c r="BH551" s="175"/>
    </row>
    <row r="552" spans="1:60" ht="22.5" outlineLevel="1">
      <c r="A552" s="190">
        <v>110</v>
      </c>
      <c r="B552" s="183" t="s">
        <v>603</v>
      </c>
      <c r="C552" s="200" t="s">
        <v>604</v>
      </c>
      <c r="D552" s="185" t="s">
        <v>124</v>
      </c>
      <c r="E552" s="208">
        <v>832.5</v>
      </c>
      <c r="F552" s="214"/>
      <c r="G552" s="192">
        <f>E552*F552</f>
        <v>0</v>
      </c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  <c r="AQ552" s="175"/>
      <c r="AR552" s="175"/>
      <c r="AS552" s="175"/>
      <c r="AT552" s="175"/>
      <c r="AU552" s="175"/>
      <c r="AV552" s="175"/>
      <c r="AW552" s="175"/>
      <c r="AX552" s="175"/>
      <c r="AY552" s="175"/>
      <c r="AZ552" s="175"/>
      <c r="BA552" s="175"/>
      <c r="BB552" s="175"/>
      <c r="BC552" s="175"/>
      <c r="BD552" s="175"/>
      <c r="BE552" s="175"/>
      <c r="BF552" s="175"/>
      <c r="BG552" s="175"/>
      <c r="BH552" s="175"/>
    </row>
    <row r="553" spans="1:60" ht="12.75" outlineLevel="1">
      <c r="A553" s="190"/>
      <c r="B553" s="183"/>
      <c r="C553" s="201" t="s">
        <v>266</v>
      </c>
      <c r="D553" s="186"/>
      <c r="E553" s="209">
        <v>254.4</v>
      </c>
      <c r="F553" s="189"/>
      <c r="G553" s="192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  <c r="AQ553" s="175"/>
      <c r="AR553" s="175"/>
      <c r="AS553" s="175"/>
      <c r="AT553" s="175"/>
      <c r="AU553" s="175"/>
      <c r="AV553" s="175"/>
      <c r="AW553" s="175"/>
      <c r="AX553" s="175"/>
      <c r="AY553" s="175"/>
      <c r="AZ553" s="175"/>
      <c r="BA553" s="175"/>
      <c r="BB553" s="175"/>
      <c r="BC553" s="175"/>
      <c r="BD553" s="175"/>
      <c r="BE553" s="175"/>
      <c r="BF553" s="175"/>
      <c r="BG553" s="175"/>
      <c r="BH553" s="175"/>
    </row>
    <row r="554" spans="1:60" ht="12.75" outlineLevel="1">
      <c r="A554" s="190"/>
      <c r="B554" s="183"/>
      <c r="C554" s="201" t="s">
        <v>267</v>
      </c>
      <c r="D554" s="186"/>
      <c r="E554" s="209">
        <v>578.1</v>
      </c>
      <c r="F554" s="189"/>
      <c r="G554" s="192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  <c r="AQ554" s="175"/>
      <c r="AR554" s="175"/>
      <c r="AS554" s="175"/>
      <c r="AT554" s="175"/>
      <c r="AU554" s="175"/>
      <c r="AV554" s="175"/>
      <c r="AW554" s="175"/>
      <c r="AX554" s="175"/>
      <c r="AY554" s="175"/>
      <c r="AZ554" s="175"/>
      <c r="BA554" s="175"/>
      <c r="BB554" s="175"/>
      <c r="BC554" s="175"/>
      <c r="BD554" s="175"/>
      <c r="BE554" s="175"/>
      <c r="BF554" s="175"/>
      <c r="BG554" s="175"/>
      <c r="BH554" s="175"/>
    </row>
    <row r="555" spans="1:60" ht="22.5" outlineLevel="1">
      <c r="A555" s="190">
        <v>111</v>
      </c>
      <c r="B555" s="183" t="s">
        <v>605</v>
      </c>
      <c r="C555" s="200" t="s">
        <v>606</v>
      </c>
      <c r="D555" s="185" t="s">
        <v>521</v>
      </c>
      <c r="E555" s="208">
        <v>658.60042</v>
      </c>
      <c r="F555" s="214"/>
      <c r="G555" s="192">
        <f>E555*F555</f>
        <v>0</v>
      </c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  <c r="AQ555" s="175"/>
      <c r="AR555" s="175"/>
      <c r="AS555" s="175"/>
      <c r="AT555" s="175"/>
      <c r="AU555" s="175"/>
      <c r="AV555" s="175"/>
      <c r="AW555" s="175"/>
      <c r="AX555" s="175"/>
      <c r="AY555" s="175"/>
      <c r="AZ555" s="175"/>
      <c r="BA555" s="175"/>
      <c r="BB555" s="175"/>
      <c r="BC555" s="175"/>
      <c r="BD555" s="175"/>
      <c r="BE555" s="175"/>
      <c r="BF555" s="175"/>
      <c r="BG555" s="175"/>
      <c r="BH555" s="175"/>
    </row>
    <row r="556" spans="1:60" ht="12.75" outlineLevel="1">
      <c r="A556" s="190"/>
      <c r="B556" s="183"/>
      <c r="C556" s="256" t="s">
        <v>607</v>
      </c>
      <c r="D556" s="257"/>
      <c r="E556" s="258"/>
      <c r="F556" s="259"/>
      <c r="G556" s="260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  <c r="AQ556" s="175"/>
      <c r="AR556" s="175"/>
      <c r="AS556" s="175"/>
      <c r="AT556" s="175"/>
      <c r="AU556" s="175"/>
      <c r="AV556" s="175"/>
      <c r="AW556" s="175"/>
      <c r="AX556" s="175"/>
      <c r="AY556" s="175"/>
      <c r="AZ556" s="175"/>
      <c r="BA556" s="182" t="str">
        <f>C556</f>
        <v>Přesný popis viz skladby podlah a barevné řešení stavby.</v>
      </c>
      <c r="BB556" s="175"/>
      <c r="BC556" s="175"/>
      <c r="BD556" s="175"/>
      <c r="BE556" s="175"/>
      <c r="BF556" s="175"/>
      <c r="BG556" s="175"/>
      <c r="BH556" s="175"/>
    </row>
    <row r="557" spans="1:60" ht="12.75" outlineLevel="1">
      <c r="A557" s="190"/>
      <c r="B557" s="183"/>
      <c r="C557" s="201" t="s">
        <v>608</v>
      </c>
      <c r="D557" s="186"/>
      <c r="E557" s="209">
        <v>607.005</v>
      </c>
      <c r="F557" s="189"/>
      <c r="G557" s="192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  <c r="AQ557" s="175"/>
      <c r="AR557" s="175"/>
      <c r="AS557" s="175"/>
      <c r="AT557" s="175"/>
      <c r="AU557" s="175"/>
      <c r="AV557" s="175"/>
      <c r="AW557" s="175"/>
      <c r="AX557" s="175"/>
      <c r="AY557" s="175"/>
      <c r="AZ557" s="175"/>
      <c r="BA557" s="175"/>
      <c r="BB557" s="175"/>
      <c r="BC557" s="175"/>
      <c r="BD557" s="175"/>
      <c r="BE557" s="175"/>
      <c r="BF557" s="175"/>
      <c r="BG557" s="175"/>
      <c r="BH557" s="175"/>
    </row>
    <row r="558" spans="1:60" ht="12.75" outlineLevel="1">
      <c r="A558" s="190"/>
      <c r="B558" s="183"/>
      <c r="C558" s="201" t="s">
        <v>582</v>
      </c>
      <c r="D558" s="186"/>
      <c r="E558" s="209"/>
      <c r="F558" s="189"/>
      <c r="G558" s="192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  <c r="AQ558" s="175"/>
      <c r="AR558" s="175"/>
      <c r="AS558" s="175"/>
      <c r="AT558" s="175"/>
      <c r="AU558" s="175"/>
      <c r="AV558" s="175"/>
      <c r="AW558" s="175"/>
      <c r="AX558" s="175"/>
      <c r="AY558" s="175"/>
      <c r="AZ558" s="175"/>
      <c r="BA558" s="175"/>
      <c r="BB558" s="175"/>
      <c r="BC558" s="175"/>
      <c r="BD558" s="175"/>
      <c r="BE558" s="175"/>
      <c r="BF558" s="175"/>
      <c r="BG558" s="175"/>
      <c r="BH558" s="175"/>
    </row>
    <row r="559" spans="1:60" ht="12.75" outlineLevel="1">
      <c r="A559" s="190"/>
      <c r="B559" s="183"/>
      <c r="C559" s="201" t="s">
        <v>609</v>
      </c>
      <c r="D559" s="186"/>
      <c r="E559" s="209">
        <v>51.5954</v>
      </c>
      <c r="F559" s="189"/>
      <c r="G559" s="192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/>
      <c r="AQ559" s="175"/>
      <c r="AR559" s="175"/>
      <c r="AS559" s="175"/>
      <c r="AT559" s="175"/>
      <c r="AU559" s="175"/>
      <c r="AV559" s="175"/>
      <c r="AW559" s="175"/>
      <c r="AX559" s="175"/>
      <c r="AY559" s="175"/>
      <c r="AZ559" s="175"/>
      <c r="BA559" s="175"/>
      <c r="BB559" s="175"/>
      <c r="BC559" s="175"/>
      <c r="BD559" s="175"/>
      <c r="BE559" s="175"/>
      <c r="BF559" s="175"/>
      <c r="BG559" s="175"/>
      <c r="BH559" s="175"/>
    </row>
    <row r="560" spans="1:60" ht="12.75" outlineLevel="1">
      <c r="A560" s="190">
        <v>112</v>
      </c>
      <c r="B560" s="183" t="s">
        <v>610</v>
      </c>
      <c r="C560" s="200" t="s">
        <v>611</v>
      </c>
      <c r="D560" s="185" t="s">
        <v>521</v>
      </c>
      <c r="E560" s="208">
        <v>288.4896</v>
      </c>
      <c r="F560" s="214"/>
      <c r="G560" s="192">
        <f>E560*F560</f>
        <v>0</v>
      </c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  <c r="AQ560" s="175"/>
      <c r="AR560" s="175"/>
      <c r="AS560" s="175"/>
      <c r="AT560" s="175"/>
      <c r="AU560" s="175"/>
      <c r="AV560" s="175"/>
      <c r="AW560" s="175"/>
      <c r="AX560" s="175"/>
      <c r="AY560" s="175"/>
      <c r="AZ560" s="175"/>
      <c r="BA560" s="175"/>
      <c r="BB560" s="175"/>
      <c r="BC560" s="175"/>
      <c r="BD560" s="175"/>
      <c r="BE560" s="175"/>
      <c r="BF560" s="175"/>
      <c r="BG560" s="175"/>
      <c r="BH560" s="175"/>
    </row>
    <row r="561" spans="1:60" ht="12.75" outlineLevel="1">
      <c r="A561" s="190"/>
      <c r="B561" s="183"/>
      <c r="C561" s="256" t="s">
        <v>607</v>
      </c>
      <c r="D561" s="257"/>
      <c r="E561" s="258"/>
      <c r="F561" s="259"/>
      <c r="G561" s="260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/>
      <c r="AQ561" s="175"/>
      <c r="AR561" s="175"/>
      <c r="AS561" s="175"/>
      <c r="AT561" s="175"/>
      <c r="AU561" s="175"/>
      <c r="AV561" s="175"/>
      <c r="AW561" s="175"/>
      <c r="AX561" s="175"/>
      <c r="AY561" s="175"/>
      <c r="AZ561" s="175"/>
      <c r="BA561" s="182" t="str">
        <f>C561</f>
        <v>Přesný popis viz skladby podlah a barevné řešení stavby.</v>
      </c>
      <c r="BB561" s="175"/>
      <c r="BC561" s="175"/>
      <c r="BD561" s="175"/>
      <c r="BE561" s="175"/>
      <c r="BF561" s="175"/>
      <c r="BG561" s="175"/>
      <c r="BH561" s="175"/>
    </row>
    <row r="562" spans="1:60" ht="12.75" outlineLevel="1">
      <c r="A562" s="190"/>
      <c r="B562" s="183"/>
      <c r="C562" s="201" t="s">
        <v>612</v>
      </c>
      <c r="D562" s="186"/>
      <c r="E562" s="209">
        <v>267.12</v>
      </c>
      <c r="F562" s="189"/>
      <c r="G562" s="192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  <c r="AQ562" s="175"/>
      <c r="AR562" s="175"/>
      <c r="AS562" s="175"/>
      <c r="AT562" s="175"/>
      <c r="AU562" s="175"/>
      <c r="AV562" s="175"/>
      <c r="AW562" s="175"/>
      <c r="AX562" s="175"/>
      <c r="AY562" s="175"/>
      <c r="AZ562" s="175"/>
      <c r="BA562" s="175"/>
      <c r="BB562" s="175"/>
      <c r="BC562" s="175"/>
      <c r="BD562" s="175"/>
      <c r="BE562" s="175"/>
      <c r="BF562" s="175"/>
      <c r="BG562" s="175"/>
      <c r="BH562" s="175"/>
    </row>
    <row r="563" spans="1:60" ht="12.75" outlineLevel="1">
      <c r="A563" s="190"/>
      <c r="B563" s="183"/>
      <c r="C563" s="201" t="s">
        <v>582</v>
      </c>
      <c r="D563" s="186"/>
      <c r="E563" s="209"/>
      <c r="F563" s="189"/>
      <c r="G563" s="192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  <c r="AQ563" s="175"/>
      <c r="AR563" s="175"/>
      <c r="AS563" s="175"/>
      <c r="AT563" s="175"/>
      <c r="AU563" s="175"/>
      <c r="AV563" s="175"/>
      <c r="AW563" s="175"/>
      <c r="AX563" s="175"/>
      <c r="AY563" s="175"/>
      <c r="AZ563" s="175"/>
      <c r="BA563" s="175"/>
      <c r="BB563" s="175"/>
      <c r="BC563" s="175"/>
      <c r="BD563" s="175"/>
      <c r="BE563" s="175"/>
      <c r="BF563" s="175"/>
      <c r="BG563" s="175"/>
      <c r="BH563" s="175"/>
    </row>
    <row r="564" spans="1:60" ht="12.75" outlineLevel="1">
      <c r="A564" s="190"/>
      <c r="B564" s="183"/>
      <c r="C564" s="201" t="s">
        <v>613</v>
      </c>
      <c r="D564" s="186"/>
      <c r="E564" s="209">
        <v>21.3696</v>
      </c>
      <c r="F564" s="189"/>
      <c r="G564" s="192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5"/>
      <c r="AT564" s="175"/>
      <c r="AU564" s="175"/>
      <c r="AV564" s="175"/>
      <c r="AW564" s="175"/>
      <c r="AX564" s="175"/>
      <c r="AY564" s="175"/>
      <c r="AZ564" s="175"/>
      <c r="BA564" s="175"/>
      <c r="BB564" s="175"/>
      <c r="BC564" s="175"/>
      <c r="BD564" s="175"/>
      <c r="BE564" s="175"/>
      <c r="BF564" s="175"/>
      <c r="BG564" s="175"/>
      <c r="BH564" s="175"/>
    </row>
    <row r="565" spans="1:60" ht="22.5" outlineLevel="1">
      <c r="A565" s="190">
        <v>113</v>
      </c>
      <c r="B565" s="183" t="s">
        <v>614</v>
      </c>
      <c r="C565" s="200" t="s">
        <v>615</v>
      </c>
      <c r="D565" s="185" t="s">
        <v>616</v>
      </c>
      <c r="E565" s="208">
        <v>491.385</v>
      </c>
      <c r="F565" s="214"/>
      <c r="G565" s="192">
        <f>E565*F565</f>
        <v>0</v>
      </c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5"/>
      <c r="AT565" s="175"/>
      <c r="AU565" s="175"/>
      <c r="AV565" s="175"/>
      <c r="AW565" s="175"/>
      <c r="AX565" s="175"/>
      <c r="AY565" s="175"/>
      <c r="AZ565" s="175"/>
      <c r="BA565" s="175"/>
      <c r="BB565" s="175"/>
      <c r="BC565" s="175"/>
      <c r="BD565" s="175"/>
      <c r="BE565" s="175"/>
      <c r="BF565" s="175"/>
      <c r="BG565" s="175"/>
      <c r="BH565" s="175"/>
    </row>
    <row r="566" spans="1:60" ht="12.75" outlineLevel="1">
      <c r="A566" s="190"/>
      <c r="B566" s="183"/>
      <c r="C566" s="256" t="s">
        <v>617</v>
      </c>
      <c r="D566" s="257"/>
      <c r="E566" s="258"/>
      <c r="F566" s="259"/>
      <c r="G566" s="260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5"/>
      <c r="AT566" s="175"/>
      <c r="AU566" s="175"/>
      <c r="AV566" s="175"/>
      <c r="AW566" s="175"/>
      <c r="AX566" s="175"/>
      <c r="AY566" s="175"/>
      <c r="AZ566" s="175"/>
      <c r="BA566" s="182" t="str">
        <f>C566</f>
        <v>Ukončení těsněním,lištou,akrylátem apod,penetrace podkladu - viz detail v tabulce podlah.</v>
      </c>
      <c r="BB566" s="175"/>
      <c r="BC566" s="175"/>
      <c r="BD566" s="175"/>
      <c r="BE566" s="175"/>
      <c r="BF566" s="175"/>
      <c r="BG566" s="175"/>
      <c r="BH566" s="175"/>
    </row>
    <row r="567" spans="1:60" ht="12.75" outlineLevel="1">
      <c r="A567" s="190"/>
      <c r="B567" s="183"/>
      <c r="C567" s="201" t="s">
        <v>618</v>
      </c>
      <c r="D567" s="186"/>
      <c r="E567" s="209">
        <v>491.385</v>
      </c>
      <c r="F567" s="189"/>
      <c r="G567" s="192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5"/>
      <c r="AT567" s="175"/>
      <c r="AU567" s="175"/>
      <c r="AV567" s="175"/>
      <c r="AW567" s="175"/>
      <c r="AX567" s="175"/>
      <c r="AY567" s="175"/>
      <c r="AZ567" s="175"/>
      <c r="BA567" s="175"/>
      <c r="BB567" s="175"/>
      <c r="BC567" s="175"/>
      <c r="BD567" s="175"/>
      <c r="BE567" s="175"/>
      <c r="BF567" s="175"/>
      <c r="BG567" s="175"/>
      <c r="BH567" s="175"/>
    </row>
    <row r="568" spans="1:60" ht="22.5" outlineLevel="1">
      <c r="A568" s="190">
        <v>114</v>
      </c>
      <c r="B568" s="183" t="s">
        <v>619</v>
      </c>
      <c r="C568" s="200" t="s">
        <v>620</v>
      </c>
      <c r="D568" s="185" t="s">
        <v>616</v>
      </c>
      <c r="E568" s="208">
        <v>203.52</v>
      </c>
      <c r="F568" s="214"/>
      <c r="G568" s="192">
        <f>E568*F568</f>
        <v>0</v>
      </c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5"/>
      <c r="AT568" s="175"/>
      <c r="AU568" s="175"/>
      <c r="AV568" s="175"/>
      <c r="AW568" s="175"/>
      <c r="AX568" s="175"/>
      <c r="AY568" s="175"/>
      <c r="AZ568" s="175"/>
      <c r="BA568" s="175"/>
      <c r="BB568" s="175"/>
      <c r="BC568" s="175"/>
      <c r="BD568" s="175"/>
      <c r="BE568" s="175"/>
      <c r="BF568" s="175"/>
      <c r="BG568" s="175"/>
      <c r="BH568" s="175"/>
    </row>
    <row r="569" spans="1:60" ht="12.75" outlineLevel="1">
      <c r="A569" s="190"/>
      <c r="B569" s="183"/>
      <c r="C569" s="256" t="s">
        <v>617</v>
      </c>
      <c r="D569" s="257"/>
      <c r="E569" s="258"/>
      <c r="F569" s="259"/>
      <c r="G569" s="260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5"/>
      <c r="AT569" s="175"/>
      <c r="AU569" s="175"/>
      <c r="AV569" s="175"/>
      <c r="AW569" s="175"/>
      <c r="AX569" s="175"/>
      <c r="AY569" s="175"/>
      <c r="AZ569" s="175"/>
      <c r="BA569" s="182" t="str">
        <f>C569</f>
        <v>Ukončení těsněním,lištou,akrylátem apod,penetrace podkladu - viz detail v tabulce podlah.</v>
      </c>
      <c r="BB569" s="175"/>
      <c r="BC569" s="175"/>
      <c r="BD569" s="175"/>
      <c r="BE569" s="175"/>
      <c r="BF569" s="175"/>
      <c r="BG569" s="175"/>
      <c r="BH569" s="175"/>
    </row>
    <row r="570" spans="1:60" ht="12.75" outlineLevel="1">
      <c r="A570" s="190"/>
      <c r="B570" s="183"/>
      <c r="C570" s="201" t="s">
        <v>621</v>
      </c>
      <c r="D570" s="186"/>
      <c r="E570" s="209">
        <v>203.52</v>
      </c>
      <c r="F570" s="189"/>
      <c r="G570" s="192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5"/>
      <c r="AT570" s="175"/>
      <c r="AU570" s="175"/>
      <c r="AV570" s="175"/>
      <c r="AW570" s="175"/>
      <c r="AX570" s="175"/>
      <c r="AY570" s="175"/>
      <c r="AZ570" s="175"/>
      <c r="BA570" s="175"/>
      <c r="BB570" s="175"/>
      <c r="BC570" s="175"/>
      <c r="BD570" s="175"/>
      <c r="BE570" s="175"/>
      <c r="BF570" s="175"/>
      <c r="BG570" s="175"/>
      <c r="BH570" s="175"/>
    </row>
    <row r="571" spans="1:60" ht="12.75" outlineLevel="1">
      <c r="A571" s="190">
        <v>115</v>
      </c>
      <c r="B571" s="183" t="s">
        <v>622</v>
      </c>
      <c r="C571" s="200" t="s">
        <v>623</v>
      </c>
      <c r="D571" s="185" t="s">
        <v>521</v>
      </c>
      <c r="E571" s="208">
        <v>254.4</v>
      </c>
      <c r="F571" s="214"/>
      <c r="G571" s="192">
        <f>E571*F571</f>
        <v>0</v>
      </c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75"/>
      <c r="AT571" s="175"/>
      <c r="AU571" s="175"/>
      <c r="AV571" s="175"/>
      <c r="AW571" s="175"/>
      <c r="AX571" s="175"/>
      <c r="AY571" s="175"/>
      <c r="AZ571" s="175"/>
      <c r="BA571" s="175"/>
      <c r="BB571" s="175"/>
      <c r="BC571" s="175"/>
      <c r="BD571" s="175"/>
      <c r="BE571" s="175"/>
      <c r="BF571" s="175"/>
      <c r="BG571" s="175"/>
      <c r="BH571" s="175"/>
    </row>
    <row r="572" spans="1:60" ht="12.75" outlineLevel="1">
      <c r="A572" s="190"/>
      <c r="B572" s="183"/>
      <c r="C572" s="201" t="s">
        <v>266</v>
      </c>
      <c r="D572" s="186"/>
      <c r="E572" s="209">
        <v>254.4</v>
      </c>
      <c r="F572" s="189"/>
      <c r="G572" s="192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/>
      <c r="AQ572" s="175"/>
      <c r="AR572" s="175"/>
      <c r="AS572" s="175"/>
      <c r="AT572" s="175"/>
      <c r="AU572" s="175"/>
      <c r="AV572" s="175"/>
      <c r="AW572" s="175"/>
      <c r="AX572" s="175"/>
      <c r="AY572" s="175"/>
      <c r="AZ572" s="175"/>
      <c r="BA572" s="175"/>
      <c r="BB572" s="175"/>
      <c r="BC572" s="175"/>
      <c r="BD572" s="175"/>
      <c r="BE572" s="175"/>
      <c r="BF572" s="175"/>
      <c r="BG572" s="175"/>
      <c r="BH572" s="175"/>
    </row>
    <row r="573" spans="1:60" ht="12.75" outlineLevel="1">
      <c r="A573" s="190">
        <v>116</v>
      </c>
      <c r="B573" s="183" t="s">
        <v>624</v>
      </c>
      <c r="C573" s="200" t="s">
        <v>625</v>
      </c>
      <c r="D573" s="185" t="s">
        <v>114</v>
      </c>
      <c r="E573" s="208">
        <v>9.59427</v>
      </c>
      <c r="F573" s="214"/>
      <c r="G573" s="192">
        <f>E573*F573</f>
        <v>0</v>
      </c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/>
      <c r="AQ573" s="175"/>
      <c r="AR573" s="175"/>
      <c r="AS573" s="175"/>
      <c r="AT573" s="175"/>
      <c r="AU573" s="175"/>
      <c r="AV573" s="175"/>
      <c r="AW573" s="175"/>
      <c r="AX573" s="175"/>
      <c r="AY573" s="175"/>
      <c r="AZ573" s="175"/>
      <c r="BA573" s="175"/>
      <c r="BB573" s="175"/>
      <c r="BC573" s="175"/>
      <c r="BD573" s="175"/>
      <c r="BE573" s="175"/>
      <c r="BF573" s="175"/>
      <c r="BG573" s="175"/>
      <c r="BH573" s="175"/>
    </row>
    <row r="574" spans="1:7" ht="12.75">
      <c r="A574" s="191" t="s">
        <v>107</v>
      </c>
      <c r="B574" s="184" t="s">
        <v>89</v>
      </c>
      <c r="C574" s="202" t="s">
        <v>90</v>
      </c>
      <c r="D574" s="187"/>
      <c r="E574" s="210"/>
      <c r="F574" s="261">
        <f>SUM(G575:G621)</f>
        <v>0</v>
      </c>
      <c r="G574" s="262"/>
    </row>
    <row r="575" spans="1:60" ht="22.5" outlineLevel="1">
      <c r="A575" s="190">
        <v>117</v>
      </c>
      <c r="B575" s="183" t="s">
        <v>626</v>
      </c>
      <c r="C575" s="200" t="s">
        <v>627</v>
      </c>
      <c r="D575" s="185" t="s">
        <v>124</v>
      </c>
      <c r="E575" s="208">
        <v>168.21</v>
      </c>
      <c r="F575" s="214"/>
      <c r="G575" s="192">
        <f>E575*F575</f>
        <v>0</v>
      </c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  <c r="AP575" s="175"/>
      <c r="AQ575" s="175"/>
      <c r="AR575" s="175"/>
      <c r="AS575" s="175"/>
      <c r="AT575" s="175"/>
      <c r="AU575" s="175"/>
      <c r="AV575" s="175"/>
      <c r="AW575" s="175"/>
      <c r="AX575" s="175"/>
      <c r="AY575" s="175"/>
      <c r="AZ575" s="175"/>
      <c r="BA575" s="175"/>
      <c r="BB575" s="175"/>
      <c r="BC575" s="175"/>
      <c r="BD575" s="175"/>
      <c r="BE575" s="175"/>
      <c r="BF575" s="175"/>
      <c r="BG575" s="175"/>
      <c r="BH575" s="175"/>
    </row>
    <row r="576" spans="1:60" ht="12.75" outlineLevel="1">
      <c r="A576" s="190"/>
      <c r="B576" s="183"/>
      <c r="C576" s="256" t="s">
        <v>628</v>
      </c>
      <c r="D576" s="257"/>
      <c r="E576" s="258"/>
      <c r="F576" s="259"/>
      <c r="G576" s="260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  <c r="AP576" s="175"/>
      <c r="AQ576" s="175"/>
      <c r="AR576" s="175"/>
      <c r="AS576" s="175"/>
      <c r="AT576" s="175"/>
      <c r="AU576" s="175"/>
      <c r="AV576" s="175"/>
      <c r="AW576" s="175"/>
      <c r="AX576" s="175"/>
      <c r="AY576" s="175"/>
      <c r="AZ576" s="175"/>
      <c r="BA576" s="182" t="str">
        <f>C576</f>
        <v>90 % obkladu velikost 20/20 cm, 10 % velikost 10/10 cm</v>
      </c>
      <c r="BB576" s="175"/>
      <c r="BC576" s="175"/>
      <c r="BD576" s="175"/>
      <c r="BE576" s="175"/>
      <c r="BF576" s="175"/>
      <c r="BG576" s="175"/>
      <c r="BH576" s="175"/>
    </row>
    <row r="577" spans="1:60" ht="12.75" outlineLevel="1">
      <c r="A577" s="190"/>
      <c r="B577" s="183"/>
      <c r="C577" s="201" t="s">
        <v>172</v>
      </c>
      <c r="D577" s="186"/>
      <c r="E577" s="209"/>
      <c r="F577" s="189"/>
      <c r="G577" s="192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  <c r="AP577" s="175"/>
      <c r="AQ577" s="175"/>
      <c r="AR577" s="175"/>
      <c r="AS577" s="175"/>
      <c r="AT577" s="175"/>
      <c r="AU577" s="175"/>
      <c r="AV577" s="175"/>
      <c r="AW577" s="175"/>
      <c r="AX577" s="175"/>
      <c r="AY577" s="175"/>
      <c r="AZ577" s="175"/>
      <c r="BA577" s="175"/>
      <c r="BB577" s="175"/>
      <c r="BC577" s="175"/>
      <c r="BD577" s="175"/>
      <c r="BE577" s="175"/>
      <c r="BF577" s="175"/>
      <c r="BG577" s="175"/>
      <c r="BH577" s="175"/>
    </row>
    <row r="578" spans="1:60" ht="12.75" outlineLevel="1">
      <c r="A578" s="190"/>
      <c r="B578" s="183"/>
      <c r="C578" s="201" t="s">
        <v>248</v>
      </c>
      <c r="D578" s="186"/>
      <c r="E578" s="209">
        <v>17.29</v>
      </c>
      <c r="F578" s="189"/>
      <c r="G578" s="192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  <c r="AP578" s="175"/>
      <c r="AQ578" s="175"/>
      <c r="AR578" s="175"/>
      <c r="AS578" s="175"/>
      <c r="AT578" s="175"/>
      <c r="AU578" s="175"/>
      <c r="AV578" s="175"/>
      <c r="AW578" s="175"/>
      <c r="AX578" s="175"/>
      <c r="AY578" s="175"/>
      <c r="AZ578" s="175"/>
      <c r="BA578" s="175"/>
      <c r="BB578" s="175"/>
      <c r="BC578" s="175"/>
      <c r="BD578" s="175"/>
      <c r="BE578" s="175"/>
      <c r="BF578" s="175"/>
      <c r="BG578" s="175"/>
      <c r="BH578" s="175"/>
    </row>
    <row r="579" spans="1:60" ht="12.75" outlineLevel="1">
      <c r="A579" s="190"/>
      <c r="B579" s="183"/>
      <c r="C579" s="201" t="s">
        <v>249</v>
      </c>
      <c r="D579" s="186"/>
      <c r="E579" s="209">
        <v>16.2</v>
      </c>
      <c r="F579" s="189"/>
      <c r="G579" s="192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  <c r="AP579" s="175"/>
      <c r="AQ579" s="175"/>
      <c r="AR579" s="175"/>
      <c r="AS579" s="175"/>
      <c r="AT579" s="175"/>
      <c r="AU579" s="175"/>
      <c r="AV579" s="175"/>
      <c r="AW579" s="175"/>
      <c r="AX579" s="175"/>
      <c r="AY579" s="175"/>
      <c r="AZ579" s="175"/>
      <c r="BA579" s="175"/>
      <c r="BB579" s="175"/>
      <c r="BC579" s="175"/>
      <c r="BD579" s="175"/>
      <c r="BE579" s="175"/>
      <c r="BF579" s="175"/>
      <c r="BG579" s="175"/>
      <c r="BH579" s="175"/>
    </row>
    <row r="580" spans="1:60" ht="12.75" outlineLevel="1">
      <c r="A580" s="190"/>
      <c r="B580" s="183"/>
      <c r="C580" s="201" t="s">
        <v>250</v>
      </c>
      <c r="D580" s="186"/>
      <c r="E580" s="209">
        <v>4.88</v>
      </c>
      <c r="F580" s="189"/>
      <c r="G580" s="192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  <c r="AQ580" s="175"/>
      <c r="AR580" s="175"/>
      <c r="AS580" s="175"/>
      <c r="AT580" s="175"/>
      <c r="AU580" s="175"/>
      <c r="AV580" s="175"/>
      <c r="AW580" s="175"/>
      <c r="AX580" s="175"/>
      <c r="AY580" s="175"/>
      <c r="AZ580" s="175"/>
      <c r="BA580" s="175"/>
      <c r="BB580" s="175"/>
      <c r="BC580" s="175"/>
      <c r="BD580" s="175"/>
      <c r="BE580" s="175"/>
      <c r="BF580" s="175"/>
      <c r="BG580" s="175"/>
      <c r="BH580" s="175"/>
    </row>
    <row r="581" spans="1:60" ht="12.75" outlineLevel="1">
      <c r="A581" s="190"/>
      <c r="B581" s="183"/>
      <c r="C581" s="201" t="s">
        <v>251</v>
      </c>
      <c r="D581" s="186"/>
      <c r="E581" s="209">
        <v>20.79</v>
      </c>
      <c r="F581" s="189"/>
      <c r="G581" s="192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  <c r="AQ581" s="175"/>
      <c r="AR581" s="175"/>
      <c r="AS581" s="175"/>
      <c r="AT581" s="175"/>
      <c r="AU581" s="175"/>
      <c r="AV581" s="175"/>
      <c r="AW581" s="175"/>
      <c r="AX581" s="175"/>
      <c r="AY581" s="175"/>
      <c r="AZ581" s="175"/>
      <c r="BA581" s="175"/>
      <c r="BB581" s="175"/>
      <c r="BC581" s="175"/>
      <c r="BD581" s="175"/>
      <c r="BE581" s="175"/>
      <c r="BF581" s="175"/>
      <c r="BG581" s="175"/>
      <c r="BH581" s="175"/>
    </row>
    <row r="582" spans="1:60" ht="12.75" outlineLevel="1">
      <c r="A582" s="190"/>
      <c r="B582" s="183"/>
      <c r="C582" s="201" t="s">
        <v>252</v>
      </c>
      <c r="D582" s="186"/>
      <c r="E582" s="209">
        <v>43.2</v>
      </c>
      <c r="F582" s="189"/>
      <c r="G582" s="192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  <c r="AR582" s="175"/>
      <c r="AS582" s="175"/>
      <c r="AT582" s="175"/>
      <c r="AU582" s="175"/>
      <c r="AV582" s="175"/>
      <c r="AW582" s="175"/>
      <c r="AX582" s="175"/>
      <c r="AY582" s="175"/>
      <c r="AZ582" s="175"/>
      <c r="BA582" s="175"/>
      <c r="BB582" s="175"/>
      <c r="BC582" s="175"/>
      <c r="BD582" s="175"/>
      <c r="BE582" s="175"/>
      <c r="BF582" s="175"/>
      <c r="BG582" s="175"/>
      <c r="BH582" s="175"/>
    </row>
    <row r="583" spans="1:60" ht="12.75" outlineLevel="1">
      <c r="A583" s="190"/>
      <c r="B583" s="183"/>
      <c r="C583" s="201" t="s">
        <v>253</v>
      </c>
      <c r="D583" s="186"/>
      <c r="E583" s="209">
        <v>19.2</v>
      </c>
      <c r="F583" s="189"/>
      <c r="G583" s="192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5"/>
      <c r="AT583" s="175"/>
      <c r="AU583" s="175"/>
      <c r="AV583" s="175"/>
      <c r="AW583" s="175"/>
      <c r="AX583" s="175"/>
      <c r="AY583" s="175"/>
      <c r="AZ583" s="175"/>
      <c r="BA583" s="175"/>
      <c r="BB583" s="175"/>
      <c r="BC583" s="175"/>
      <c r="BD583" s="175"/>
      <c r="BE583" s="175"/>
      <c r="BF583" s="175"/>
      <c r="BG583" s="175"/>
      <c r="BH583" s="175"/>
    </row>
    <row r="584" spans="1:60" ht="12.75" outlineLevel="1">
      <c r="A584" s="190"/>
      <c r="B584" s="183"/>
      <c r="C584" s="201" t="s">
        <v>254</v>
      </c>
      <c r="D584" s="186"/>
      <c r="E584" s="209">
        <v>9.75</v>
      </c>
      <c r="F584" s="189"/>
      <c r="G584" s="192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5"/>
      <c r="AT584" s="175"/>
      <c r="AU584" s="175"/>
      <c r="AV584" s="175"/>
      <c r="AW584" s="175"/>
      <c r="AX584" s="175"/>
      <c r="AY584" s="175"/>
      <c r="AZ584" s="175"/>
      <c r="BA584" s="175"/>
      <c r="BB584" s="175"/>
      <c r="BC584" s="175"/>
      <c r="BD584" s="175"/>
      <c r="BE584" s="175"/>
      <c r="BF584" s="175"/>
      <c r="BG584" s="175"/>
      <c r="BH584" s="175"/>
    </row>
    <row r="585" spans="1:60" ht="12.75" outlineLevel="1">
      <c r="A585" s="190"/>
      <c r="B585" s="183"/>
      <c r="C585" s="201" t="s">
        <v>255</v>
      </c>
      <c r="D585" s="186"/>
      <c r="E585" s="209">
        <v>10.4</v>
      </c>
      <c r="F585" s="189"/>
      <c r="G585" s="192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5"/>
      <c r="AT585" s="175"/>
      <c r="AU585" s="175"/>
      <c r="AV585" s="175"/>
      <c r="AW585" s="175"/>
      <c r="AX585" s="175"/>
      <c r="AY585" s="175"/>
      <c r="AZ585" s="175"/>
      <c r="BA585" s="175"/>
      <c r="BB585" s="175"/>
      <c r="BC585" s="175"/>
      <c r="BD585" s="175"/>
      <c r="BE585" s="175"/>
      <c r="BF585" s="175"/>
      <c r="BG585" s="175"/>
      <c r="BH585" s="175"/>
    </row>
    <row r="586" spans="1:60" ht="12.75" outlineLevel="1">
      <c r="A586" s="190"/>
      <c r="B586" s="183"/>
      <c r="C586" s="201" t="s">
        <v>256</v>
      </c>
      <c r="D586" s="186"/>
      <c r="E586" s="209">
        <v>2.175</v>
      </c>
      <c r="F586" s="189"/>
      <c r="G586" s="192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5"/>
      <c r="AT586" s="175"/>
      <c r="AU586" s="175"/>
      <c r="AV586" s="175"/>
      <c r="AW586" s="175"/>
      <c r="AX586" s="175"/>
      <c r="AY586" s="175"/>
      <c r="AZ586" s="175"/>
      <c r="BA586" s="175"/>
      <c r="BB586" s="175"/>
      <c r="BC586" s="175"/>
      <c r="BD586" s="175"/>
      <c r="BE586" s="175"/>
      <c r="BF586" s="175"/>
      <c r="BG586" s="175"/>
      <c r="BH586" s="175"/>
    </row>
    <row r="587" spans="1:60" ht="12.75" outlineLevel="1">
      <c r="A587" s="190"/>
      <c r="B587" s="183"/>
      <c r="C587" s="201" t="s">
        <v>257</v>
      </c>
      <c r="D587" s="186"/>
      <c r="E587" s="209">
        <v>6.5</v>
      </c>
      <c r="F587" s="189"/>
      <c r="G587" s="192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5"/>
      <c r="AT587" s="175"/>
      <c r="AU587" s="175"/>
      <c r="AV587" s="175"/>
      <c r="AW587" s="175"/>
      <c r="AX587" s="175"/>
      <c r="AY587" s="175"/>
      <c r="AZ587" s="175"/>
      <c r="BA587" s="175"/>
      <c r="BB587" s="175"/>
      <c r="BC587" s="175"/>
      <c r="BD587" s="175"/>
      <c r="BE587" s="175"/>
      <c r="BF587" s="175"/>
      <c r="BG587" s="175"/>
      <c r="BH587" s="175"/>
    </row>
    <row r="588" spans="1:60" ht="12.75" outlineLevel="1">
      <c r="A588" s="190"/>
      <c r="B588" s="183"/>
      <c r="C588" s="201" t="s">
        <v>258</v>
      </c>
      <c r="D588" s="186"/>
      <c r="E588" s="209">
        <v>5.325</v>
      </c>
      <c r="F588" s="189"/>
      <c r="G588" s="192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75"/>
      <c r="AT588" s="175"/>
      <c r="AU588" s="175"/>
      <c r="AV588" s="175"/>
      <c r="AW588" s="175"/>
      <c r="AX588" s="175"/>
      <c r="AY588" s="175"/>
      <c r="AZ588" s="175"/>
      <c r="BA588" s="175"/>
      <c r="BB588" s="175"/>
      <c r="BC588" s="175"/>
      <c r="BD588" s="175"/>
      <c r="BE588" s="175"/>
      <c r="BF588" s="175"/>
      <c r="BG588" s="175"/>
      <c r="BH588" s="175"/>
    </row>
    <row r="589" spans="1:60" ht="12.75" outlineLevel="1">
      <c r="A589" s="190"/>
      <c r="B589" s="183"/>
      <c r="C589" s="201" t="s">
        <v>629</v>
      </c>
      <c r="D589" s="186"/>
      <c r="E589" s="209">
        <v>12.5</v>
      </c>
      <c r="F589" s="189"/>
      <c r="G589" s="192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75"/>
      <c r="AT589" s="175"/>
      <c r="AU589" s="175"/>
      <c r="AV589" s="175"/>
      <c r="AW589" s="175"/>
      <c r="AX589" s="175"/>
      <c r="AY589" s="175"/>
      <c r="AZ589" s="175"/>
      <c r="BA589" s="175"/>
      <c r="BB589" s="175"/>
      <c r="BC589" s="175"/>
      <c r="BD589" s="175"/>
      <c r="BE589" s="175"/>
      <c r="BF589" s="175"/>
      <c r="BG589" s="175"/>
      <c r="BH589" s="175"/>
    </row>
    <row r="590" spans="1:60" ht="12.75" outlineLevel="1">
      <c r="A590" s="190">
        <v>118</v>
      </c>
      <c r="B590" s="183" t="s">
        <v>630</v>
      </c>
      <c r="C590" s="200" t="s">
        <v>631</v>
      </c>
      <c r="D590" s="185" t="s">
        <v>124</v>
      </c>
      <c r="E590" s="208">
        <v>168.21</v>
      </c>
      <c r="F590" s="214"/>
      <c r="G590" s="192">
        <f>E590*F590</f>
        <v>0</v>
      </c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175"/>
      <c r="AT590" s="175"/>
      <c r="AU590" s="175"/>
      <c r="AV590" s="175"/>
      <c r="AW590" s="175"/>
      <c r="AX590" s="175"/>
      <c r="AY590" s="175"/>
      <c r="AZ590" s="175"/>
      <c r="BA590" s="175"/>
      <c r="BB590" s="175"/>
      <c r="BC590" s="175"/>
      <c r="BD590" s="175"/>
      <c r="BE590" s="175"/>
      <c r="BF590" s="175"/>
      <c r="BG590" s="175"/>
      <c r="BH590" s="175"/>
    </row>
    <row r="591" spans="1:60" ht="12.75" outlineLevel="1">
      <c r="A591" s="190">
        <v>119</v>
      </c>
      <c r="B591" s="183" t="s">
        <v>632</v>
      </c>
      <c r="C591" s="200" t="s">
        <v>633</v>
      </c>
      <c r="D591" s="185" t="s">
        <v>124</v>
      </c>
      <c r="E591" s="208">
        <v>41.13</v>
      </c>
      <c r="F591" s="214"/>
      <c r="G591" s="192">
        <f>E591*F591</f>
        <v>0</v>
      </c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175"/>
      <c r="AT591" s="175"/>
      <c r="AU591" s="175"/>
      <c r="AV591" s="175"/>
      <c r="AW591" s="175"/>
      <c r="AX591" s="175"/>
      <c r="AY591" s="175"/>
      <c r="AZ591" s="175"/>
      <c r="BA591" s="175"/>
      <c r="BB591" s="175"/>
      <c r="BC591" s="175"/>
      <c r="BD591" s="175"/>
      <c r="BE591" s="175"/>
      <c r="BF591" s="175"/>
      <c r="BG591" s="175"/>
      <c r="BH591" s="175"/>
    </row>
    <row r="592" spans="1:60" ht="12.75" outlineLevel="1">
      <c r="A592" s="190"/>
      <c r="B592" s="183"/>
      <c r="C592" s="201" t="s">
        <v>172</v>
      </c>
      <c r="D592" s="186"/>
      <c r="E592" s="209"/>
      <c r="F592" s="189"/>
      <c r="G592" s="192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/>
      <c r="AQ592" s="175"/>
      <c r="AR592" s="175"/>
      <c r="AS592" s="175"/>
      <c r="AT592" s="175"/>
      <c r="AU592" s="175"/>
      <c r="AV592" s="175"/>
      <c r="AW592" s="175"/>
      <c r="AX592" s="175"/>
      <c r="AY592" s="175"/>
      <c r="AZ592" s="175"/>
      <c r="BA592" s="175"/>
      <c r="BB592" s="175"/>
      <c r="BC592" s="175"/>
      <c r="BD592" s="175"/>
      <c r="BE592" s="175"/>
      <c r="BF592" s="175"/>
      <c r="BG592" s="175"/>
      <c r="BH592" s="175"/>
    </row>
    <row r="593" spans="1:60" ht="12.75" outlineLevel="1">
      <c r="A593" s="190"/>
      <c r="B593" s="183"/>
      <c r="C593" s="201" t="s">
        <v>250</v>
      </c>
      <c r="D593" s="186"/>
      <c r="E593" s="209">
        <v>4.88</v>
      </c>
      <c r="F593" s="189"/>
      <c r="G593" s="192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/>
      <c r="AQ593" s="175"/>
      <c r="AR593" s="175"/>
      <c r="AS593" s="175"/>
      <c r="AT593" s="175"/>
      <c r="AU593" s="175"/>
      <c r="AV593" s="175"/>
      <c r="AW593" s="175"/>
      <c r="AX593" s="175"/>
      <c r="AY593" s="175"/>
      <c r="AZ593" s="175"/>
      <c r="BA593" s="175"/>
      <c r="BB593" s="175"/>
      <c r="BC593" s="175"/>
      <c r="BD593" s="175"/>
      <c r="BE593" s="175"/>
      <c r="BF593" s="175"/>
      <c r="BG593" s="175"/>
      <c r="BH593" s="175"/>
    </row>
    <row r="594" spans="1:60" ht="12.75" outlineLevel="1">
      <c r="A594" s="190"/>
      <c r="B594" s="183"/>
      <c r="C594" s="201" t="s">
        <v>254</v>
      </c>
      <c r="D594" s="186"/>
      <c r="E594" s="209">
        <v>9.75</v>
      </c>
      <c r="F594" s="189"/>
      <c r="G594" s="192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/>
      <c r="AQ594" s="175"/>
      <c r="AR594" s="175"/>
      <c r="AS594" s="175"/>
      <c r="AT594" s="175"/>
      <c r="AU594" s="175"/>
      <c r="AV594" s="175"/>
      <c r="AW594" s="175"/>
      <c r="AX594" s="175"/>
      <c r="AY594" s="175"/>
      <c r="AZ594" s="175"/>
      <c r="BA594" s="175"/>
      <c r="BB594" s="175"/>
      <c r="BC594" s="175"/>
      <c r="BD594" s="175"/>
      <c r="BE594" s="175"/>
      <c r="BF594" s="175"/>
      <c r="BG594" s="175"/>
      <c r="BH594" s="175"/>
    </row>
    <row r="595" spans="1:60" ht="12.75" outlineLevel="1">
      <c r="A595" s="190"/>
      <c r="B595" s="183"/>
      <c r="C595" s="201" t="s">
        <v>256</v>
      </c>
      <c r="D595" s="186"/>
      <c r="E595" s="209">
        <v>2.175</v>
      </c>
      <c r="F595" s="189"/>
      <c r="G595" s="192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  <c r="AQ595" s="175"/>
      <c r="AR595" s="175"/>
      <c r="AS595" s="175"/>
      <c r="AT595" s="175"/>
      <c r="AU595" s="175"/>
      <c r="AV595" s="175"/>
      <c r="AW595" s="175"/>
      <c r="AX595" s="175"/>
      <c r="AY595" s="175"/>
      <c r="AZ595" s="175"/>
      <c r="BA595" s="175"/>
      <c r="BB595" s="175"/>
      <c r="BC595" s="175"/>
      <c r="BD595" s="175"/>
      <c r="BE595" s="175"/>
      <c r="BF595" s="175"/>
      <c r="BG595" s="175"/>
      <c r="BH595" s="175"/>
    </row>
    <row r="596" spans="1:60" ht="12.75" outlineLevel="1">
      <c r="A596" s="190"/>
      <c r="B596" s="183"/>
      <c r="C596" s="201" t="s">
        <v>257</v>
      </c>
      <c r="D596" s="186"/>
      <c r="E596" s="209">
        <v>6.5</v>
      </c>
      <c r="F596" s="189"/>
      <c r="G596" s="192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/>
      <c r="AQ596" s="175"/>
      <c r="AR596" s="175"/>
      <c r="AS596" s="175"/>
      <c r="AT596" s="175"/>
      <c r="AU596" s="175"/>
      <c r="AV596" s="175"/>
      <c r="AW596" s="175"/>
      <c r="AX596" s="175"/>
      <c r="AY596" s="175"/>
      <c r="AZ596" s="175"/>
      <c r="BA596" s="175"/>
      <c r="BB596" s="175"/>
      <c r="BC596" s="175"/>
      <c r="BD596" s="175"/>
      <c r="BE596" s="175"/>
      <c r="BF596" s="175"/>
      <c r="BG596" s="175"/>
      <c r="BH596" s="175"/>
    </row>
    <row r="597" spans="1:60" ht="12.75" outlineLevel="1">
      <c r="A597" s="190"/>
      <c r="B597" s="183"/>
      <c r="C597" s="201" t="s">
        <v>258</v>
      </c>
      <c r="D597" s="186"/>
      <c r="E597" s="209">
        <v>5.325</v>
      </c>
      <c r="F597" s="189"/>
      <c r="G597" s="192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  <c r="AP597" s="175"/>
      <c r="AQ597" s="175"/>
      <c r="AR597" s="175"/>
      <c r="AS597" s="175"/>
      <c r="AT597" s="175"/>
      <c r="AU597" s="175"/>
      <c r="AV597" s="175"/>
      <c r="AW597" s="175"/>
      <c r="AX597" s="175"/>
      <c r="AY597" s="175"/>
      <c r="AZ597" s="175"/>
      <c r="BA597" s="175"/>
      <c r="BB597" s="175"/>
      <c r="BC597" s="175"/>
      <c r="BD597" s="175"/>
      <c r="BE597" s="175"/>
      <c r="BF597" s="175"/>
      <c r="BG597" s="175"/>
      <c r="BH597" s="175"/>
    </row>
    <row r="598" spans="1:60" ht="12.75" outlineLevel="1">
      <c r="A598" s="190"/>
      <c r="B598" s="183"/>
      <c r="C598" s="201" t="s">
        <v>629</v>
      </c>
      <c r="D598" s="186"/>
      <c r="E598" s="209">
        <v>12.5</v>
      </c>
      <c r="F598" s="189"/>
      <c r="G598" s="192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  <c r="AP598" s="175"/>
      <c r="AQ598" s="175"/>
      <c r="AR598" s="175"/>
      <c r="AS598" s="175"/>
      <c r="AT598" s="175"/>
      <c r="AU598" s="175"/>
      <c r="AV598" s="175"/>
      <c r="AW598" s="175"/>
      <c r="AX598" s="175"/>
      <c r="AY598" s="175"/>
      <c r="AZ598" s="175"/>
      <c r="BA598" s="175"/>
      <c r="BB598" s="175"/>
      <c r="BC598" s="175"/>
      <c r="BD598" s="175"/>
      <c r="BE598" s="175"/>
      <c r="BF598" s="175"/>
      <c r="BG598" s="175"/>
      <c r="BH598" s="175"/>
    </row>
    <row r="599" spans="1:60" ht="12.75" outlineLevel="1">
      <c r="A599" s="190">
        <v>120</v>
      </c>
      <c r="B599" s="183" t="s">
        <v>634</v>
      </c>
      <c r="C599" s="200" t="s">
        <v>635</v>
      </c>
      <c r="D599" s="185" t="s">
        <v>119</v>
      </c>
      <c r="E599" s="208">
        <v>95</v>
      </c>
      <c r="F599" s="214"/>
      <c r="G599" s="192">
        <f>E599*F599</f>
        <v>0</v>
      </c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  <c r="AP599" s="175"/>
      <c r="AQ599" s="175"/>
      <c r="AR599" s="175"/>
      <c r="AS599" s="175"/>
      <c r="AT599" s="175"/>
      <c r="AU599" s="175"/>
      <c r="AV599" s="175"/>
      <c r="AW599" s="175"/>
      <c r="AX599" s="175"/>
      <c r="AY599" s="175"/>
      <c r="AZ599" s="175"/>
      <c r="BA599" s="175"/>
      <c r="BB599" s="175"/>
      <c r="BC599" s="175"/>
      <c r="BD599" s="175"/>
      <c r="BE599" s="175"/>
      <c r="BF599" s="175"/>
      <c r="BG599" s="175"/>
      <c r="BH599" s="175"/>
    </row>
    <row r="600" spans="1:60" ht="12.75" outlineLevel="1">
      <c r="A600" s="190"/>
      <c r="B600" s="183"/>
      <c r="C600" s="201" t="s">
        <v>636</v>
      </c>
      <c r="D600" s="186"/>
      <c r="E600" s="209"/>
      <c r="F600" s="189"/>
      <c r="G600" s="192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  <c r="AQ600" s="175"/>
      <c r="AR600" s="175"/>
      <c r="AS600" s="175"/>
      <c r="AT600" s="175"/>
      <c r="AU600" s="175"/>
      <c r="AV600" s="175"/>
      <c r="AW600" s="175"/>
      <c r="AX600" s="175"/>
      <c r="AY600" s="175"/>
      <c r="AZ600" s="175"/>
      <c r="BA600" s="175"/>
      <c r="BB600" s="175"/>
      <c r="BC600" s="175"/>
      <c r="BD600" s="175"/>
      <c r="BE600" s="175"/>
      <c r="BF600" s="175"/>
      <c r="BG600" s="175"/>
      <c r="BH600" s="175"/>
    </row>
    <row r="601" spans="1:60" ht="12.75" outlineLevel="1">
      <c r="A601" s="190"/>
      <c r="B601" s="183"/>
      <c r="C601" s="201" t="s">
        <v>637</v>
      </c>
      <c r="D601" s="186"/>
      <c r="E601" s="209">
        <v>35</v>
      </c>
      <c r="F601" s="189"/>
      <c r="G601" s="192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  <c r="AR601" s="175"/>
      <c r="AS601" s="175"/>
      <c r="AT601" s="175"/>
      <c r="AU601" s="175"/>
      <c r="AV601" s="175"/>
      <c r="AW601" s="175"/>
      <c r="AX601" s="175"/>
      <c r="AY601" s="175"/>
      <c r="AZ601" s="175"/>
      <c r="BA601" s="175"/>
      <c r="BB601" s="175"/>
      <c r="BC601" s="175"/>
      <c r="BD601" s="175"/>
      <c r="BE601" s="175"/>
      <c r="BF601" s="175"/>
      <c r="BG601" s="175"/>
      <c r="BH601" s="175"/>
    </row>
    <row r="602" spans="1:60" ht="12.75" outlineLevel="1">
      <c r="A602" s="190"/>
      <c r="B602" s="183"/>
      <c r="C602" s="201" t="s">
        <v>638</v>
      </c>
      <c r="D602" s="186"/>
      <c r="E602" s="209">
        <v>60</v>
      </c>
      <c r="F602" s="189"/>
      <c r="G602" s="192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  <c r="AR602" s="175"/>
      <c r="AS602" s="175"/>
      <c r="AT602" s="175"/>
      <c r="AU602" s="175"/>
      <c r="AV602" s="175"/>
      <c r="AW602" s="175"/>
      <c r="AX602" s="175"/>
      <c r="AY602" s="175"/>
      <c r="AZ602" s="175"/>
      <c r="BA602" s="175"/>
      <c r="BB602" s="175"/>
      <c r="BC602" s="175"/>
      <c r="BD602" s="175"/>
      <c r="BE602" s="175"/>
      <c r="BF602" s="175"/>
      <c r="BG602" s="175"/>
      <c r="BH602" s="175"/>
    </row>
    <row r="603" spans="1:60" ht="22.5" outlineLevel="1">
      <c r="A603" s="190">
        <v>121</v>
      </c>
      <c r="B603" s="183" t="s">
        <v>639</v>
      </c>
      <c r="C603" s="200" t="s">
        <v>640</v>
      </c>
      <c r="D603" s="185" t="s">
        <v>129</v>
      </c>
      <c r="E603" s="208">
        <v>134.568</v>
      </c>
      <c r="F603" s="214"/>
      <c r="G603" s="192">
        <f>E603*F603</f>
        <v>0</v>
      </c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5"/>
      <c r="AT603" s="175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5"/>
      <c r="BG603" s="175"/>
      <c r="BH603" s="175"/>
    </row>
    <row r="604" spans="1:60" ht="12.75" outlineLevel="1">
      <c r="A604" s="190"/>
      <c r="B604" s="183"/>
      <c r="C604" s="201" t="s">
        <v>641</v>
      </c>
      <c r="D604" s="186"/>
      <c r="E604" s="209">
        <v>134.568</v>
      </c>
      <c r="F604" s="189"/>
      <c r="G604" s="192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  <c r="BG604" s="175"/>
      <c r="BH604" s="175"/>
    </row>
    <row r="605" spans="1:60" ht="22.5" outlineLevel="1">
      <c r="A605" s="190">
        <v>122</v>
      </c>
      <c r="B605" s="183" t="s">
        <v>642</v>
      </c>
      <c r="C605" s="200" t="s">
        <v>643</v>
      </c>
      <c r="D605" s="185" t="s">
        <v>124</v>
      </c>
      <c r="E605" s="208">
        <v>168.21</v>
      </c>
      <c r="F605" s="214"/>
      <c r="G605" s="192">
        <f>E605*F605</f>
        <v>0</v>
      </c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  <c r="BG605" s="175"/>
      <c r="BH605" s="175"/>
    </row>
    <row r="606" spans="1:60" ht="12.75" outlineLevel="1">
      <c r="A606" s="190">
        <v>123</v>
      </c>
      <c r="B606" s="183" t="s">
        <v>644</v>
      </c>
      <c r="C606" s="200" t="s">
        <v>645</v>
      </c>
      <c r="D606" s="185" t="s">
        <v>616</v>
      </c>
      <c r="E606" s="208">
        <v>148.0248</v>
      </c>
      <c r="F606" s="214"/>
      <c r="G606" s="192">
        <f>E606*F606</f>
        <v>0</v>
      </c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75"/>
      <c r="AT606" s="175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5"/>
      <c r="BG606" s="175"/>
      <c r="BH606" s="175"/>
    </row>
    <row r="607" spans="1:60" ht="12.75" outlineLevel="1">
      <c r="A607" s="190"/>
      <c r="B607" s="183"/>
      <c r="C607" s="201" t="s">
        <v>646</v>
      </c>
      <c r="D607" s="186"/>
      <c r="E607" s="209">
        <v>148.0248</v>
      </c>
      <c r="F607" s="189"/>
      <c r="G607" s="192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75"/>
      <c r="AT607" s="175"/>
      <c r="AU607" s="175"/>
      <c r="AV607" s="175"/>
      <c r="AW607" s="175"/>
      <c r="AX607" s="175"/>
      <c r="AY607" s="175"/>
      <c r="AZ607" s="175"/>
      <c r="BA607" s="175"/>
      <c r="BB607" s="175"/>
      <c r="BC607" s="175"/>
      <c r="BD607" s="175"/>
      <c r="BE607" s="175"/>
      <c r="BF607" s="175"/>
      <c r="BG607" s="175"/>
      <c r="BH607" s="175"/>
    </row>
    <row r="608" spans="1:60" ht="12.75" outlineLevel="1">
      <c r="A608" s="190">
        <v>124</v>
      </c>
      <c r="B608" s="183" t="s">
        <v>647</v>
      </c>
      <c r="C608" s="200" t="s">
        <v>648</v>
      </c>
      <c r="D608" s="185" t="s">
        <v>521</v>
      </c>
      <c r="E608" s="208">
        <v>166.5279</v>
      </c>
      <c r="F608" s="214"/>
      <c r="G608" s="192">
        <f>E608*F608</f>
        <v>0</v>
      </c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5"/>
      <c r="AT608" s="175"/>
      <c r="AU608" s="175"/>
      <c r="AV608" s="175"/>
      <c r="AW608" s="175"/>
      <c r="AX608" s="175"/>
      <c r="AY608" s="175"/>
      <c r="AZ608" s="175"/>
      <c r="BA608" s="175"/>
      <c r="BB608" s="175"/>
      <c r="BC608" s="175"/>
      <c r="BD608" s="175"/>
      <c r="BE608" s="175"/>
      <c r="BF608" s="175"/>
      <c r="BG608" s="175"/>
      <c r="BH608" s="175"/>
    </row>
    <row r="609" spans="1:60" ht="12.75" outlineLevel="1">
      <c r="A609" s="190"/>
      <c r="B609" s="183"/>
      <c r="C609" s="201" t="s">
        <v>649</v>
      </c>
      <c r="D609" s="186"/>
      <c r="E609" s="209">
        <v>166.5279</v>
      </c>
      <c r="F609" s="189"/>
      <c r="G609" s="192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  <c r="AQ609" s="175"/>
      <c r="AR609" s="175"/>
      <c r="AS609" s="175"/>
      <c r="AT609" s="175"/>
      <c r="AU609" s="175"/>
      <c r="AV609" s="175"/>
      <c r="AW609" s="175"/>
      <c r="AX609" s="175"/>
      <c r="AY609" s="175"/>
      <c r="AZ609" s="175"/>
      <c r="BA609" s="175"/>
      <c r="BB609" s="175"/>
      <c r="BC609" s="175"/>
      <c r="BD609" s="175"/>
      <c r="BE609" s="175"/>
      <c r="BF609" s="175"/>
      <c r="BG609" s="175"/>
      <c r="BH609" s="175"/>
    </row>
    <row r="610" spans="1:60" ht="12.75" outlineLevel="1">
      <c r="A610" s="190">
        <v>125</v>
      </c>
      <c r="B610" s="183" t="s">
        <v>650</v>
      </c>
      <c r="C610" s="200" t="s">
        <v>651</v>
      </c>
      <c r="D610" s="185" t="s">
        <v>521</v>
      </c>
      <c r="E610" s="208">
        <v>18.5031</v>
      </c>
      <c r="F610" s="214"/>
      <c r="G610" s="192">
        <f>E610*F610</f>
        <v>0</v>
      </c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5"/>
      <c r="AT610" s="175"/>
      <c r="AU610" s="175"/>
      <c r="AV610" s="175"/>
      <c r="AW610" s="175"/>
      <c r="AX610" s="175"/>
      <c r="AY610" s="175"/>
      <c r="AZ610" s="175"/>
      <c r="BA610" s="175"/>
      <c r="BB610" s="175"/>
      <c r="BC610" s="175"/>
      <c r="BD610" s="175"/>
      <c r="BE610" s="175"/>
      <c r="BF610" s="175"/>
      <c r="BG610" s="175"/>
      <c r="BH610" s="175"/>
    </row>
    <row r="611" spans="1:60" ht="12.75" outlineLevel="1">
      <c r="A611" s="190"/>
      <c r="B611" s="183"/>
      <c r="C611" s="201" t="s">
        <v>652</v>
      </c>
      <c r="D611" s="186"/>
      <c r="E611" s="209">
        <v>18.5031</v>
      </c>
      <c r="F611" s="189"/>
      <c r="G611" s="192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5"/>
      <c r="AT611" s="175"/>
      <c r="AU611" s="175"/>
      <c r="AV611" s="175"/>
      <c r="AW611" s="175"/>
      <c r="AX611" s="175"/>
      <c r="AY611" s="175"/>
      <c r="AZ611" s="175"/>
      <c r="BA611" s="175"/>
      <c r="BB611" s="175"/>
      <c r="BC611" s="175"/>
      <c r="BD611" s="175"/>
      <c r="BE611" s="175"/>
      <c r="BF611" s="175"/>
      <c r="BG611" s="175"/>
      <c r="BH611" s="175"/>
    </row>
    <row r="612" spans="1:60" ht="12.75" outlineLevel="1">
      <c r="A612" s="190">
        <v>126</v>
      </c>
      <c r="B612" s="183" t="s">
        <v>653</v>
      </c>
      <c r="C612" s="200" t="s">
        <v>654</v>
      </c>
      <c r="D612" s="185" t="s">
        <v>521</v>
      </c>
      <c r="E612" s="208">
        <v>18.88</v>
      </c>
      <c r="F612" s="214"/>
      <c r="G612" s="192">
        <f>E612*F612</f>
        <v>0</v>
      </c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75"/>
      <c r="AT612" s="175"/>
      <c r="AU612" s="175"/>
      <c r="AV612" s="175"/>
      <c r="AW612" s="175"/>
      <c r="AX612" s="175"/>
      <c r="AY612" s="175"/>
      <c r="AZ612" s="175"/>
      <c r="BA612" s="175"/>
      <c r="BB612" s="175"/>
      <c r="BC612" s="175"/>
      <c r="BD612" s="175"/>
      <c r="BE612" s="175"/>
      <c r="BF612" s="175"/>
      <c r="BG612" s="175"/>
      <c r="BH612" s="175"/>
    </row>
    <row r="613" spans="1:60" ht="12.75" outlineLevel="1">
      <c r="A613" s="190"/>
      <c r="B613" s="183"/>
      <c r="C613" s="201" t="s">
        <v>172</v>
      </c>
      <c r="D613" s="186"/>
      <c r="E613" s="209"/>
      <c r="F613" s="189"/>
      <c r="G613" s="192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  <c r="AR613" s="175"/>
      <c r="AS613" s="175"/>
      <c r="AT613" s="175"/>
      <c r="AU613" s="175"/>
      <c r="AV613" s="175"/>
      <c r="AW613" s="175"/>
      <c r="AX613" s="175"/>
      <c r="AY613" s="175"/>
      <c r="AZ613" s="175"/>
      <c r="BA613" s="175"/>
      <c r="BB613" s="175"/>
      <c r="BC613" s="175"/>
      <c r="BD613" s="175"/>
      <c r="BE613" s="175"/>
      <c r="BF613" s="175"/>
      <c r="BG613" s="175"/>
      <c r="BH613" s="175"/>
    </row>
    <row r="614" spans="1:60" ht="12.75" outlineLevel="1">
      <c r="A614" s="190"/>
      <c r="B614" s="183"/>
      <c r="C614" s="201" t="s">
        <v>250</v>
      </c>
      <c r="D614" s="186"/>
      <c r="E614" s="209">
        <v>4.88</v>
      </c>
      <c r="F614" s="189"/>
      <c r="G614" s="192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  <c r="AR614" s="175"/>
      <c r="AS614" s="175"/>
      <c r="AT614" s="175"/>
      <c r="AU614" s="175"/>
      <c r="AV614" s="175"/>
      <c r="AW614" s="175"/>
      <c r="AX614" s="175"/>
      <c r="AY614" s="175"/>
      <c r="AZ614" s="175"/>
      <c r="BA614" s="175"/>
      <c r="BB614" s="175"/>
      <c r="BC614" s="175"/>
      <c r="BD614" s="175"/>
      <c r="BE614" s="175"/>
      <c r="BF614" s="175"/>
      <c r="BG614" s="175"/>
      <c r="BH614" s="175"/>
    </row>
    <row r="615" spans="1:60" ht="12.75" outlineLevel="1">
      <c r="A615" s="190"/>
      <c r="B615" s="183"/>
      <c r="C615" s="201" t="s">
        <v>256</v>
      </c>
      <c r="D615" s="186"/>
      <c r="E615" s="209">
        <v>2.175</v>
      </c>
      <c r="F615" s="189"/>
      <c r="G615" s="192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  <c r="AR615" s="175"/>
      <c r="AS615" s="175"/>
      <c r="AT615" s="175"/>
      <c r="AU615" s="175"/>
      <c r="AV615" s="175"/>
      <c r="AW615" s="175"/>
      <c r="AX615" s="175"/>
      <c r="AY615" s="175"/>
      <c r="AZ615" s="175"/>
      <c r="BA615" s="175"/>
      <c r="BB615" s="175"/>
      <c r="BC615" s="175"/>
      <c r="BD615" s="175"/>
      <c r="BE615" s="175"/>
      <c r="BF615" s="175"/>
      <c r="BG615" s="175"/>
      <c r="BH615" s="175"/>
    </row>
    <row r="616" spans="1:60" ht="12.75" outlineLevel="1">
      <c r="A616" s="190"/>
      <c r="B616" s="183"/>
      <c r="C616" s="201" t="s">
        <v>257</v>
      </c>
      <c r="D616" s="186"/>
      <c r="E616" s="209">
        <v>6.5</v>
      </c>
      <c r="F616" s="189"/>
      <c r="G616" s="192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/>
      <c r="AQ616" s="175"/>
      <c r="AR616" s="175"/>
      <c r="AS616" s="175"/>
      <c r="AT616" s="175"/>
      <c r="AU616" s="175"/>
      <c r="AV616" s="175"/>
      <c r="AW616" s="175"/>
      <c r="AX616" s="175"/>
      <c r="AY616" s="175"/>
      <c r="AZ616" s="175"/>
      <c r="BA616" s="175"/>
      <c r="BB616" s="175"/>
      <c r="BC616" s="175"/>
      <c r="BD616" s="175"/>
      <c r="BE616" s="175"/>
      <c r="BF616" s="175"/>
      <c r="BG616" s="175"/>
      <c r="BH616" s="175"/>
    </row>
    <row r="617" spans="1:60" ht="12.75" outlineLevel="1">
      <c r="A617" s="190"/>
      <c r="B617" s="183"/>
      <c r="C617" s="201" t="s">
        <v>258</v>
      </c>
      <c r="D617" s="186"/>
      <c r="E617" s="209">
        <v>5.325</v>
      </c>
      <c r="F617" s="189"/>
      <c r="G617" s="192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  <c r="AQ617" s="175"/>
      <c r="AR617" s="175"/>
      <c r="AS617" s="175"/>
      <c r="AT617" s="175"/>
      <c r="AU617" s="175"/>
      <c r="AV617" s="175"/>
      <c r="AW617" s="175"/>
      <c r="AX617" s="175"/>
      <c r="AY617" s="175"/>
      <c r="AZ617" s="175"/>
      <c r="BA617" s="175"/>
      <c r="BB617" s="175"/>
      <c r="BC617" s="175"/>
      <c r="BD617" s="175"/>
      <c r="BE617" s="175"/>
      <c r="BF617" s="175"/>
      <c r="BG617" s="175"/>
      <c r="BH617" s="175"/>
    </row>
    <row r="618" spans="1:60" ht="12.75" outlineLevel="1">
      <c r="A618" s="190">
        <v>127</v>
      </c>
      <c r="B618" s="183" t="s">
        <v>655</v>
      </c>
      <c r="C618" s="200" t="s">
        <v>656</v>
      </c>
      <c r="D618" s="185" t="s">
        <v>521</v>
      </c>
      <c r="E618" s="208">
        <v>43.2</v>
      </c>
      <c r="F618" s="214"/>
      <c r="G618" s="192">
        <f>E618*F618</f>
        <v>0</v>
      </c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  <c r="AR618" s="175"/>
      <c r="AS618" s="175"/>
      <c r="AT618" s="175"/>
      <c r="AU618" s="175"/>
      <c r="AV618" s="175"/>
      <c r="AW618" s="175"/>
      <c r="AX618" s="175"/>
      <c r="AY618" s="175"/>
      <c r="AZ618" s="175"/>
      <c r="BA618" s="175"/>
      <c r="BB618" s="175"/>
      <c r="BC618" s="175"/>
      <c r="BD618" s="175"/>
      <c r="BE618" s="175"/>
      <c r="BF618" s="175"/>
      <c r="BG618" s="175"/>
      <c r="BH618" s="175"/>
    </row>
    <row r="619" spans="1:60" ht="12.75" outlineLevel="1">
      <c r="A619" s="190"/>
      <c r="B619" s="183"/>
      <c r="C619" s="201" t="s">
        <v>172</v>
      </c>
      <c r="D619" s="186"/>
      <c r="E619" s="209"/>
      <c r="F619" s="189"/>
      <c r="G619" s="192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  <c r="AQ619" s="175"/>
      <c r="AR619" s="175"/>
      <c r="AS619" s="175"/>
      <c r="AT619" s="175"/>
      <c r="AU619" s="175"/>
      <c r="AV619" s="175"/>
      <c r="AW619" s="175"/>
      <c r="AX619" s="175"/>
      <c r="AY619" s="175"/>
      <c r="AZ619" s="175"/>
      <c r="BA619" s="175"/>
      <c r="BB619" s="175"/>
      <c r="BC619" s="175"/>
      <c r="BD619" s="175"/>
      <c r="BE619" s="175"/>
      <c r="BF619" s="175"/>
      <c r="BG619" s="175"/>
      <c r="BH619" s="175"/>
    </row>
    <row r="620" spans="1:60" ht="12.75" outlineLevel="1">
      <c r="A620" s="190"/>
      <c r="B620" s="183"/>
      <c r="C620" s="201" t="s">
        <v>252</v>
      </c>
      <c r="D620" s="186"/>
      <c r="E620" s="209">
        <v>43.2</v>
      </c>
      <c r="F620" s="189"/>
      <c r="G620" s="192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  <c r="AQ620" s="175"/>
      <c r="AR620" s="175"/>
      <c r="AS620" s="175"/>
      <c r="AT620" s="175"/>
      <c r="AU620" s="175"/>
      <c r="AV620" s="175"/>
      <c r="AW620" s="175"/>
      <c r="AX620" s="175"/>
      <c r="AY620" s="175"/>
      <c r="AZ620" s="175"/>
      <c r="BA620" s="175"/>
      <c r="BB620" s="175"/>
      <c r="BC620" s="175"/>
      <c r="BD620" s="175"/>
      <c r="BE620" s="175"/>
      <c r="BF620" s="175"/>
      <c r="BG620" s="175"/>
      <c r="BH620" s="175"/>
    </row>
    <row r="621" spans="1:60" ht="12.75" outlineLevel="1">
      <c r="A621" s="190">
        <v>128</v>
      </c>
      <c r="B621" s="183" t="s">
        <v>657</v>
      </c>
      <c r="C621" s="200" t="s">
        <v>658</v>
      </c>
      <c r="D621" s="185" t="s">
        <v>114</v>
      </c>
      <c r="E621" s="208">
        <v>4.44406</v>
      </c>
      <c r="F621" s="214"/>
      <c r="G621" s="192">
        <f>E621*F621</f>
        <v>0</v>
      </c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  <c r="AQ621" s="175"/>
      <c r="AR621" s="175"/>
      <c r="AS621" s="175"/>
      <c r="AT621" s="175"/>
      <c r="AU621" s="175"/>
      <c r="AV621" s="175"/>
      <c r="AW621" s="175"/>
      <c r="AX621" s="175"/>
      <c r="AY621" s="175"/>
      <c r="AZ621" s="175"/>
      <c r="BA621" s="175"/>
      <c r="BB621" s="175"/>
      <c r="BC621" s="175"/>
      <c r="BD621" s="175"/>
      <c r="BE621" s="175"/>
      <c r="BF621" s="175"/>
      <c r="BG621" s="175"/>
      <c r="BH621" s="175"/>
    </row>
    <row r="622" spans="1:7" ht="12.75">
      <c r="A622" s="191" t="s">
        <v>107</v>
      </c>
      <c r="B622" s="184" t="s">
        <v>91</v>
      </c>
      <c r="C622" s="202" t="s">
        <v>92</v>
      </c>
      <c r="D622" s="187"/>
      <c r="E622" s="210"/>
      <c r="F622" s="261">
        <f>SUM(G623:G675)</f>
        <v>0</v>
      </c>
      <c r="G622" s="262"/>
    </row>
    <row r="623" spans="1:60" ht="22.5" outlineLevel="1">
      <c r="A623" s="190">
        <v>129</v>
      </c>
      <c r="B623" s="183" t="s">
        <v>659</v>
      </c>
      <c r="C623" s="200" t="s">
        <v>660</v>
      </c>
      <c r="D623" s="185" t="s">
        <v>124</v>
      </c>
      <c r="E623" s="208">
        <v>17.04</v>
      </c>
      <c r="F623" s="214"/>
      <c r="G623" s="192">
        <f>E623*F623</f>
        <v>0</v>
      </c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175"/>
      <c r="AT623" s="175"/>
      <c r="AU623" s="175"/>
      <c r="AV623" s="175"/>
      <c r="AW623" s="175"/>
      <c r="AX623" s="175"/>
      <c r="AY623" s="175"/>
      <c r="AZ623" s="175"/>
      <c r="BA623" s="175"/>
      <c r="BB623" s="175"/>
      <c r="BC623" s="175"/>
      <c r="BD623" s="175"/>
      <c r="BE623" s="175"/>
      <c r="BF623" s="175"/>
      <c r="BG623" s="175"/>
      <c r="BH623" s="175"/>
    </row>
    <row r="624" spans="1:60" ht="12.75" outlineLevel="1">
      <c r="A624" s="190"/>
      <c r="B624" s="183"/>
      <c r="C624" s="201" t="s">
        <v>661</v>
      </c>
      <c r="D624" s="186"/>
      <c r="E624" s="209"/>
      <c r="F624" s="189"/>
      <c r="G624" s="192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175"/>
      <c r="AT624" s="175"/>
      <c r="AU624" s="175"/>
      <c r="AV624" s="175"/>
      <c r="AW624" s="175"/>
      <c r="AX624" s="175"/>
      <c r="AY624" s="175"/>
      <c r="AZ624" s="175"/>
      <c r="BA624" s="175"/>
      <c r="BB624" s="175"/>
      <c r="BC624" s="175"/>
      <c r="BD624" s="175"/>
      <c r="BE624" s="175"/>
      <c r="BF624" s="175"/>
      <c r="BG624" s="175"/>
      <c r="BH624" s="175"/>
    </row>
    <row r="625" spans="1:60" ht="12.75" outlineLevel="1">
      <c r="A625" s="190"/>
      <c r="B625" s="183"/>
      <c r="C625" s="201" t="s">
        <v>662</v>
      </c>
      <c r="D625" s="186"/>
      <c r="E625" s="209">
        <v>17.04</v>
      </c>
      <c r="F625" s="189"/>
      <c r="G625" s="192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75"/>
      <c r="AT625" s="175"/>
      <c r="AU625" s="175"/>
      <c r="AV625" s="175"/>
      <c r="AW625" s="175"/>
      <c r="AX625" s="175"/>
      <c r="AY625" s="175"/>
      <c r="AZ625" s="175"/>
      <c r="BA625" s="175"/>
      <c r="BB625" s="175"/>
      <c r="BC625" s="175"/>
      <c r="BD625" s="175"/>
      <c r="BE625" s="175"/>
      <c r="BF625" s="175"/>
      <c r="BG625" s="175"/>
      <c r="BH625" s="175"/>
    </row>
    <row r="626" spans="1:60" ht="12.75" outlineLevel="1">
      <c r="A626" s="190">
        <v>130</v>
      </c>
      <c r="B626" s="183" t="s">
        <v>663</v>
      </c>
      <c r="C626" s="200" t="s">
        <v>664</v>
      </c>
      <c r="D626" s="185" t="s">
        <v>124</v>
      </c>
      <c r="E626" s="208">
        <v>46.7875</v>
      </c>
      <c r="F626" s="214"/>
      <c r="G626" s="192">
        <f>E626*F626</f>
        <v>0</v>
      </c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  <c r="AQ626" s="175"/>
      <c r="AR626" s="175"/>
      <c r="AS626" s="175"/>
      <c r="AT626" s="175"/>
      <c r="AU626" s="175"/>
      <c r="AV626" s="175"/>
      <c r="AW626" s="175"/>
      <c r="AX626" s="175"/>
      <c r="AY626" s="175"/>
      <c r="AZ626" s="175"/>
      <c r="BA626" s="175"/>
      <c r="BB626" s="175"/>
      <c r="BC626" s="175"/>
      <c r="BD626" s="175"/>
      <c r="BE626" s="175"/>
      <c r="BF626" s="175"/>
      <c r="BG626" s="175"/>
      <c r="BH626" s="175"/>
    </row>
    <row r="627" spans="1:60" ht="12.75" outlineLevel="1">
      <c r="A627" s="190"/>
      <c r="B627" s="183"/>
      <c r="C627" s="256" t="s">
        <v>665</v>
      </c>
      <c r="D627" s="257"/>
      <c r="E627" s="258"/>
      <c r="F627" s="259"/>
      <c r="G627" s="260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  <c r="AQ627" s="175"/>
      <c r="AR627" s="175"/>
      <c r="AS627" s="175"/>
      <c r="AT627" s="175"/>
      <c r="AU627" s="175"/>
      <c r="AV627" s="175"/>
      <c r="AW627" s="175"/>
      <c r="AX627" s="175"/>
      <c r="AY627" s="175"/>
      <c r="AZ627" s="175"/>
      <c r="BA627" s="182" t="str">
        <f>C627</f>
        <v>Nátěr - vysoký standard - otěruvzdorný,vodovzdorný,</v>
      </c>
      <c r="BB627" s="175"/>
      <c r="BC627" s="175"/>
      <c r="BD627" s="175"/>
      <c r="BE627" s="175"/>
      <c r="BF627" s="175"/>
      <c r="BG627" s="175"/>
      <c r="BH627" s="175"/>
    </row>
    <row r="628" spans="1:60" ht="12.75" outlineLevel="1">
      <c r="A628" s="190"/>
      <c r="B628" s="183"/>
      <c r="C628" s="256" t="s">
        <v>666</v>
      </c>
      <c r="D628" s="257"/>
      <c r="E628" s="258"/>
      <c r="F628" s="259"/>
      <c r="G628" s="260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  <c r="AQ628" s="175"/>
      <c r="AR628" s="175"/>
      <c r="AS628" s="175"/>
      <c r="AT628" s="175"/>
      <c r="AU628" s="175"/>
      <c r="AV628" s="175"/>
      <c r="AW628" s="175"/>
      <c r="AX628" s="175"/>
      <c r="AY628" s="175"/>
      <c r="AZ628" s="175"/>
      <c r="BA628" s="182" t="str">
        <f>C628</f>
        <v>odol.desinfekci,stálobarevný.Nátěr v pastelových barvách.</v>
      </c>
      <c r="BB628" s="175"/>
      <c r="BC628" s="175"/>
      <c r="BD628" s="175"/>
      <c r="BE628" s="175"/>
      <c r="BF628" s="175"/>
      <c r="BG628" s="175"/>
      <c r="BH628" s="175"/>
    </row>
    <row r="629" spans="1:60" ht="12.75" outlineLevel="1">
      <c r="A629" s="190"/>
      <c r="B629" s="183"/>
      <c r="C629" s="201" t="s">
        <v>667</v>
      </c>
      <c r="D629" s="186"/>
      <c r="E629" s="209"/>
      <c r="F629" s="189"/>
      <c r="G629" s="192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  <c r="AQ629" s="175"/>
      <c r="AR629" s="175"/>
      <c r="AS629" s="175"/>
      <c r="AT629" s="175"/>
      <c r="AU629" s="175"/>
      <c r="AV629" s="175"/>
      <c r="AW629" s="175"/>
      <c r="AX629" s="175"/>
      <c r="AY629" s="175"/>
      <c r="AZ629" s="175"/>
      <c r="BA629" s="175"/>
      <c r="BB629" s="175"/>
      <c r="BC629" s="175"/>
      <c r="BD629" s="175"/>
      <c r="BE629" s="175"/>
      <c r="BF629" s="175"/>
      <c r="BG629" s="175"/>
      <c r="BH629" s="175"/>
    </row>
    <row r="630" spans="1:60" ht="12.75" outlineLevel="1">
      <c r="A630" s="190"/>
      <c r="B630" s="183"/>
      <c r="C630" s="201" t="s">
        <v>668</v>
      </c>
      <c r="D630" s="186"/>
      <c r="E630" s="209">
        <v>2.97</v>
      </c>
      <c r="F630" s="189"/>
      <c r="G630" s="192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  <c r="AQ630" s="175"/>
      <c r="AR630" s="175"/>
      <c r="AS630" s="175"/>
      <c r="AT630" s="175"/>
      <c r="AU630" s="175"/>
      <c r="AV630" s="175"/>
      <c r="AW630" s="175"/>
      <c r="AX630" s="175"/>
      <c r="AY630" s="175"/>
      <c r="AZ630" s="175"/>
      <c r="BA630" s="175"/>
      <c r="BB630" s="175"/>
      <c r="BC630" s="175"/>
      <c r="BD630" s="175"/>
      <c r="BE630" s="175"/>
      <c r="BF630" s="175"/>
      <c r="BG630" s="175"/>
      <c r="BH630" s="175"/>
    </row>
    <row r="631" spans="1:60" ht="12.75" outlineLevel="1">
      <c r="A631" s="190"/>
      <c r="B631" s="183"/>
      <c r="C631" s="201" t="s">
        <v>669</v>
      </c>
      <c r="D631" s="186"/>
      <c r="E631" s="209">
        <v>4.1925</v>
      </c>
      <c r="F631" s="189"/>
      <c r="G631" s="192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  <c r="AQ631" s="175"/>
      <c r="AR631" s="175"/>
      <c r="AS631" s="175"/>
      <c r="AT631" s="175"/>
      <c r="AU631" s="175"/>
      <c r="AV631" s="175"/>
      <c r="AW631" s="175"/>
      <c r="AX631" s="175"/>
      <c r="AY631" s="175"/>
      <c r="AZ631" s="175"/>
      <c r="BA631" s="175"/>
      <c r="BB631" s="175"/>
      <c r="BC631" s="175"/>
      <c r="BD631" s="175"/>
      <c r="BE631" s="175"/>
      <c r="BF631" s="175"/>
      <c r="BG631" s="175"/>
      <c r="BH631" s="175"/>
    </row>
    <row r="632" spans="1:60" ht="12.75" outlineLevel="1">
      <c r="A632" s="190"/>
      <c r="B632" s="183"/>
      <c r="C632" s="201" t="s">
        <v>670</v>
      </c>
      <c r="D632" s="186"/>
      <c r="E632" s="209">
        <v>14.625</v>
      </c>
      <c r="F632" s="189"/>
      <c r="G632" s="192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/>
      <c r="AQ632" s="175"/>
      <c r="AR632" s="175"/>
      <c r="AS632" s="175"/>
      <c r="AT632" s="175"/>
      <c r="AU632" s="175"/>
      <c r="AV632" s="175"/>
      <c r="AW632" s="175"/>
      <c r="AX632" s="175"/>
      <c r="AY632" s="175"/>
      <c r="AZ632" s="175"/>
      <c r="BA632" s="175"/>
      <c r="BB632" s="175"/>
      <c r="BC632" s="175"/>
      <c r="BD632" s="175"/>
      <c r="BE632" s="175"/>
      <c r="BF632" s="175"/>
      <c r="BG632" s="175"/>
      <c r="BH632" s="175"/>
    </row>
    <row r="633" spans="1:60" ht="12.75" outlineLevel="1">
      <c r="A633" s="190"/>
      <c r="B633" s="183"/>
      <c r="C633" s="201" t="s">
        <v>671</v>
      </c>
      <c r="D633" s="186"/>
      <c r="E633" s="209">
        <v>25</v>
      </c>
      <c r="F633" s="189"/>
      <c r="G633" s="192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/>
      <c r="AQ633" s="175"/>
      <c r="AR633" s="175"/>
      <c r="AS633" s="175"/>
      <c r="AT633" s="175"/>
      <c r="AU633" s="175"/>
      <c r="AV633" s="175"/>
      <c r="AW633" s="175"/>
      <c r="AX633" s="175"/>
      <c r="AY633" s="175"/>
      <c r="AZ633" s="175"/>
      <c r="BA633" s="175"/>
      <c r="BB633" s="175"/>
      <c r="BC633" s="175"/>
      <c r="BD633" s="175"/>
      <c r="BE633" s="175"/>
      <c r="BF633" s="175"/>
      <c r="BG633" s="175"/>
      <c r="BH633" s="175"/>
    </row>
    <row r="634" spans="1:60" ht="12.75" outlineLevel="1">
      <c r="A634" s="190">
        <v>131</v>
      </c>
      <c r="B634" s="183" t="s">
        <v>672</v>
      </c>
      <c r="C634" s="200" t="s">
        <v>673</v>
      </c>
      <c r="D634" s="185" t="s">
        <v>124</v>
      </c>
      <c r="E634" s="208">
        <v>46.78</v>
      </c>
      <c r="F634" s="214"/>
      <c r="G634" s="192">
        <f>E634*F634</f>
        <v>0</v>
      </c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  <c r="AP634" s="175"/>
      <c r="AQ634" s="175"/>
      <c r="AR634" s="175"/>
      <c r="AS634" s="175"/>
      <c r="AT634" s="175"/>
      <c r="AU634" s="175"/>
      <c r="AV634" s="175"/>
      <c r="AW634" s="175"/>
      <c r="AX634" s="175"/>
      <c r="AY634" s="175"/>
      <c r="AZ634" s="175"/>
      <c r="BA634" s="175"/>
      <c r="BB634" s="175"/>
      <c r="BC634" s="175"/>
      <c r="BD634" s="175"/>
      <c r="BE634" s="175"/>
      <c r="BF634" s="175"/>
      <c r="BG634" s="175"/>
      <c r="BH634" s="175"/>
    </row>
    <row r="635" spans="1:60" ht="12.75" outlineLevel="1">
      <c r="A635" s="190">
        <v>132</v>
      </c>
      <c r="B635" s="183" t="s">
        <v>674</v>
      </c>
      <c r="C635" s="200" t="s">
        <v>675</v>
      </c>
      <c r="D635" s="185" t="s">
        <v>124</v>
      </c>
      <c r="E635" s="208">
        <v>17.04</v>
      </c>
      <c r="F635" s="214"/>
      <c r="G635" s="192">
        <f>E635*F635</f>
        <v>0</v>
      </c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/>
      <c r="AQ635" s="175"/>
      <c r="AR635" s="175"/>
      <c r="AS635" s="175"/>
      <c r="AT635" s="175"/>
      <c r="AU635" s="175"/>
      <c r="AV635" s="175"/>
      <c r="AW635" s="175"/>
      <c r="AX635" s="175"/>
      <c r="AY635" s="175"/>
      <c r="AZ635" s="175"/>
      <c r="BA635" s="175"/>
      <c r="BB635" s="175"/>
      <c r="BC635" s="175"/>
      <c r="BD635" s="175"/>
      <c r="BE635" s="175"/>
      <c r="BF635" s="175"/>
      <c r="BG635" s="175"/>
      <c r="BH635" s="175"/>
    </row>
    <row r="636" spans="1:60" ht="12.75" outlineLevel="1">
      <c r="A636" s="190"/>
      <c r="B636" s="183"/>
      <c r="C636" s="201" t="s">
        <v>661</v>
      </c>
      <c r="D636" s="186"/>
      <c r="E636" s="209"/>
      <c r="F636" s="189"/>
      <c r="G636" s="192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  <c r="AQ636" s="175"/>
      <c r="AR636" s="175"/>
      <c r="AS636" s="175"/>
      <c r="AT636" s="175"/>
      <c r="AU636" s="175"/>
      <c r="AV636" s="175"/>
      <c r="AW636" s="175"/>
      <c r="AX636" s="175"/>
      <c r="AY636" s="175"/>
      <c r="AZ636" s="175"/>
      <c r="BA636" s="175"/>
      <c r="BB636" s="175"/>
      <c r="BC636" s="175"/>
      <c r="BD636" s="175"/>
      <c r="BE636" s="175"/>
      <c r="BF636" s="175"/>
      <c r="BG636" s="175"/>
      <c r="BH636" s="175"/>
    </row>
    <row r="637" spans="1:60" ht="12.75" outlineLevel="1">
      <c r="A637" s="190"/>
      <c r="B637" s="183"/>
      <c r="C637" s="201" t="s">
        <v>662</v>
      </c>
      <c r="D637" s="186"/>
      <c r="E637" s="209">
        <v>17.04</v>
      </c>
      <c r="F637" s="189"/>
      <c r="G637" s="192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  <c r="AQ637" s="175"/>
      <c r="AR637" s="175"/>
      <c r="AS637" s="175"/>
      <c r="AT637" s="175"/>
      <c r="AU637" s="175"/>
      <c r="AV637" s="175"/>
      <c r="AW637" s="175"/>
      <c r="AX637" s="175"/>
      <c r="AY637" s="175"/>
      <c r="AZ637" s="175"/>
      <c r="BA637" s="175"/>
      <c r="BB637" s="175"/>
      <c r="BC637" s="175"/>
      <c r="BD637" s="175"/>
      <c r="BE637" s="175"/>
      <c r="BF637" s="175"/>
      <c r="BG637" s="175"/>
      <c r="BH637" s="175"/>
    </row>
    <row r="638" spans="1:60" ht="12.75" outlineLevel="1">
      <c r="A638" s="190">
        <v>133</v>
      </c>
      <c r="B638" s="183" t="s">
        <v>676</v>
      </c>
      <c r="C638" s="200" t="s">
        <v>677</v>
      </c>
      <c r="D638" s="185" t="s">
        <v>124</v>
      </c>
      <c r="E638" s="208">
        <v>35.2</v>
      </c>
      <c r="F638" s="214"/>
      <c r="G638" s="192">
        <f>E638*F638</f>
        <v>0</v>
      </c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  <c r="AQ638" s="175"/>
      <c r="AR638" s="175"/>
      <c r="AS638" s="175"/>
      <c r="AT638" s="175"/>
      <c r="AU638" s="175"/>
      <c r="AV638" s="175"/>
      <c r="AW638" s="175"/>
      <c r="AX638" s="175"/>
      <c r="AY638" s="175"/>
      <c r="AZ638" s="175"/>
      <c r="BA638" s="175"/>
      <c r="BB638" s="175"/>
      <c r="BC638" s="175"/>
      <c r="BD638" s="175"/>
      <c r="BE638" s="175"/>
      <c r="BF638" s="175"/>
      <c r="BG638" s="175"/>
      <c r="BH638" s="175"/>
    </row>
    <row r="639" spans="1:60" ht="12.75" outlineLevel="1">
      <c r="A639" s="190"/>
      <c r="B639" s="183"/>
      <c r="C639" s="201" t="s">
        <v>661</v>
      </c>
      <c r="D639" s="186"/>
      <c r="E639" s="209"/>
      <c r="F639" s="189"/>
      <c r="G639" s="192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5"/>
      <c r="AR639" s="175"/>
      <c r="AS639" s="175"/>
      <c r="AT639" s="175"/>
      <c r="AU639" s="175"/>
      <c r="AV639" s="175"/>
      <c r="AW639" s="175"/>
      <c r="AX639" s="175"/>
      <c r="AY639" s="175"/>
      <c r="AZ639" s="175"/>
      <c r="BA639" s="175"/>
      <c r="BB639" s="175"/>
      <c r="BC639" s="175"/>
      <c r="BD639" s="175"/>
      <c r="BE639" s="175"/>
      <c r="BF639" s="175"/>
      <c r="BG639" s="175"/>
      <c r="BH639" s="175"/>
    </row>
    <row r="640" spans="1:60" ht="12.75" outlineLevel="1">
      <c r="A640" s="190"/>
      <c r="B640" s="183"/>
      <c r="C640" s="201" t="s">
        <v>678</v>
      </c>
      <c r="D640" s="186"/>
      <c r="E640" s="209">
        <v>35.2</v>
      </c>
      <c r="F640" s="189"/>
      <c r="G640" s="192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  <c r="AQ640" s="175"/>
      <c r="AR640" s="175"/>
      <c r="AS640" s="175"/>
      <c r="AT640" s="175"/>
      <c r="AU640" s="175"/>
      <c r="AV640" s="175"/>
      <c r="AW640" s="175"/>
      <c r="AX640" s="175"/>
      <c r="AY640" s="175"/>
      <c r="AZ640" s="175"/>
      <c r="BA640" s="175"/>
      <c r="BB640" s="175"/>
      <c r="BC640" s="175"/>
      <c r="BD640" s="175"/>
      <c r="BE640" s="175"/>
      <c r="BF640" s="175"/>
      <c r="BG640" s="175"/>
      <c r="BH640" s="175"/>
    </row>
    <row r="641" spans="1:60" ht="12.75" outlineLevel="1">
      <c r="A641" s="190">
        <v>134</v>
      </c>
      <c r="B641" s="183" t="s">
        <v>679</v>
      </c>
      <c r="C641" s="200" t="s">
        <v>680</v>
      </c>
      <c r="D641" s="185" t="s">
        <v>124</v>
      </c>
      <c r="E641" s="208">
        <v>7.6</v>
      </c>
      <c r="F641" s="214"/>
      <c r="G641" s="192">
        <f>E641*F641</f>
        <v>0</v>
      </c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  <c r="AQ641" s="175"/>
      <c r="AR641" s="175"/>
      <c r="AS641" s="175"/>
      <c r="AT641" s="175"/>
      <c r="AU641" s="175"/>
      <c r="AV641" s="175"/>
      <c r="AW641" s="175"/>
      <c r="AX641" s="175"/>
      <c r="AY641" s="175"/>
      <c r="AZ641" s="175"/>
      <c r="BA641" s="175"/>
      <c r="BB641" s="175"/>
      <c r="BC641" s="175"/>
      <c r="BD641" s="175"/>
      <c r="BE641" s="175"/>
      <c r="BF641" s="175"/>
      <c r="BG641" s="175"/>
      <c r="BH641" s="175"/>
    </row>
    <row r="642" spans="1:60" ht="12.75" outlineLevel="1">
      <c r="A642" s="190"/>
      <c r="B642" s="183"/>
      <c r="C642" s="256" t="s">
        <v>681</v>
      </c>
      <c r="D642" s="257"/>
      <c r="E642" s="258"/>
      <c r="F642" s="259"/>
      <c r="G642" s="260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5"/>
      <c r="AR642" s="175"/>
      <c r="AS642" s="175"/>
      <c r="AT642" s="175"/>
      <c r="AU642" s="175"/>
      <c r="AV642" s="175"/>
      <c r="AW642" s="175"/>
      <c r="AX642" s="175"/>
      <c r="AY642" s="175"/>
      <c r="AZ642" s="175"/>
      <c r="BA642" s="182" t="str">
        <f>C642</f>
        <v>barevného řešení.Otěruvzdorný,omyvatelný,stáloarev,</v>
      </c>
      <c r="BB642" s="175"/>
      <c r="BC642" s="175"/>
      <c r="BD642" s="175"/>
      <c r="BE642" s="175"/>
      <c r="BF642" s="175"/>
      <c r="BG642" s="175"/>
      <c r="BH642" s="175"/>
    </row>
    <row r="643" spans="1:60" ht="12.75" outlineLevel="1">
      <c r="A643" s="190"/>
      <c r="B643" s="183"/>
      <c r="C643" s="256" t="s">
        <v>682</v>
      </c>
      <c r="D643" s="257"/>
      <c r="E643" s="258"/>
      <c r="F643" s="259"/>
      <c r="G643" s="260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  <c r="AQ643" s="175"/>
      <c r="AR643" s="175"/>
      <c r="AS643" s="175"/>
      <c r="AT643" s="175"/>
      <c r="AU643" s="175"/>
      <c r="AV643" s="175"/>
      <c r="AW643" s="175"/>
      <c r="AX643" s="175"/>
      <c r="AY643" s="175"/>
      <c r="AZ643" s="175"/>
      <c r="BA643" s="182" t="str">
        <f>C643</f>
        <v>odolný desinf.prostředkům,pastelové barvy - vysoký standard.</v>
      </c>
      <c r="BB643" s="175"/>
      <c r="BC643" s="175"/>
      <c r="BD643" s="175"/>
      <c r="BE643" s="175"/>
      <c r="BF643" s="175"/>
      <c r="BG643" s="175"/>
      <c r="BH643" s="175"/>
    </row>
    <row r="644" spans="1:60" ht="12.75" outlineLevel="1">
      <c r="A644" s="190"/>
      <c r="B644" s="183"/>
      <c r="C644" s="201" t="s">
        <v>683</v>
      </c>
      <c r="D644" s="186"/>
      <c r="E644" s="209"/>
      <c r="F644" s="189"/>
      <c r="G644" s="192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/>
      <c r="AQ644" s="175"/>
      <c r="AR644" s="175"/>
      <c r="AS644" s="175"/>
      <c r="AT644" s="175"/>
      <c r="AU644" s="175"/>
      <c r="AV644" s="175"/>
      <c r="AW644" s="175"/>
      <c r="AX644" s="175"/>
      <c r="AY644" s="175"/>
      <c r="AZ644" s="175"/>
      <c r="BA644" s="175"/>
      <c r="BB644" s="175"/>
      <c r="BC644" s="175"/>
      <c r="BD644" s="175"/>
      <c r="BE644" s="175"/>
      <c r="BF644" s="175"/>
      <c r="BG644" s="175"/>
      <c r="BH644" s="175"/>
    </row>
    <row r="645" spans="1:60" ht="12.75" outlineLevel="1">
      <c r="A645" s="190"/>
      <c r="B645" s="183"/>
      <c r="C645" s="201" t="s">
        <v>684</v>
      </c>
      <c r="D645" s="186"/>
      <c r="E645" s="209">
        <v>7.6</v>
      </c>
      <c r="F645" s="189"/>
      <c r="G645" s="192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  <c r="AP645" s="175"/>
      <c r="AQ645" s="175"/>
      <c r="AR645" s="175"/>
      <c r="AS645" s="175"/>
      <c r="AT645" s="175"/>
      <c r="AU645" s="175"/>
      <c r="AV645" s="175"/>
      <c r="AW645" s="175"/>
      <c r="AX645" s="175"/>
      <c r="AY645" s="175"/>
      <c r="AZ645" s="175"/>
      <c r="BA645" s="175"/>
      <c r="BB645" s="175"/>
      <c r="BC645" s="175"/>
      <c r="BD645" s="175"/>
      <c r="BE645" s="175"/>
      <c r="BF645" s="175"/>
      <c r="BG645" s="175"/>
      <c r="BH645" s="175"/>
    </row>
    <row r="646" spans="1:60" ht="12.75" outlineLevel="1">
      <c r="A646" s="190">
        <v>135</v>
      </c>
      <c r="B646" s="183" t="s">
        <v>685</v>
      </c>
      <c r="C646" s="200" t="s">
        <v>686</v>
      </c>
      <c r="D646" s="185" t="s">
        <v>124</v>
      </c>
      <c r="E646" s="208">
        <v>35.2</v>
      </c>
      <c r="F646" s="214"/>
      <c r="G646" s="192">
        <f>E646*F646</f>
        <v>0</v>
      </c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  <c r="AP646" s="175"/>
      <c r="AQ646" s="175"/>
      <c r="AR646" s="175"/>
      <c r="AS646" s="175"/>
      <c r="AT646" s="175"/>
      <c r="AU646" s="175"/>
      <c r="AV646" s="175"/>
      <c r="AW646" s="175"/>
      <c r="AX646" s="175"/>
      <c r="AY646" s="175"/>
      <c r="AZ646" s="175"/>
      <c r="BA646" s="175"/>
      <c r="BB646" s="175"/>
      <c r="BC646" s="175"/>
      <c r="BD646" s="175"/>
      <c r="BE646" s="175"/>
      <c r="BF646" s="175"/>
      <c r="BG646" s="175"/>
      <c r="BH646" s="175"/>
    </row>
    <row r="647" spans="1:60" ht="12.75" outlineLevel="1">
      <c r="A647" s="190"/>
      <c r="B647" s="183"/>
      <c r="C647" s="201" t="s">
        <v>661</v>
      </c>
      <c r="D647" s="186"/>
      <c r="E647" s="209"/>
      <c r="F647" s="189"/>
      <c r="G647" s="192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  <c r="AP647" s="175"/>
      <c r="AQ647" s="175"/>
      <c r="AR647" s="175"/>
      <c r="AS647" s="175"/>
      <c r="AT647" s="175"/>
      <c r="AU647" s="175"/>
      <c r="AV647" s="175"/>
      <c r="AW647" s="175"/>
      <c r="AX647" s="175"/>
      <c r="AY647" s="175"/>
      <c r="AZ647" s="175"/>
      <c r="BA647" s="175"/>
      <c r="BB647" s="175"/>
      <c r="BC647" s="175"/>
      <c r="BD647" s="175"/>
      <c r="BE647" s="175"/>
      <c r="BF647" s="175"/>
      <c r="BG647" s="175"/>
      <c r="BH647" s="175"/>
    </row>
    <row r="648" spans="1:60" ht="12.75" outlineLevel="1">
      <c r="A648" s="190"/>
      <c r="B648" s="183"/>
      <c r="C648" s="201" t="s">
        <v>678</v>
      </c>
      <c r="D648" s="186"/>
      <c r="E648" s="209">
        <v>35.2</v>
      </c>
      <c r="F648" s="189"/>
      <c r="G648" s="192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  <c r="AP648" s="175"/>
      <c r="AQ648" s="175"/>
      <c r="AR648" s="175"/>
      <c r="AS648" s="175"/>
      <c r="AT648" s="175"/>
      <c r="AU648" s="175"/>
      <c r="AV648" s="175"/>
      <c r="AW648" s="175"/>
      <c r="AX648" s="175"/>
      <c r="AY648" s="175"/>
      <c r="AZ648" s="175"/>
      <c r="BA648" s="175"/>
      <c r="BB648" s="175"/>
      <c r="BC648" s="175"/>
      <c r="BD648" s="175"/>
      <c r="BE648" s="175"/>
      <c r="BF648" s="175"/>
      <c r="BG648" s="175"/>
      <c r="BH648" s="175"/>
    </row>
    <row r="649" spans="1:60" ht="22.5" outlineLevel="1">
      <c r="A649" s="190">
        <v>136</v>
      </c>
      <c r="B649" s="183" t="s">
        <v>687</v>
      </c>
      <c r="C649" s="200" t="s">
        <v>688</v>
      </c>
      <c r="D649" s="185" t="s">
        <v>124</v>
      </c>
      <c r="E649" s="208">
        <v>438.83</v>
      </c>
      <c r="F649" s="214"/>
      <c r="G649" s="192">
        <f>E649*F649</f>
        <v>0</v>
      </c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  <c r="AP649" s="175"/>
      <c r="AQ649" s="175"/>
      <c r="AR649" s="175"/>
      <c r="AS649" s="175"/>
      <c r="AT649" s="175"/>
      <c r="AU649" s="175"/>
      <c r="AV649" s="175"/>
      <c r="AW649" s="175"/>
      <c r="AX649" s="175"/>
      <c r="AY649" s="175"/>
      <c r="AZ649" s="175"/>
      <c r="BA649" s="175"/>
      <c r="BB649" s="175"/>
      <c r="BC649" s="175"/>
      <c r="BD649" s="175"/>
      <c r="BE649" s="175"/>
      <c r="BF649" s="175"/>
      <c r="BG649" s="175"/>
      <c r="BH649" s="175"/>
    </row>
    <row r="650" spans="1:60" ht="12.75" outlineLevel="1">
      <c r="A650" s="190"/>
      <c r="B650" s="183"/>
      <c r="C650" s="256" t="s">
        <v>689</v>
      </c>
      <c r="D650" s="257"/>
      <c r="E650" s="258"/>
      <c r="F650" s="259"/>
      <c r="G650" s="260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  <c r="AQ650" s="175"/>
      <c r="AR650" s="175"/>
      <c r="AS650" s="175"/>
      <c r="AT650" s="175"/>
      <c r="AU650" s="175"/>
      <c r="AV650" s="175"/>
      <c r="AW650" s="175"/>
      <c r="AX650" s="175"/>
      <c r="AY650" s="175"/>
      <c r="AZ650" s="175"/>
      <c r="BA650" s="182" t="str">
        <f>C650</f>
        <v>SDK mají spáry  přetmeleny a přebroušeny v ránci položek oddílu 311.</v>
      </c>
      <c r="BB650" s="175"/>
      <c r="BC650" s="175"/>
      <c r="BD650" s="175"/>
      <c r="BE650" s="175"/>
      <c r="BF650" s="175"/>
      <c r="BG650" s="175"/>
      <c r="BH650" s="175"/>
    </row>
    <row r="651" spans="1:60" ht="12.75" outlineLevel="1">
      <c r="A651" s="190"/>
      <c r="B651" s="183"/>
      <c r="C651" s="201" t="s">
        <v>690</v>
      </c>
      <c r="D651" s="186"/>
      <c r="E651" s="209">
        <v>77.71</v>
      </c>
      <c r="F651" s="189"/>
      <c r="G651" s="192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  <c r="AQ651" s="175"/>
      <c r="AR651" s="175"/>
      <c r="AS651" s="175"/>
      <c r="AT651" s="175"/>
      <c r="AU651" s="175"/>
      <c r="AV651" s="175"/>
      <c r="AW651" s="175"/>
      <c r="AX651" s="175"/>
      <c r="AY651" s="175"/>
      <c r="AZ651" s="175"/>
      <c r="BA651" s="175"/>
      <c r="BB651" s="175"/>
      <c r="BC651" s="175"/>
      <c r="BD651" s="175"/>
      <c r="BE651" s="175"/>
      <c r="BF651" s="175"/>
      <c r="BG651" s="175"/>
      <c r="BH651" s="175"/>
    </row>
    <row r="652" spans="1:60" ht="12.75" outlineLevel="1">
      <c r="A652" s="190"/>
      <c r="B652" s="183"/>
      <c r="C652" s="201" t="s">
        <v>691</v>
      </c>
      <c r="D652" s="186"/>
      <c r="E652" s="209">
        <v>157.44</v>
      </c>
      <c r="F652" s="189"/>
      <c r="G652" s="192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  <c r="AQ652" s="175"/>
      <c r="AR652" s="175"/>
      <c r="AS652" s="175"/>
      <c r="AT652" s="175"/>
      <c r="AU652" s="175"/>
      <c r="AV652" s="175"/>
      <c r="AW652" s="175"/>
      <c r="AX652" s="175"/>
      <c r="AY652" s="175"/>
      <c r="AZ652" s="175"/>
      <c r="BA652" s="175"/>
      <c r="BB652" s="175"/>
      <c r="BC652" s="175"/>
      <c r="BD652" s="175"/>
      <c r="BE652" s="175"/>
      <c r="BF652" s="175"/>
      <c r="BG652" s="175"/>
      <c r="BH652" s="175"/>
    </row>
    <row r="653" spans="1:60" ht="12.75" outlineLevel="1">
      <c r="A653" s="190"/>
      <c r="B653" s="183"/>
      <c r="C653" s="201" t="s">
        <v>692</v>
      </c>
      <c r="D653" s="186"/>
      <c r="E653" s="209">
        <v>-16.58</v>
      </c>
      <c r="F653" s="189"/>
      <c r="G653" s="192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  <c r="AR653" s="175"/>
      <c r="AS653" s="175"/>
      <c r="AT653" s="175"/>
      <c r="AU653" s="175"/>
      <c r="AV653" s="175"/>
      <c r="AW653" s="175"/>
      <c r="AX653" s="175"/>
      <c r="AY653" s="175"/>
      <c r="AZ653" s="175"/>
      <c r="BA653" s="175"/>
      <c r="BB653" s="175"/>
      <c r="BC653" s="175"/>
      <c r="BD653" s="175"/>
      <c r="BE653" s="175"/>
      <c r="BF653" s="175"/>
      <c r="BG653" s="175"/>
      <c r="BH653" s="175"/>
    </row>
    <row r="654" spans="1:60" ht="12.75" outlineLevel="1">
      <c r="A654" s="190"/>
      <c r="B654" s="183"/>
      <c r="C654" s="201" t="s">
        <v>693</v>
      </c>
      <c r="D654" s="186"/>
      <c r="E654" s="209">
        <v>9.6</v>
      </c>
      <c r="F654" s="189"/>
      <c r="G654" s="192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  <c r="AR654" s="175"/>
      <c r="AS654" s="175"/>
      <c r="AT654" s="175"/>
      <c r="AU654" s="175"/>
      <c r="AV654" s="175"/>
      <c r="AW654" s="175"/>
      <c r="AX654" s="175"/>
      <c r="AY654" s="175"/>
      <c r="AZ654" s="175"/>
      <c r="BA654" s="175"/>
      <c r="BB654" s="175"/>
      <c r="BC654" s="175"/>
      <c r="BD654" s="175"/>
      <c r="BE654" s="175"/>
      <c r="BF654" s="175"/>
      <c r="BG654" s="175"/>
      <c r="BH654" s="175"/>
    </row>
    <row r="655" spans="1:60" ht="12.75" outlineLevel="1">
      <c r="A655" s="190"/>
      <c r="B655" s="183"/>
      <c r="C655" s="201" t="s">
        <v>694</v>
      </c>
      <c r="D655" s="186"/>
      <c r="E655" s="209">
        <v>27.84</v>
      </c>
      <c r="F655" s="189"/>
      <c r="G655" s="192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  <c r="AQ655" s="175"/>
      <c r="AR655" s="175"/>
      <c r="AS655" s="175"/>
      <c r="AT655" s="175"/>
      <c r="AU655" s="175"/>
      <c r="AV655" s="175"/>
      <c r="AW655" s="175"/>
      <c r="AX655" s="175"/>
      <c r="AY655" s="175"/>
      <c r="AZ655" s="175"/>
      <c r="BA655" s="175"/>
      <c r="BB655" s="175"/>
      <c r="BC655" s="175"/>
      <c r="BD655" s="175"/>
      <c r="BE655" s="175"/>
      <c r="BF655" s="175"/>
      <c r="BG655" s="175"/>
      <c r="BH655" s="175"/>
    </row>
    <row r="656" spans="1:60" ht="22.5" outlineLevel="1">
      <c r="A656" s="190"/>
      <c r="B656" s="183"/>
      <c r="C656" s="201" t="s">
        <v>695</v>
      </c>
      <c r="D656" s="186"/>
      <c r="E656" s="209">
        <v>196.8</v>
      </c>
      <c r="F656" s="189"/>
      <c r="G656" s="192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  <c r="AQ656" s="175"/>
      <c r="AR656" s="175"/>
      <c r="AS656" s="175"/>
      <c r="AT656" s="175"/>
      <c r="AU656" s="175"/>
      <c r="AV656" s="175"/>
      <c r="AW656" s="175"/>
      <c r="AX656" s="175"/>
      <c r="AY656" s="175"/>
      <c r="AZ656" s="175"/>
      <c r="BA656" s="175"/>
      <c r="BB656" s="175"/>
      <c r="BC656" s="175"/>
      <c r="BD656" s="175"/>
      <c r="BE656" s="175"/>
      <c r="BF656" s="175"/>
      <c r="BG656" s="175"/>
      <c r="BH656" s="175"/>
    </row>
    <row r="657" spans="1:60" ht="12.75" outlineLevel="1">
      <c r="A657" s="190"/>
      <c r="B657" s="183"/>
      <c r="C657" s="201" t="s">
        <v>696</v>
      </c>
      <c r="D657" s="186"/>
      <c r="E657" s="209">
        <v>-13.98</v>
      </c>
      <c r="F657" s="189"/>
      <c r="G657" s="192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  <c r="AQ657" s="175"/>
      <c r="AR657" s="175"/>
      <c r="AS657" s="175"/>
      <c r="AT657" s="175"/>
      <c r="AU657" s="175"/>
      <c r="AV657" s="175"/>
      <c r="AW657" s="175"/>
      <c r="AX657" s="175"/>
      <c r="AY657" s="175"/>
      <c r="AZ657" s="175"/>
      <c r="BA657" s="175"/>
      <c r="BB657" s="175"/>
      <c r="BC657" s="175"/>
      <c r="BD657" s="175"/>
      <c r="BE657" s="175"/>
      <c r="BF657" s="175"/>
      <c r="BG657" s="175"/>
      <c r="BH657" s="175"/>
    </row>
    <row r="658" spans="1:60" ht="12.75" outlineLevel="1">
      <c r="A658" s="190">
        <v>137</v>
      </c>
      <c r="B658" s="183" t="s">
        <v>697</v>
      </c>
      <c r="C658" s="200" t="s">
        <v>698</v>
      </c>
      <c r="D658" s="185" t="s">
        <v>124</v>
      </c>
      <c r="E658" s="208">
        <v>522.385</v>
      </c>
      <c r="F658" s="214"/>
      <c r="G658" s="192">
        <f>E658*F658</f>
        <v>0</v>
      </c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  <c r="AQ658" s="175"/>
      <c r="AR658" s="175"/>
      <c r="AS658" s="175"/>
      <c r="AT658" s="175"/>
      <c r="AU658" s="175"/>
      <c r="AV658" s="175"/>
      <c r="AW658" s="175"/>
      <c r="AX658" s="175"/>
      <c r="AY658" s="175"/>
      <c r="AZ658" s="175"/>
      <c r="BA658" s="175"/>
      <c r="BB658" s="175"/>
      <c r="BC658" s="175"/>
      <c r="BD658" s="175"/>
      <c r="BE658" s="175"/>
      <c r="BF658" s="175"/>
      <c r="BG658" s="175"/>
      <c r="BH658" s="175"/>
    </row>
    <row r="659" spans="1:60" ht="22.5" outlineLevel="1">
      <c r="A659" s="190"/>
      <c r="B659" s="183"/>
      <c r="C659" s="256" t="s">
        <v>699</v>
      </c>
      <c r="D659" s="257"/>
      <c r="E659" s="258"/>
      <c r="F659" s="259"/>
      <c r="G659" s="260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  <c r="AQ659" s="175"/>
      <c r="AR659" s="175"/>
      <c r="AS659" s="175"/>
      <c r="AT659" s="175"/>
      <c r="AU659" s="175"/>
      <c r="AV659" s="175"/>
      <c r="AW659" s="175"/>
      <c r="AX659" s="175"/>
      <c r="AY659" s="175"/>
      <c r="AZ659" s="175"/>
      <c r="BA659" s="182" t="str">
        <f>C659</f>
        <v>omyvatelný,desinfikovatelný vhodný do zdravotn.prostředí s antibakteriálními účinky. nátěr na vodní bázi a na bázi</v>
      </c>
      <c r="BB659" s="175"/>
      <c r="BC659" s="175"/>
      <c r="BD659" s="175"/>
      <c r="BE659" s="175"/>
      <c r="BF659" s="175"/>
      <c r="BG659" s="175"/>
      <c r="BH659" s="175"/>
    </row>
    <row r="660" spans="1:60" ht="22.5" outlineLevel="1">
      <c r="A660" s="190"/>
      <c r="B660" s="183"/>
      <c r="C660" s="256" t="s">
        <v>700</v>
      </c>
      <c r="D660" s="257"/>
      <c r="E660" s="258"/>
      <c r="F660" s="259"/>
      <c r="G660" s="260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  <c r="AP660" s="175"/>
      <c r="AQ660" s="175"/>
      <c r="AR660" s="175"/>
      <c r="AS660" s="175"/>
      <c r="AT660" s="175"/>
      <c r="AU660" s="175"/>
      <c r="AV660" s="175"/>
      <c r="AW660" s="175"/>
      <c r="AX660" s="175"/>
      <c r="AY660" s="175"/>
      <c r="AZ660" s="175"/>
      <c r="BA660" s="182" t="str">
        <f>C660</f>
        <v>akrylátové pryskyřice, pro mezivrstvy a pečeticí vrstvy, které obsahují organické konzervační látky - omyvatelnost tř.1 - např Blodex HB</v>
      </c>
      <c r="BB660" s="175"/>
      <c r="BC660" s="175"/>
      <c r="BD660" s="175"/>
      <c r="BE660" s="175"/>
      <c r="BF660" s="175"/>
      <c r="BG660" s="175"/>
      <c r="BH660" s="175"/>
    </row>
    <row r="661" spans="1:60" ht="12.75" outlineLevel="1">
      <c r="A661" s="190"/>
      <c r="B661" s="183"/>
      <c r="C661" s="201" t="s">
        <v>701</v>
      </c>
      <c r="D661" s="186"/>
      <c r="E661" s="209"/>
      <c r="F661" s="189"/>
      <c r="G661" s="192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  <c r="AP661" s="175"/>
      <c r="AQ661" s="175"/>
      <c r="AR661" s="175"/>
      <c r="AS661" s="175"/>
      <c r="AT661" s="175"/>
      <c r="AU661" s="175"/>
      <c r="AV661" s="175"/>
      <c r="AW661" s="175"/>
      <c r="AX661" s="175"/>
      <c r="AY661" s="175"/>
      <c r="AZ661" s="175"/>
      <c r="BA661" s="175"/>
      <c r="BB661" s="175"/>
      <c r="BC661" s="175"/>
      <c r="BD661" s="175"/>
      <c r="BE661" s="175"/>
      <c r="BF661" s="175"/>
      <c r="BG661" s="175"/>
      <c r="BH661" s="175"/>
    </row>
    <row r="662" spans="1:60" ht="12.75" outlineLevel="1">
      <c r="A662" s="190"/>
      <c r="B662" s="183"/>
      <c r="C662" s="201" t="s">
        <v>690</v>
      </c>
      <c r="D662" s="186"/>
      <c r="E662" s="209">
        <v>77.71</v>
      </c>
      <c r="F662" s="189"/>
      <c r="G662" s="192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  <c r="AP662" s="175"/>
      <c r="AQ662" s="175"/>
      <c r="AR662" s="175"/>
      <c r="AS662" s="175"/>
      <c r="AT662" s="175"/>
      <c r="AU662" s="175"/>
      <c r="AV662" s="175"/>
      <c r="AW662" s="175"/>
      <c r="AX662" s="175"/>
      <c r="AY662" s="175"/>
      <c r="AZ662" s="175"/>
      <c r="BA662" s="175"/>
      <c r="BB662" s="175"/>
      <c r="BC662" s="175"/>
      <c r="BD662" s="175"/>
      <c r="BE662" s="175"/>
      <c r="BF662" s="175"/>
      <c r="BG662" s="175"/>
      <c r="BH662" s="175"/>
    </row>
    <row r="663" spans="1:60" ht="12.75" outlineLevel="1">
      <c r="A663" s="190"/>
      <c r="B663" s="183"/>
      <c r="C663" s="201" t="s">
        <v>691</v>
      </c>
      <c r="D663" s="186"/>
      <c r="E663" s="209">
        <v>157.44</v>
      </c>
      <c r="F663" s="189"/>
      <c r="G663" s="192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  <c r="AP663" s="175"/>
      <c r="AQ663" s="175"/>
      <c r="AR663" s="175"/>
      <c r="AS663" s="175"/>
      <c r="AT663" s="175"/>
      <c r="AU663" s="175"/>
      <c r="AV663" s="175"/>
      <c r="AW663" s="175"/>
      <c r="AX663" s="175"/>
      <c r="AY663" s="175"/>
      <c r="AZ663" s="175"/>
      <c r="BA663" s="175"/>
      <c r="BB663" s="175"/>
      <c r="BC663" s="175"/>
      <c r="BD663" s="175"/>
      <c r="BE663" s="175"/>
      <c r="BF663" s="175"/>
      <c r="BG663" s="175"/>
      <c r="BH663" s="175"/>
    </row>
    <row r="664" spans="1:60" ht="12.75" outlineLevel="1">
      <c r="A664" s="190"/>
      <c r="B664" s="183"/>
      <c r="C664" s="201" t="s">
        <v>692</v>
      </c>
      <c r="D664" s="186"/>
      <c r="E664" s="209">
        <v>-16.58</v>
      </c>
      <c r="F664" s="189"/>
      <c r="G664" s="192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  <c r="AQ664" s="175"/>
      <c r="AR664" s="175"/>
      <c r="AS664" s="175"/>
      <c r="AT664" s="175"/>
      <c r="AU664" s="175"/>
      <c r="AV664" s="175"/>
      <c r="AW664" s="175"/>
      <c r="AX664" s="175"/>
      <c r="AY664" s="175"/>
      <c r="AZ664" s="175"/>
      <c r="BA664" s="175"/>
      <c r="BB664" s="175"/>
      <c r="BC664" s="175"/>
      <c r="BD664" s="175"/>
      <c r="BE664" s="175"/>
      <c r="BF664" s="175"/>
      <c r="BG664" s="175"/>
      <c r="BH664" s="175"/>
    </row>
    <row r="665" spans="1:60" ht="12.75" outlineLevel="1">
      <c r="A665" s="190"/>
      <c r="B665" s="183"/>
      <c r="C665" s="201" t="s">
        <v>693</v>
      </c>
      <c r="D665" s="186"/>
      <c r="E665" s="209">
        <v>9.6</v>
      </c>
      <c r="F665" s="189"/>
      <c r="G665" s="192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175"/>
      <c r="AR665" s="175"/>
      <c r="AS665" s="175"/>
      <c r="AT665" s="175"/>
      <c r="AU665" s="175"/>
      <c r="AV665" s="175"/>
      <c r="AW665" s="175"/>
      <c r="AX665" s="175"/>
      <c r="AY665" s="175"/>
      <c r="AZ665" s="175"/>
      <c r="BA665" s="175"/>
      <c r="BB665" s="175"/>
      <c r="BC665" s="175"/>
      <c r="BD665" s="175"/>
      <c r="BE665" s="175"/>
      <c r="BF665" s="175"/>
      <c r="BG665" s="175"/>
      <c r="BH665" s="175"/>
    </row>
    <row r="666" spans="1:60" ht="12.75" outlineLevel="1">
      <c r="A666" s="190"/>
      <c r="B666" s="183"/>
      <c r="C666" s="201" t="s">
        <v>694</v>
      </c>
      <c r="D666" s="186"/>
      <c r="E666" s="209">
        <v>27.84</v>
      </c>
      <c r="F666" s="189"/>
      <c r="G666" s="192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  <c r="AQ666" s="175"/>
      <c r="AR666" s="175"/>
      <c r="AS666" s="175"/>
      <c r="AT666" s="175"/>
      <c r="AU666" s="175"/>
      <c r="AV666" s="175"/>
      <c r="AW666" s="175"/>
      <c r="AX666" s="175"/>
      <c r="AY666" s="175"/>
      <c r="AZ666" s="175"/>
      <c r="BA666" s="175"/>
      <c r="BB666" s="175"/>
      <c r="BC666" s="175"/>
      <c r="BD666" s="175"/>
      <c r="BE666" s="175"/>
      <c r="BF666" s="175"/>
      <c r="BG666" s="175"/>
      <c r="BH666" s="175"/>
    </row>
    <row r="667" spans="1:60" ht="22.5" outlineLevel="1">
      <c r="A667" s="190"/>
      <c r="B667" s="183"/>
      <c r="C667" s="201" t="s">
        <v>695</v>
      </c>
      <c r="D667" s="186"/>
      <c r="E667" s="209">
        <v>196.8</v>
      </c>
      <c r="F667" s="189"/>
      <c r="G667" s="192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  <c r="AQ667" s="175"/>
      <c r="AR667" s="175"/>
      <c r="AS667" s="175"/>
      <c r="AT667" s="175"/>
      <c r="AU667" s="175"/>
      <c r="AV667" s="175"/>
      <c r="AW667" s="175"/>
      <c r="AX667" s="175"/>
      <c r="AY667" s="175"/>
      <c r="AZ667" s="175"/>
      <c r="BA667" s="175"/>
      <c r="BB667" s="175"/>
      <c r="BC667" s="175"/>
      <c r="BD667" s="175"/>
      <c r="BE667" s="175"/>
      <c r="BF667" s="175"/>
      <c r="BG667" s="175"/>
      <c r="BH667" s="175"/>
    </row>
    <row r="668" spans="1:60" ht="12.75" outlineLevel="1">
      <c r="A668" s="190"/>
      <c r="B668" s="183"/>
      <c r="C668" s="201" t="s">
        <v>696</v>
      </c>
      <c r="D668" s="186"/>
      <c r="E668" s="209">
        <v>-13.98</v>
      </c>
      <c r="F668" s="189"/>
      <c r="G668" s="192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75"/>
      <c r="AT668" s="175"/>
      <c r="AU668" s="175"/>
      <c r="AV668" s="175"/>
      <c r="AW668" s="175"/>
      <c r="AX668" s="175"/>
      <c r="AY668" s="175"/>
      <c r="AZ668" s="175"/>
      <c r="BA668" s="175"/>
      <c r="BB668" s="175"/>
      <c r="BC668" s="175"/>
      <c r="BD668" s="175"/>
      <c r="BE668" s="175"/>
      <c r="BF668" s="175"/>
      <c r="BG668" s="175"/>
      <c r="BH668" s="175"/>
    </row>
    <row r="669" spans="1:60" ht="12.75" outlineLevel="1">
      <c r="A669" s="190"/>
      <c r="B669" s="183"/>
      <c r="C669" s="201" t="s">
        <v>184</v>
      </c>
      <c r="D669" s="186"/>
      <c r="E669" s="209">
        <v>52.965</v>
      </c>
      <c r="F669" s="189"/>
      <c r="G669" s="192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  <c r="AR669" s="175"/>
      <c r="AS669" s="175"/>
      <c r="AT669" s="175"/>
      <c r="AU669" s="175"/>
      <c r="AV669" s="175"/>
      <c r="AW669" s="175"/>
      <c r="AX669" s="175"/>
      <c r="AY669" s="175"/>
      <c r="AZ669" s="175"/>
      <c r="BA669" s="175"/>
      <c r="BB669" s="175"/>
      <c r="BC669" s="175"/>
      <c r="BD669" s="175"/>
      <c r="BE669" s="175"/>
      <c r="BF669" s="175"/>
      <c r="BG669" s="175"/>
      <c r="BH669" s="175"/>
    </row>
    <row r="670" spans="1:60" ht="12.75" outlineLevel="1">
      <c r="A670" s="190"/>
      <c r="B670" s="183"/>
      <c r="C670" s="201" t="s">
        <v>702</v>
      </c>
      <c r="D670" s="186"/>
      <c r="E670" s="209"/>
      <c r="F670" s="189"/>
      <c r="G670" s="192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  <c r="AR670" s="175"/>
      <c r="AS670" s="175"/>
      <c r="AT670" s="175"/>
      <c r="AU670" s="175"/>
      <c r="AV670" s="175"/>
      <c r="AW670" s="175"/>
      <c r="AX670" s="175"/>
      <c r="AY670" s="175"/>
      <c r="AZ670" s="175"/>
      <c r="BA670" s="175"/>
      <c r="BB670" s="175"/>
      <c r="BC670" s="175"/>
      <c r="BD670" s="175"/>
      <c r="BE670" s="175"/>
      <c r="BF670" s="175"/>
      <c r="BG670" s="175"/>
      <c r="BH670" s="175"/>
    </row>
    <row r="671" spans="1:60" ht="12.75" outlineLevel="1">
      <c r="A671" s="190"/>
      <c r="B671" s="183"/>
      <c r="C671" s="201" t="s">
        <v>155</v>
      </c>
      <c r="D671" s="186"/>
      <c r="E671" s="209">
        <v>0.39</v>
      </c>
      <c r="F671" s="189"/>
      <c r="G671" s="192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  <c r="AQ671" s="175"/>
      <c r="AR671" s="175"/>
      <c r="AS671" s="175"/>
      <c r="AT671" s="175"/>
      <c r="AU671" s="175"/>
      <c r="AV671" s="175"/>
      <c r="AW671" s="175"/>
      <c r="AX671" s="175"/>
      <c r="AY671" s="175"/>
      <c r="AZ671" s="175"/>
      <c r="BA671" s="175"/>
      <c r="BB671" s="175"/>
      <c r="BC671" s="175"/>
      <c r="BD671" s="175"/>
      <c r="BE671" s="175"/>
      <c r="BF671" s="175"/>
      <c r="BG671" s="175"/>
      <c r="BH671" s="175"/>
    </row>
    <row r="672" spans="1:60" ht="12.75" outlineLevel="1">
      <c r="A672" s="190"/>
      <c r="B672" s="183"/>
      <c r="C672" s="201" t="s">
        <v>156</v>
      </c>
      <c r="D672" s="186"/>
      <c r="E672" s="209">
        <v>14.4</v>
      </c>
      <c r="F672" s="189"/>
      <c r="G672" s="192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5"/>
      <c r="AT672" s="175"/>
      <c r="AU672" s="175"/>
      <c r="AV672" s="175"/>
      <c r="AW672" s="175"/>
      <c r="AX672" s="175"/>
      <c r="AY672" s="175"/>
      <c r="AZ672" s="175"/>
      <c r="BA672" s="175"/>
      <c r="BB672" s="175"/>
      <c r="BC672" s="175"/>
      <c r="BD672" s="175"/>
      <c r="BE672" s="175"/>
      <c r="BF672" s="175"/>
      <c r="BG672" s="175"/>
      <c r="BH672" s="175"/>
    </row>
    <row r="673" spans="1:60" ht="12.75" outlineLevel="1">
      <c r="A673" s="190"/>
      <c r="B673" s="183"/>
      <c r="C673" s="201" t="s">
        <v>157</v>
      </c>
      <c r="D673" s="186"/>
      <c r="E673" s="209">
        <v>1.26</v>
      </c>
      <c r="F673" s="189"/>
      <c r="G673" s="192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175"/>
      <c r="AT673" s="175"/>
      <c r="AU673" s="175"/>
      <c r="AV673" s="175"/>
      <c r="AW673" s="175"/>
      <c r="AX673" s="175"/>
      <c r="AY673" s="175"/>
      <c r="AZ673" s="175"/>
      <c r="BA673" s="175"/>
      <c r="BB673" s="175"/>
      <c r="BC673" s="175"/>
      <c r="BD673" s="175"/>
      <c r="BE673" s="175"/>
      <c r="BF673" s="175"/>
      <c r="BG673" s="175"/>
      <c r="BH673" s="175"/>
    </row>
    <row r="674" spans="1:60" ht="12.75" outlineLevel="1">
      <c r="A674" s="190"/>
      <c r="B674" s="183"/>
      <c r="C674" s="201" t="s">
        <v>158</v>
      </c>
      <c r="D674" s="186"/>
      <c r="E674" s="209">
        <v>11.04</v>
      </c>
      <c r="F674" s="189"/>
      <c r="G674" s="192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175"/>
      <c r="AT674" s="175"/>
      <c r="AU674" s="175"/>
      <c r="AV674" s="175"/>
      <c r="AW674" s="175"/>
      <c r="AX674" s="175"/>
      <c r="AY674" s="175"/>
      <c r="AZ674" s="175"/>
      <c r="BA674" s="175"/>
      <c r="BB674" s="175"/>
      <c r="BC674" s="175"/>
      <c r="BD674" s="175"/>
      <c r="BE674" s="175"/>
      <c r="BF674" s="175"/>
      <c r="BG674" s="175"/>
      <c r="BH674" s="175"/>
    </row>
    <row r="675" spans="1:60" ht="12.75" outlineLevel="1">
      <c r="A675" s="190"/>
      <c r="B675" s="183"/>
      <c r="C675" s="201" t="s">
        <v>159</v>
      </c>
      <c r="D675" s="186"/>
      <c r="E675" s="209">
        <v>3.5</v>
      </c>
      <c r="F675" s="189"/>
      <c r="G675" s="192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175"/>
      <c r="AT675" s="175"/>
      <c r="AU675" s="175"/>
      <c r="AV675" s="175"/>
      <c r="AW675" s="175"/>
      <c r="AX675" s="175"/>
      <c r="AY675" s="175"/>
      <c r="AZ675" s="175"/>
      <c r="BA675" s="175"/>
      <c r="BB675" s="175"/>
      <c r="BC675" s="175"/>
      <c r="BD675" s="175"/>
      <c r="BE675" s="175"/>
      <c r="BF675" s="175"/>
      <c r="BG675" s="175"/>
      <c r="BH675" s="175"/>
    </row>
    <row r="676" spans="1:7" ht="12.75">
      <c r="A676" s="191" t="s">
        <v>107</v>
      </c>
      <c r="B676" s="184" t="s">
        <v>93</v>
      </c>
      <c r="C676" s="202" t="s">
        <v>94</v>
      </c>
      <c r="D676" s="187"/>
      <c r="E676" s="210"/>
      <c r="F676" s="261">
        <f>SUM(G677:G734)</f>
        <v>0</v>
      </c>
      <c r="G676" s="262"/>
    </row>
    <row r="677" spans="1:60" ht="12.75" outlineLevel="1">
      <c r="A677" s="190">
        <v>138</v>
      </c>
      <c r="B677" s="183" t="s">
        <v>703</v>
      </c>
      <c r="C677" s="200" t="s">
        <v>704</v>
      </c>
      <c r="D677" s="185" t="s">
        <v>124</v>
      </c>
      <c r="E677" s="208">
        <v>1851.875</v>
      </c>
      <c r="F677" s="214"/>
      <c r="G677" s="192">
        <f>E677*F677</f>
        <v>0</v>
      </c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  <c r="AQ677" s="175"/>
      <c r="AR677" s="175"/>
      <c r="AS677" s="175"/>
      <c r="AT677" s="175"/>
      <c r="AU677" s="175"/>
      <c r="AV677" s="175"/>
      <c r="AW677" s="175"/>
      <c r="AX677" s="175"/>
      <c r="AY677" s="175"/>
      <c r="AZ677" s="175"/>
      <c r="BA677" s="175"/>
      <c r="BB677" s="175"/>
      <c r="BC677" s="175"/>
      <c r="BD677" s="175"/>
      <c r="BE677" s="175"/>
      <c r="BF677" s="175"/>
      <c r="BG677" s="175"/>
      <c r="BH677" s="175"/>
    </row>
    <row r="678" spans="1:60" ht="12.75" outlineLevel="1">
      <c r="A678" s="190"/>
      <c r="B678" s="183"/>
      <c r="C678" s="201" t="s">
        <v>194</v>
      </c>
      <c r="D678" s="186"/>
      <c r="E678" s="209"/>
      <c r="F678" s="189"/>
      <c r="G678" s="192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  <c r="AQ678" s="175"/>
      <c r="AR678" s="175"/>
      <c r="AS678" s="175"/>
      <c r="AT678" s="175"/>
      <c r="AU678" s="175"/>
      <c r="AV678" s="175"/>
      <c r="AW678" s="175"/>
      <c r="AX678" s="175"/>
      <c r="AY678" s="175"/>
      <c r="AZ678" s="175"/>
      <c r="BA678" s="175"/>
      <c r="BB678" s="175"/>
      <c r="BC678" s="175"/>
      <c r="BD678" s="175"/>
      <c r="BE678" s="175"/>
      <c r="BF678" s="175"/>
      <c r="BG678" s="175"/>
      <c r="BH678" s="175"/>
    </row>
    <row r="679" spans="1:60" ht="22.5" outlineLevel="1">
      <c r="A679" s="190"/>
      <c r="B679" s="183"/>
      <c r="C679" s="201" t="s">
        <v>195</v>
      </c>
      <c r="D679" s="186"/>
      <c r="E679" s="209">
        <v>160.65</v>
      </c>
      <c r="F679" s="189"/>
      <c r="G679" s="192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  <c r="AQ679" s="175"/>
      <c r="AR679" s="175"/>
      <c r="AS679" s="175"/>
      <c r="AT679" s="175"/>
      <c r="AU679" s="175"/>
      <c r="AV679" s="175"/>
      <c r="AW679" s="175"/>
      <c r="AX679" s="175"/>
      <c r="AY679" s="175"/>
      <c r="AZ679" s="175"/>
      <c r="BA679" s="175"/>
      <c r="BB679" s="175"/>
      <c r="BC679" s="175"/>
      <c r="BD679" s="175"/>
      <c r="BE679" s="175"/>
      <c r="BF679" s="175"/>
      <c r="BG679" s="175"/>
      <c r="BH679" s="175"/>
    </row>
    <row r="680" spans="1:60" ht="12.75" outlineLevel="1">
      <c r="A680" s="190"/>
      <c r="B680" s="183"/>
      <c r="C680" s="201" t="s">
        <v>197</v>
      </c>
      <c r="D680" s="186"/>
      <c r="E680" s="209">
        <v>10.3</v>
      </c>
      <c r="F680" s="189"/>
      <c r="G680" s="192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  <c r="AQ680" s="175"/>
      <c r="AR680" s="175"/>
      <c r="AS680" s="175"/>
      <c r="AT680" s="175"/>
      <c r="AU680" s="175"/>
      <c r="AV680" s="175"/>
      <c r="AW680" s="175"/>
      <c r="AX680" s="175"/>
      <c r="AY680" s="175"/>
      <c r="AZ680" s="175"/>
      <c r="BA680" s="175"/>
      <c r="BB680" s="175"/>
      <c r="BC680" s="175"/>
      <c r="BD680" s="175"/>
      <c r="BE680" s="175"/>
      <c r="BF680" s="175"/>
      <c r="BG680" s="175"/>
      <c r="BH680" s="175"/>
    </row>
    <row r="681" spans="1:60" ht="12.75" outlineLevel="1">
      <c r="A681" s="190"/>
      <c r="B681" s="183"/>
      <c r="C681" s="201" t="s">
        <v>198</v>
      </c>
      <c r="D681" s="186"/>
      <c r="E681" s="209">
        <v>8.9</v>
      </c>
      <c r="F681" s="189"/>
      <c r="G681" s="192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  <c r="AP681" s="175"/>
      <c r="AQ681" s="175"/>
      <c r="AR681" s="175"/>
      <c r="AS681" s="175"/>
      <c r="AT681" s="175"/>
      <c r="AU681" s="175"/>
      <c r="AV681" s="175"/>
      <c r="AW681" s="175"/>
      <c r="AX681" s="175"/>
      <c r="AY681" s="175"/>
      <c r="AZ681" s="175"/>
      <c r="BA681" s="175"/>
      <c r="BB681" s="175"/>
      <c r="BC681" s="175"/>
      <c r="BD681" s="175"/>
      <c r="BE681" s="175"/>
      <c r="BF681" s="175"/>
      <c r="BG681" s="175"/>
      <c r="BH681" s="175"/>
    </row>
    <row r="682" spans="1:60" ht="12.75" outlineLevel="1">
      <c r="A682" s="190"/>
      <c r="B682" s="183"/>
      <c r="C682" s="201" t="s">
        <v>199</v>
      </c>
      <c r="D682" s="186"/>
      <c r="E682" s="209">
        <v>6.2</v>
      </c>
      <c r="F682" s="189"/>
      <c r="G682" s="192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  <c r="AP682" s="175"/>
      <c r="AQ682" s="175"/>
      <c r="AR682" s="175"/>
      <c r="AS682" s="175"/>
      <c r="AT682" s="175"/>
      <c r="AU682" s="175"/>
      <c r="AV682" s="175"/>
      <c r="AW682" s="175"/>
      <c r="AX682" s="175"/>
      <c r="AY682" s="175"/>
      <c r="AZ682" s="175"/>
      <c r="BA682" s="175"/>
      <c r="BB682" s="175"/>
      <c r="BC682" s="175"/>
      <c r="BD682" s="175"/>
      <c r="BE682" s="175"/>
      <c r="BF682" s="175"/>
      <c r="BG682" s="175"/>
      <c r="BH682" s="175"/>
    </row>
    <row r="683" spans="1:60" ht="12.75" outlineLevel="1">
      <c r="A683" s="190"/>
      <c r="B683" s="183"/>
      <c r="C683" s="201" t="s">
        <v>200</v>
      </c>
      <c r="D683" s="186"/>
      <c r="E683" s="209">
        <v>25.6</v>
      </c>
      <c r="F683" s="189"/>
      <c r="G683" s="192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75"/>
      <c r="AP683" s="175"/>
      <c r="AQ683" s="175"/>
      <c r="AR683" s="175"/>
      <c r="AS683" s="175"/>
      <c r="AT683" s="175"/>
      <c r="AU683" s="175"/>
      <c r="AV683" s="175"/>
      <c r="AW683" s="175"/>
      <c r="AX683" s="175"/>
      <c r="AY683" s="175"/>
      <c r="AZ683" s="175"/>
      <c r="BA683" s="175"/>
      <c r="BB683" s="175"/>
      <c r="BC683" s="175"/>
      <c r="BD683" s="175"/>
      <c r="BE683" s="175"/>
      <c r="BF683" s="175"/>
      <c r="BG683" s="175"/>
      <c r="BH683" s="175"/>
    </row>
    <row r="684" spans="1:60" ht="12.75" outlineLevel="1">
      <c r="A684" s="190"/>
      <c r="B684" s="183"/>
      <c r="C684" s="201" t="s">
        <v>201</v>
      </c>
      <c r="D684" s="186"/>
      <c r="E684" s="209">
        <v>18</v>
      </c>
      <c r="F684" s="189"/>
      <c r="G684" s="192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  <c r="AG684" s="175"/>
      <c r="AH684" s="175"/>
      <c r="AI684" s="175"/>
      <c r="AJ684" s="175"/>
      <c r="AK684" s="175"/>
      <c r="AL684" s="175"/>
      <c r="AM684" s="175"/>
      <c r="AN684" s="175"/>
      <c r="AO684" s="175"/>
      <c r="AP684" s="175"/>
      <c r="AQ684" s="175"/>
      <c r="AR684" s="175"/>
      <c r="AS684" s="175"/>
      <c r="AT684" s="175"/>
      <c r="AU684" s="175"/>
      <c r="AV684" s="175"/>
      <c r="AW684" s="175"/>
      <c r="AX684" s="175"/>
      <c r="AY684" s="175"/>
      <c r="AZ684" s="175"/>
      <c r="BA684" s="175"/>
      <c r="BB684" s="175"/>
      <c r="BC684" s="175"/>
      <c r="BD684" s="175"/>
      <c r="BE684" s="175"/>
      <c r="BF684" s="175"/>
      <c r="BG684" s="175"/>
      <c r="BH684" s="175"/>
    </row>
    <row r="685" spans="1:60" ht="12.75" outlineLevel="1">
      <c r="A685" s="190"/>
      <c r="B685" s="183"/>
      <c r="C685" s="201" t="s">
        <v>705</v>
      </c>
      <c r="D685" s="186"/>
      <c r="E685" s="209">
        <v>36</v>
      </c>
      <c r="F685" s="189"/>
      <c r="G685" s="192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  <c r="AP685" s="175"/>
      <c r="AQ685" s="175"/>
      <c r="AR685" s="175"/>
      <c r="AS685" s="175"/>
      <c r="AT685" s="175"/>
      <c r="AU685" s="175"/>
      <c r="AV685" s="175"/>
      <c r="AW685" s="175"/>
      <c r="AX685" s="175"/>
      <c r="AY685" s="175"/>
      <c r="AZ685" s="175"/>
      <c r="BA685" s="175"/>
      <c r="BB685" s="175"/>
      <c r="BC685" s="175"/>
      <c r="BD685" s="175"/>
      <c r="BE685" s="175"/>
      <c r="BF685" s="175"/>
      <c r="BG685" s="175"/>
      <c r="BH685" s="175"/>
    </row>
    <row r="686" spans="1:60" ht="12.75" outlineLevel="1">
      <c r="A686" s="190"/>
      <c r="B686" s="183"/>
      <c r="C686" s="201" t="s">
        <v>706</v>
      </c>
      <c r="D686" s="186"/>
      <c r="E686" s="209">
        <v>158.4</v>
      </c>
      <c r="F686" s="189"/>
      <c r="G686" s="192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  <c r="AP686" s="175"/>
      <c r="AQ686" s="175"/>
      <c r="AR686" s="175"/>
      <c r="AS686" s="175"/>
      <c r="AT686" s="175"/>
      <c r="AU686" s="175"/>
      <c r="AV686" s="175"/>
      <c r="AW686" s="175"/>
      <c r="AX686" s="175"/>
      <c r="AY686" s="175"/>
      <c r="AZ686" s="175"/>
      <c r="BA686" s="175"/>
      <c r="BB686" s="175"/>
      <c r="BC686" s="175"/>
      <c r="BD686" s="175"/>
      <c r="BE686" s="175"/>
      <c r="BF686" s="175"/>
      <c r="BG686" s="175"/>
      <c r="BH686" s="175"/>
    </row>
    <row r="687" spans="1:60" ht="12.75" outlineLevel="1">
      <c r="A687" s="190"/>
      <c r="B687" s="183"/>
      <c r="C687" s="201" t="s">
        <v>204</v>
      </c>
      <c r="D687" s="186"/>
      <c r="E687" s="209">
        <v>11.3</v>
      </c>
      <c r="F687" s="189"/>
      <c r="G687" s="192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  <c r="AP687" s="175"/>
      <c r="AQ687" s="175"/>
      <c r="AR687" s="175"/>
      <c r="AS687" s="175"/>
      <c r="AT687" s="175"/>
      <c r="AU687" s="175"/>
      <c r="AV687" s="175"/>
      <c r="AW687" s="175"/>
      <c r="AX687" s="175"/>
      <c r="AY687" s="175"/>
      <c r="AZ687" s="175"/>
      <c r="BA687" s="175"/>
      <c r="BB687" s="175"/>
      <c r="BC687" s="175"/>
      <c r="BD687" s="175"/>
      <c r="BE687" s="175"/>
      <c r="BF687" s="175"/>
      <c r="BG687" s="175"/>
      <c r="BH687" s="175"/>
    </row>
    <row r="688" spans="1:60" ht="12.75" outlineLevel="1">
      <c r="A688" s="190"/>
      <c r="B688" s="183"/>
      <c r="C688" s="201" t="s">
        <v>205</v>
      </c>
      <c r="D688" s="186"/>
      <c r="E688" s="209">
        <v>17.5</v>
      </c>
      <c r="F688" s="189"/>
      <c r="G688" s="192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  <c r="AQ688" s="175"/>
      <c r="AR688" s="175"/>
      <c r="AS688" s="175"/>
      <c r="AT688" s="175"/>
      <c r="AU688" s="175"/>
      <c r="AV688" s="175"/>
      <c r="AW688" s="175"/>
      <c r="AX688" s="175"/>
      <c r="AY688" s="175"/>
      <c r="AZ688" s="175"/>
      <c r="BA688" s="175"/>
      <c r="BB688" s="175"/>
      <c r="BC688" s="175"/>
      <c r="BD688" s="175"/>
      <c r="BE688" s="175"/>
      <c r="BF688" s="175"/>
      <c r="BG688" s="175"/>
      <c r="BH688" s="175"/>
    </row>
    <row r="689" spans="1:60" ht="12.75" outlineLevel="1">
      <c r="A689" s="190"/>
      <c r="B689" s="183"/>
      <c r="C689" s="201" t="s">
        <v>206</v>
      </c>
      <c r="D689" s="186"/>
      <c r="E689" s="209">
        <v>21</v>
      </c>
      <c r="F689" s="189"/>
      <c r="G689" s="192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  <c r="AP689" s="175"/>
      <c r="AQ689" s="175"/>
      <c r="AR689" s="175"/>
      <c r="AS689" s="175"/>
      <c r="AT689" s="175"/>
      <c r="AU689" s="175"/>
      <c r="AV689" s="175"/>
      <c r="AW689" s="175"/>
      <c r="AX689" s="175"/>
      <c r="AY689" s="175"/>
      <c r="AZ689" s="175"/>
      <c r="BA689" s="175"/>
      <c r="BB689" s="175"/>
      <c r="BC689" s="175"/>
      <c r="BD689" s="175"/>
      <c r="BE689" s="175"/>
      <c r="BF689" s="175"/>
      <c r="BG689" s="175"/>
      <c r="BH689" s="175"/>
    </row>
    <row r="690" spans="1:60" ht="12.75" outlineLevel="1">
      <c r="A690" s="190"/>
      <c r="B690" s="183"/>
      <c r="C690" s="201" t="s">
        <v>707</v>
      </c>
      <c r="D690" s="186"/>
      <c r="E690" s="209">
        <v>62.04</v>
      </c>
      <c r="F690" s="189"/>
      <c r="G690" s="192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  <c r="AQ690" s="175"/>
      <c r="AR690" s="175"/>
      <c r="AS690" s="175"/>
      <c r="AT690" s="175"/>
      <c r="AU690" s="175"/>
      <c r="AV690" s="175"/>
      <c r="AW690" s="175"/>
      <c r="AX690" s="175"/>
      <c r="AY690" s="175"/>
      <c r="AZ690" s="175"/>
      <c r="BA690" s="175"/>
      <c r="BB690" s="175"/>
      <c r="BC690" s="175"/>
      <c r="BD690" s="175"/>
      <c r="BE690" s="175"/>
      <c r="BF690" s="175"/>
      <c r="BG690" s="175"/>
      <c r="BH690" s="175"/>
    </row>
    <row r="691" spans="1:60" ht="12.75" outlineLevel="1">
      <c r="A691" s="190"/>
      <c r="B691" s="183"/>
      <c r="C691" s="201" t="s">
        <v>208</v>
      </c>
      <c r="D691" s="186"/>
      <c r="E691" s="209">
        <v>7.9</v>
      </c>
      <c r="F691" s="189"/>
      <c r="G691" s="192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  <c r="AQ691" s="175"/>
      <c r="AR691" s="175"/>
      <c r="AS691" s="175"/>
      <c r="AT691" s="175"/>
      <c r="AU691" s="175"/>
      <c r="AV691" s="175"/>
      <c r="AW691" s="175"/>
      <c r="AX691" s="175"/>
      <c r="AY691" s="175"/>
      <c r="AZ691" s="175"/>
      <c r="BA691" s="175"/>
      <c r="BB691" s="175"/>
      <c r="BC691" s="175"/>
      <c r="BD691" s="175"/>
      <c r="BE691" s="175"/>
      <c r="BF691" s="175"/>
      <c r="BG691" s="175"/>
      <c r="BH691" s="175"/>
    </row>
    <row r="692" spans="1:60" ht="12.75" outlineLevel="1">
      <c r="A692" s="190"/>
      <c r="B692" s="183"/>
      <c r="C692" s="201" t="s">
        <v>708</v>
      </c>
      <c r="D692" s="186"/>
      <c r="E692" s="209">
        <v>33</v>
      </c>
      <c r="F692" s="189"/>
      <c r="G692" s="192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  <c r="AQ692" s="175"/>
      <c r="AR692" s="175"/>
      <c r="AS692" s="175"/>
      <c r="AT692" s="175"/>
      <c r="AU692" s="175"/>
      <c r="AV692" s="175"/>
      <c r="AW692" s="175"/>
      <c r="AX692" s="175"/>
      <c r="AY692" s="175"/>
      <c r="AZ692" s="175"/>
      <c r="BA692" s="175"/>
      <c r="BB692" s="175"/>
      <c r="BC692" s="175"/>
      <c r="BD692" s="175"/>
      <c r="BE692" s="175"/>
      <c r="BF692" s="175"/>
      <c r="BG692" s="175"/>
      <c r="BH692" s="175"/>
    </row>
    <row r="693" spans="1:60" ht="12.75" outlineLevel="1">
      <c r="A693" s="190"/>
      <c r="B693" s="183"/>
      <c r="C693" s="201" t="s">
        <v>709</v>
      </c>
      <c r="D693" s="186"/>
      <c r="E693" s="209">
        <v>160.2</v>
      </c>
      <c r="F693" s="189"/>
      <c r="G693" s="192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  <c r="AQ693" s="175"/>
      <c r="AR693" s="175"/>
      <c r="AS693" s="175"/>
      <c r="AT693" s="175"/>
      <c r="AU693" s="175"/>
      <c r="AV693" s="175"/>
      <c r="AW693" s="175"/>
      <c r="AX693" s="175"/>
      <c r="AY693" s="175"/>
      <c r="AZ693" s="175"/>
      <c r="BA693" s="175"/>
      <c r="BB693" s="175"/>
      <c r="BC693" s="175"/>
      <c r="BD693" s="175"/>
      <c r="BE693" s="175"/>
      <c r="BF693" s="175"/>
      <c r="BG693" s="175"/>
      <c r="BH693" s="175"/>
    </row>
    <row r="694" spans="1:60" ht="12.75" outlineLevel="1">
      <c r="A694" s="190"/>
      <c r="B694" s="183"/>
      <c r="C694" s="201" t="s">
        <v>710</v>
      </c>
      <c r="D694" s="186"/>
      <c r="E694" s="209">
        <v>45.6</v>
      </c>
      <c r="F694" s="189"/>
      <c r="G694" s="192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  <c r="AP694" s="175"/>
      <c r="AQ694" s="175"/>
      <c r="AR694" s="175"/>
      <c r="AS694" s="175"/>
      <c r="AT694" s="175"/>
      <c r="AU694" s="175"/>
      <c r="AV694" s="175"/>
      <c r="AW694" s="175"/>
      <c r="AX694" s="175"/>
      <c r="AY694" s="175"/>
      <c r="AZ694" s="175"/>
      <c r="BA694" s="175"/>
      <c r="BB694" s="175"/>
      <c r="BC694" s="175"/>
      <c r="BD694" s="175"/>
      <c r="BE694" s="175"/>
      <c r="BF694" s="175"/>
      <c r="BG694" s="175"/>
      <c r="BH694" s="175"/>
    </row>
    <row r="695" spans="1:60" ht="12.75" outlineLevel="1">
      <c r="A695" s="190"/>
      <c r="B695" s="183"/>
      <c r="C695" s="201" t="s">
        <v>711</v>
      </c>
      <c r="D695" s="186"/>
      <c r="E695" s="209">
        <v>47.1</v>
      </c>
      <c r="F695" s="189"/>
      <c r="G695" s="192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  <c r="AP695" s="175"/>
      <c r="AQ695" s="175"/>
      <c r="AR695" s="175"/>
      <c r="AS695" s="175"/>
      <c r="AT695" s="175"/>
      <c r="AU695" s="175"/>
      <c r="AV695" s="175"/>
      <c r="AW695" s="175"/>
      <c r="AX695" s="175"/>
      <c r="AY695" s="175"/>
      <c r="AZ695" s="175"/>
      <c r="BA695" s="175"/>
      <c r="BB695" s="175"/>
      <c r="BC695" s="175"/>
      <c r="BD695" s="175"/>
      <c r="BE695" s="175"/>
      <c r="BF695" s="175"/>
      <c r="BG695" s="175"/>
      <c r="BH695" s="175"/>
    </row>
    <row r="696" spans="1:60" ht="12.75" outlineLevel="1">
      <c r="A696" s="190"/>
      <c r="B696" s="183"/>
      <c r="C696" s="201" t="s">
        <v>214</v>
      </c>
      <c r="D696" s="186"/>
      <c r="E696" s="209">
        <v>8.6</v>
      </c>
      <c r="F696" s="189"/>
      <c r="G696" s="192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  <c r="AP696" s="175"/>
      <c r="AQ696" s="175"/>
      <c r="AR696" s="175"/>
      <c r="AS696" s="175"/>
      <c r="AT696" s="175"/>
      <c r="AU696" s="175"/>
      <c r="AV696" s="175"/>
      <c r="AW696" s="175"/>
      <c r="AX696" s="175"/>
      <c r="AY696" s="175"/>
      <c r="AZ696" s="175"/>
      <c r="BA696" s="175"/>
      <c r="BB696" s="175"/>
      <c r="BC696" s="175"/>
      <c r="BD696" s="175"/>
      <c r="BE696" s="175"/>
      <c r="BF696" s="175"/>
      <c r="BG696" s="175"/>
      <c r="BH696" s="175"/>
    </row>
    <row r="697" spans="1:60" ht="12.75" outlineLevel="1">
      <c r="A697" s="190"/>
      <c r="B697" s="183"/>
      <c r="C697" s="201" t="s">
        <v>712</v>
      </c>
      <c r="D697" s="186"/>
      <c r="E697" s="209">
        <v>23.1</v>
      </c>
      <c r="F697" s="189"/>
      <c r="G697" s="192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  <c r="AP697" s="175"/>
      <c r="AQ697" s="175"/>
      <c r="AR697" s="175"/>
      <c r="AS697" s="175"/>
      <c r="AT697" s="175"/>
      <c r="AU697" s="175"/>
      <c r="AV697" s="175"/>
      <c r="AW697" s="175"/>
      <c r="AX697" s="175"/>
      <c r="AY697" s="175"/>
      <c r="AZ697" s="175"/>
      <c r="BA697" s="175"/>
      <c r="BB697" s="175"/>
      <c r="BC697" s="175"/>
      <c r="BD697" s="175"/>
      <c r="BE697" s="175"/>
      <c r="BF697" s="175"/>
      <c r="BG697" s="175"/>
      <c r="BH697" s="175"/>
    </row>
    <row r="698" spans="1:60" ht="12.75" outlineLevel="1">
      <c r="A698" s="190"/>
      <c r="B698" s="183"/>
      <c r="C698" s="201" t="s">
        <v>713</v>
      </c>
      <c r="D698" s="186"/>
      <c r="E698" s="209">
        <v>49.8</v>
      </c>
      <c r="F698" s="189"/>
      <c r="G698" s="192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  <c r="AQ698" s="175"/>
      <c r="AR698" s="175"/>
      <c r="AS698" s="175"/>
      <c r="AT698" s="175"/>
      <c r="AU698" s="175"/>
      <c r="AV698" s="175"/>
      <c r="AW698" s="175"/>
      <c r="AX698" s="175"/>
      <c r="AY698" s="175"/>
      <c r="AZ698" s="175"/>
      <c r="BA698" s="175"/>
      <c r="BB698" s="175"/>
      <c r="BC698" s="175"/>
      <c r="BD698" s="175"/>
      <c r="BE698" s="175"/>
      <c r="BF698" s="175"/>
      <c r="BG698" s="175"/>
      <c r="BH698" s="175"/>
    </row>
    <row r="699" spans="1:60" ht="12.75" outlineLevel="1">
      <c r="A699" s="190"/>
      <c r="B699" s="183"/>
      <c r="C699" s="201" t="s">
        <v>217</v>
      </c>
      <c r="D699" s="186"/>
      <c r="E699" s="209">
        <v>18.4</v>
      </c>
      <c r="F699" s="189"/>
      <c r="G699" s="192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  <c r="AP699" s="175"/>
      <c r="AQ699" s="175"/>
      <c r="AR699" s="175"/>
      <c r="AS699" s="175"/>
      <c r="AT699" s="175"/>
      <c r="AU699" s="175"/>
      <c r="AV699" s="175"/>
      <c r="AW699" s="175"/>
      <c r="AX699" s="175"/>
      <c r="AY699" s="175"/>
      <c r="AZ699" s="175"/>
      <c r="BA699" s="175"/>
      <c r="BB699" s="175"/>
      <c r="BC699" s="175"/>
      <c r="BD699" s="175"/>
      <c r="BE699" s="175"/>
      <c r="BF699" s="175"/>
      <c r="BG699" s="175"/>
      <c r="BH699" s="175"/>
    </row>
    <row r="700" spans="1:60" ht="12.75" outlineLevel="1">
      <c r="A700" s="190"/>
      <c r="B700" s="183"/>
      <c r="C700" s="201" t="s">
        <v>218</v>
      </c>
      <c r="D700" s="186"/>
      <c r="E700" s="209">
        <v>4.4</v>
      </c>
      <c r="F700" s="189"/>
      <c r="G700" s="192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  <c r="AP700" s="175"/>
      <c r="AQ700" s="175"/>
      <c r="AR700" s="175"/>
      <c r="AS700" s="175"/>
      <c r="AT700" s="175"/>
      <c r="AU700" s="175"/>
      <c r="AV700" s="175"/>
      <c r="AW700" s="175"/>
      <c r="AX700" s="175"/>
      <c r="AY700" s="175"/>
      <c r="AZ700" s="175"/>
      <c r="BA700" s="175"/>
      <c r="BB700" s="175"/>
      <c r="BC700" s="175"/>
      <c r="BD700" s="175"/>
      <c r="BE700" s="175"/>
      <c r="BF700" s="175"/>
      <c r="BG700" s="175"/>
      <c r="BH700" s="175"/>
    </row>
    <row r="701" spans="1:60" ht="12.75" outlineLevel="1">
      <c r="A701" s="190"/>
      <c r="B701" s="183"/>
      <c r="C701" s="201" t="s">
        <v>219</v>
      </c>
      <c r="D701" s="186"/>
      <c r="E701" s="209">
        <v>17.1</v>
      </c>
      <c r="F701" s="189"/>
      <c r="G701" s="192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  <c r="AP701" s="175"/>
      <c r="AQ701" s="175"/>
      <c r="AR701" s="175"/>
      <c r="AS701" s="175"/>
      <c r="AT701" s="175"/>
      <c r="AU701" s="175"/>
      <c r="AV701" s="175"/>
      <c r="AW701" s="175"/>
      <c r="AX701" s="175"/>
      <c r="AY701" s="175"/>
      <c r="AZ701" s="175"/>
      <c r="BA701" s="175"/>
      <c r="BB701" s="175"/>
      <c r="BC701" s="175"/>
      <c r="BD701" s="175"/>
      <c r="BE701" s="175"/>
      <c r="BF701" s="175"/>
      <c r="BG701" s="175"/>
      <c r="BH701" s="175"/>
    </row>
    <row r="702" spans="1:60" ht="12.75" outlineLevel="1">
      <c r="A702" s="190"/>
      <c r="B702" s="183"/>
      <c r="C702" s="201" t="s">
        <v>714</v>
      </c>
      <c r="D702" s="186"/>
      <c r="E702" s="209">
        <v>66.87</v>
      </c>
      <c r="F702" s="189"/>
      <c r="G702" s="192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  <c r="AP702" s="175"/>
      <c r="AQ702" s="175"/>
      <c r="AR702" s="175"/>
      <c r="AS702" s="175"/>
      <c r="AT702" s="175"/>
      <c r="AU702" s="175"/>
      <c r="AV702" s="175"/>
      <c r="AW702" s="175"/>
      <c r="AX702" s="175"/>
      <c r="AY702" s="175"/>
      <c r="AZ702" s="175"/>
      <c r="BA702" s="175"/>
      <c r="BB702" s="175"/>
      <c r="BC702" s="175"/>
      <c r="BD702" s="175"/>
      <c r="BE702" s="175"/>
      <c r="BF702" s="175"/>
      <c r="BG702" s="175"/>
      <c r="BH702" s="175"/>
    </row>
    <row r="703" spans="1:60" ht="12.75" outlineLevel="1">
      <c r="A703" s="190"/>
      <c r="B703" s="183"/>
      <c r="C703" s="201" t="s">
        <v>221</v>
      </c>
      <c r="D703" s="186"/>
      <c r="E703" s="209">
        <v>6.3</v>
      </c>
      <c r="F703" s="189"/>
      <c r="G703" s="192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  <c r="AQ703" s="175"/>
      <c r="AR703" s="175"/>
      <c r="AS703" s="175"/>
      <c r="AT703" s="175"/>
      <c r="AU703" s="175"/>
      <c r="AV703" s="175"/>
      <c r="AW703" s="175"/>
      <c r="AX703" s="175"/>
      <c r="AY703" s="175"/>
      <c r="AZ703" s="175"/>
      <c r="BA703" s="175"/>
      <c r="BB703" s="175"/>
      <c r="BC703" s="175"/>
      <c r="BD703" s="175"/>
      <c r="BE703" s="175"/>
      <c r="BF703" s="175"/>
      <c r="BG703" s="175"/>
      <c r="BH703" s="175"/>
    </row>
    <row r="704" spans="1:60" ht="12.75" outlineLevel="1">
      <c r="A704" s="190"/>
      <c r="B704" s="183"/>
      <c r="C704" s="201" t="s">
        <v>715</v>
      </c>
      <c r="D704" s="186"/>
      <c r="E704" s="209">
        <v>22.2</v>
      </c>
      <c r="F704" s="189"/>
      <c r="G704" s="192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  <c r="AQ704" s="175"/>
      <c r="AR704" s="175"/>
      <c r="AS704" s="175"/>
      <c r="AT704" s="175"/>
      <c r="AU704" s="175"/>
      <c r="AV704" s="175"/>
      <c r="AW704" s="175"/>
      <c r="AX704" s="175"/>
      <c r="AY704" s="175"/>
      <c r="AZ704" s="175"/>
      <c r="BA704" s="175"/>
      <c r="BB704" s="175"/>
      <c r="BC704" s="175"/>
      <c r="BD704" s="175"/>
      <c r="BE704" s="175"/>
      <c r="BF704" s="175"/>
      <c r="BG704" s="175"/>
      <c r="BH704" s="175"/>
    </row>
    <row r="705" spans="1:60" ht="12.75" outlineLevel="1">
      <c r="A705" s="190"/>
      <c r="B705" s="183"/>
      <c r="C705" s="201" t="s">
        <v>716</v>
      </c>
      <c r="D705" s="186"/>
      <c r="E705" s="209">
        <v>113.7</v>
      </c>
      <c r="F705" s="189"/>
      <c r="G705" s="192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  <c r="AQ705" s="175"/>
      <c r="AR705" s="175"/>
      <c r="AS705" s="175"/>
      <c r="AT705" s="175"/>
      <c r="AU705" s="175"/>
      <c r="AV705" s="175"/>
      <c r="AW705" s="175"/>
      <c r="AX705" s="175"/>
      <c r="AY705" s="175"/>
      <c r="AZ705" s="175"/>
      <c r="BA705" s="175"/>
      <c r="BB705" s="175"/>
      <c r="BC705" s="175"/>
      <c r="BD705" s="175"/>
      <c r="BE705" s="175"/>
      <c r="BF705" s="175"/>
      <c r="BG705" s="175"/>
      <c r="BH705" s="175"/>
    </row>
    <row r="706" spans="1:60" ht="12.75" outlineLevel="1">
      <c r="A706" s="190"/>
      <c r="B706" s="183"/>
      <c r="C706" s="201" t="s">
        <v>717</v>
      </c>
      <c r="D706" s="186"/>
      <c r="E706" s="209">
        <v>43.8</v>
      </c>
      <c r="F706" s="189"/>
      <c r="G706" s="192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  <c r="AR706" s="175"/>
      <c r="AS706" s="175"/>
      <c r="AT706" s="175"/>
      <c r="AU706" s="175"/>
      <c r="AV706" s="175"/>
      <c r="AW706" s="175"/>
      <c r="AX706" s="175"/>
      <c r="AY706" s="175"/>
      <c r="AZ706" s="175"/>
      <c r="BA706" s="175"/>
      <c r="BB706" s="175"/>
      <c r="BC706" s="175"/>
      <c r="BD706" s="175"/>
      <c r="BE706" s="175"/>
      <c r="BF706" s="175"/>
      <c r="BG706" s="175"/>
      <c r="BH706" s="175"/>
    </row>
    <row r="707" spans="1:60" ht="12.75" outlineLevel="1">
      <c r="A707" s="190"/>
      <c r="B707" s="183"/>
      <c r="C707" s="201" t="s">
        <v>718</v>
      </c>
      <c r="D707" s="186"/>
      <c r="E707" s="209">
        <v>56.1</v>
      </c>
      <c r="F707" s="189"/>
      <c r="G707" s="192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  <c r="AQ707" s="175"/>
      <c r="AR707" s="175"/>
      <c r="AS707" s="175"/>
      <c r="AT707" s="175"/>
      <c r="AU707" s="175"/>
      <c r="AV707" s="175"/>
      <c r="AW707" s="175"/>
      <c r="AX707" s="175"/>
      <c r="AY707" s="175"/>
      <c r="AZ707" s="175"/>
      <c r="BA707" s="175"/>
      <c r="BB707" s="175"/>
      <c r="BC707" s="175"/>
      <c r="BD707" s="175"/>
      <c r="BE707" s="175"/>
      <c r="BF707" s="175"/>
      <c r="BG707" s="175"/>
      <c r="BH707" s="175"/>
    </row>
    <row r="708" spans="1:60" ht="12.75" outlineLevel="1">
      <c r="A708" s="190"/>
      <c r="B708" s="183"/>
      <c r="C708" s="201" t="s">
        <v>719</v>
      </c>
      <c r="D708" s="186"/>
      <c r="E708" s="209">
        <v>47.955</v>
      </c>
      <c r="F708" s="189"/>
      <c r="G708" s="192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5"/>
      <c r="AV708" s="175"/>
      <c r="AW708" s="175"/>
      <c r="AX708" s="175"/>
      <c r="AY708" s="175"/>
      <c r="AZ708" s="175"/>
      <c r="BA708" s="175"/>
      <c r="BB708" s="175"/>
      <c r="BC708" s="175"/>
      <c r="BD708" s="175"/>
      <c r="BE708" s="175"/>
      <c r="BF708" s="175"/>
      <c r="BG708" s="175"/>
      <c r="BH708" s="175"/>
    </row>
    <row r="709" spans="1:60" ht="12.75" outlineLevel="1">
      <c r="A709" s="190"/>
      <c r="B709" s="183"/>
      <c r="C709" s="201" t="s">
        <v>720</v>
      </c>
      <c r="D709" s="186"/>
      <c r="E709" s="209">
        <v>58.23</v>
      </c>
      <c r="F709" s="189"/>
      <c r="G709" s="192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5"/>
      <c r="AV709" s="175"/>
      <c r="AW709" s="175"/>
      <c r="AX709" s="175"/>
      <c r="AY709" s="175"/>
      <c r="AZ709" s="175"/>
      <c r="BA709" s="175"/>
      <c r="BB709" s="175"/>
      <c r="BC709" s="175"/>
      <c r="BD709" s="175"/>
      <c r="BE709" s="175"/>
      <c r="BF709" s="175"/>
      <c r="BG709" s="175"/>
      <c r="BH709" s="175"/>
    </row>
    <row r="710" spans="1:60" ht="12.75" outlineLevel="1">
      <c r="A710" s="190"/>
      <c r="B710" s="183"/>
      <c r="C710" s="201" t="s">
        <v>229</v>
      </c>
      <c r="D710" s="186"/>
      <c r="E710" s="209">
        <v>20.4</v>
      </c>
      <c r="F710" s="189"/>
      <c r="G710" s="192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5"/>
      <c r="AV710" s="175"/>
      <c r="AW710" s="175"/>
      <c r="AX710" s="175"/>
      <c r="AY710" s="175"/>
      <c r="AZ710" s="175"/>
      <c r="BA710" s="175"/>
      <c r="BB710" s="175"/>
      <c r="BC710" s="175"/>
      <c r="BD710" s="175"/>
      <c r="BE710" s="175"/>
      <c r="BF710" s="175"/>
      <c r="BG710" s="175"/>
      <c r="BH710" s="175"/>
    </row>
    <row r="711" spans="1:60" ht="12.75" outlineLevel="1">
      <c r="A711" s="190"/>
      <c r="B711" s="183"/>
      <c r="C711" s="201" t="s">
        <v>721</v>
      </c>
      <c r="D711" s="186"/>
      <c r="E711" s="209">
        <v>55.23</v>
      </c>
      <c r="F711" s="189"/>
      <c r="G711" s="192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  <c r="AQ711" s="175"/>
      <c r="AR711" s="175"/>
      <c r="AS711" s="175"/>
      <c r="AT711" s="175"/>
      <c r="AU711" s="175"/>
      <c r="AV711" s="175"/>
      <c r="AW711" s="175"/>
      <c r="AX711" s="175"/>
      <c r="AY711" s="175"/>
      <c r="AZ711" s="175"/>
      <c r="BA711" s="175"/>
      <c r="BB711" s="175"/>
      <c r="BC711" s="175"/>
      <c r="BD711" s="175"/>
      <c r="BE711" s="175"/>
      <c r="BF711" s="175"/>
      <c r="BG711" s="175"/>
      <c r="BH711" s="175"/>
    </row>
    <row r="712" spans="1:60" ht="12.75" outlineLevel="1">
      <c r="A712" s="190"/>
      <c r="B712" s="183"/>
      <c r="C712" s="201" t="s">
        <v>231</v>
      </c>
      <c r="D712" s="186"/>
      <c r="E712" s="209">
        <v>8.3</v>
      </c>
      <c r="F712" s="189"/>
      <c r="G712" s="192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  <c r="AQ712" s="175"/>
      <c r="AR712" s="175"/>
      <c r="AS712" s="175"/>
      <c r="AT712" s="175"/>
      <c r="AU712" s="175"/>
      <c r="AV712" s="175"/>
      <c r="AW712" s="175"/>
      <c r="AX712" s="175"/>
      <c r="AY712" s="175"/>
      <c r="AZ712" s="175"/>
      <c r="BA712" s="175"/>
      <c r="BB712" s="175"/>
      <c r="BC712" s="175"/>
      <c r="BD712" s="175"/>
      <c r="BE712" s="175"/>
      <c r="BF712" s="175"/>
      <c r="BG712" s="175"/>
      <c r="BH712" s="175"/>
    </row>
    <row r="713" spans="1:60" ht="12.75" outlineLevel="1">
      <c r="A713" s="190"/>
      <c r="B713" s="183"/>
      <c r="C713" s="201" t="s">
        <v>232</v>
      </c>
      <c r="D713" s="186"/>
      <c r="E713" s="209">
        <v>7.9</v>
      </c>
      <c r="F713" s="189"/>
      <c r="G713" s="192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175"/>
      <c r="AR713" s="175"/>
      <c r="AS713" s="175"/>
      <c r="AT713" s="175"/>
      <c r="AU713" s="175"/>
      <c r="AV713" s="175"/>
      <c r="AW713" s="175"/>
      <c r="AX713" s="175"/>
      <c r="AY713" s="175"/>
      <c r="AZ713" s="175"/>
      <c r="BA713" s="175"/>
      <c r="BB713" s="175"/>
      <c r="BC713" s="175"/>
      <c r="BD713" s="175"/>
      <c r="BE713" s="175"/>
      <c r="BF713" s="175"/>
      <c r="BG713" s="175"/>
      <c r="BH713" s="175"/>
    </row>
    <row r="714" spans="1:60" ht="12.75" outlineLevel="1">
      <c r="A714" s="190"/>
      <c r="B714" s="183"/>
      <c r="C714" s="201" t="s">
        <v>233</v>
      </c>
      <c r="D714" s="186"/>
      <c r="E714" s="209">
        <v>8.4</v>
      </c>
      <c r="F714" s="189"/>
      <c r="G714" s="192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  <c r="AQ714" s="175"/>
      <c r="AR714" s="175"/>
      <c r="AS714" s="175"/>
      <c r="AT714" s="175"/>
      <c r="AU714" s="175"/>
      <c r="AV714" s="175"/>
      <c r="AW714" s="175"/>
      <c r="AX714" s="175"/>
      <c r="AY714" s="175"/>
      <c r="AZ714" s="175"/>
      <c r="BA714" s="175"/>
      <c r="BB714" s="175"/>
      <c r="BC714" s="175"/>
      <c r="BD714" s="175"/>
      <c r="BE714" s="175"/>
      <c r="BF714" s="175"/>
      <c r="BG714" s="175"/>
      <c r="BH714" s="175"/>
    </row>
    <row r="715" spans="1:60" ht="12.75" outlineLevel="1">
      <c r="A715" s="190"/>
      <c r="B715" s="183"/>
      <c r="C715" s="201" t="s">
        <v>722</v>
      </c>
      <c r="D715" s="186"/>
      <c r="E715" s="209">
        <v>51</v>
      </c>
      <c r="F715" s="189"/>
      <c r="G715" s="192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  <c r="AQ715" s="175"/>
      <c r="AR715" s="175"/>
      <c r="AS715" s="175"/>
      <c r="AT715" s="175"/>
      <c r="AU715" s="175"/>
      <c r="AV715" s="175"/>
      <c r="AW715" s="175"/>
      <c r="AX715" s="175"/>
      <c r="AY715" s="175"/>
      <c r="AZ715" s="175"/>
      <c r="BA715" s="175"/>
      <c r="BB715" s="175"/>
      <c r="BC715" s="175"/>
      <c r="BD715" s="175"/>
      <c r="BE715" s="175"/>
      <c r="BF715" s="175"/>
      <c r="BG715" s="175"/>
      <c r="BH715" s="175"/>
    </row>
    <row r="716" spans="1:60" ht="12.75" outlineLevel="1">
      <c r="A716" s="190"/>
      <c r="B716" s="183"/>
      <c r="C716" s="201" t="s">
        <v>235</v>
      </c>
      <c r="D716" s="186"/>
      <c r="E716" s="209">
        <v>19.2</v>
      </c>
      <c r="F716" s="189"/>
      <c r="G716" s="192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  <c r="AQ716" s="175"/>
      <c r="AR716" s="175"/>
      <c r="AS716" s="175"/>
      <c r="AT716" s="175"/>
      <c r="AU716" s="175"/>
      <c r="AV716" s="175"/>
      <c r="AW716" s="175"/>
      <c r="AX716" s="175"/>
      <c r="AY716" s="175"/>
      <c r="AZ716" s="175"/>
      <c r="BA716" s="175"/>
      <c r="BB716" s="175"/>
      <c r="BC716" s="175"/>
      <c r="BD716" s="175"/>
      <c r="BE716" s="175"/>
      <c r="BF716" s="175"/>
      <c r="BG716" s="175"/>
      <c r="BH716" s="175"/>
    </row>
    <row r="717" spans="1:60" ht="12.75" outlineLevel="1">
      <c r="A717" s="190"/>
      <c r="B717" s="183"/>
      <c r="C717" s="201" t="s">
        <v>723</v>
      </c>
      <c r="D717" s="186"/>
      <c r="E717" s="209">
        <v>44.1</v>
      </c>
      <c r="F717" s="189"/>
      <c r="G717" s="192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  <c r="AP717" s="175"/>
      <c r="AQ717" s="175"/>
      <c r="AR717" s="175"/>
      <c r="AS717" s="175"/>
      <c r="AT717" s="175"/>
      <c r="AU717" s="175"/>
      <c r="AV717" s="175"/>
      <c r="AW717" s="175"/>
      <c r="AX717" s="175"/>
      <c r="AY717" s="175"/>
      <c r="AZ717" s="175"/>
      <c r="BA717" s="175"/>
      <c r="BB717" s="175"/>
      <c r="BC717" s="175"/>
      <c r="BD717" s="175"/>
      <c r="BE717" s="175"/>
      <c r="BF717" s="175"/>
      <c r="BG717" s="175"/>
      <c r="BH717" s="175"/>
    </row>
    <row r="718" spans="1:60" ht="12.75" outlineLevel="1">
      <c r="A718" s="190"/>
      <c r="B718" s="183"/>
      <c r="C718" s="201" t="s">
        <v>724</v>
      </c>
      <c r="D718" s="186"/>
      <c r="E718" s="209">
        <v>45</v>
      </c>
      <c r="F718" s="189"/>
      <c r="G718" s="192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  <c r="AP718" s="175"/>
      <c r="AQ718" s="175"/>
      <c r="AR718" s="175"/>
      <c r="AS718" s="175"/>
      <c r="AT718" s="175"/>
      <c r="AU718" s="175"/>
      <c r="AV718" s="175"/>
      <c r="AW718" s="175"/>
      <c r="AX718" s="175"/>
      <c r="AY718" s="175"/>
      <c r="AZ718" s="175"/>
      <c r="BA718" s="175"/>
      <c r="BB718" s="175"/>
      <c r="BC718" s="175"/>
      <c r="BD718" s="175"/>
      <c r="BE718" s="175"/>
      <c r="BF718" s="175"/>
      <c r="BG718" s="175"/>
      <c r="BH718" s="175"/>
    </row>
    <row r="719" spans="1:60" ht="12.75" outlineLevel="1">
      <c r="A719" s="190"/>
      <c r="B719" s="183"/>
      <c r="C719" s="201" t="s">
        <v>725</v>
      </c>
      <c r="D719" s="186"/>
      <c r="E719" s="209">
        <v>31.8</v>
      </c>
      <c r="F719" s="189"/>
      <c r="G719" s="192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  <c r="AP719" s="175"/>
      <c r="AQ719" s="175"/>
      <c r="AR719" s="175"/>
      <c r="AS719" s="175"/>
      <c r="AT719" s="175"/>
      <c r="AU719" s="175"/>
      <c r="AV719" s="175"/>
      <c r="AW719" s="175"/>
      <c r="AX719" s="175"/>
      <c r="AY719" s="175"/>
      <c r="AZ719" s="175"/>
      <c r="BA719" s="175"/>
      <c r="BB719" s="175"/>
      <c r="BC719" s="175"/>
      <c r="BD719" s="175"/>
      <c r="BE719" s="175"/>
      <c r="BF719" s="175"/>
      <c r="BG719" s="175"/>
      <c r="BH719" s="175"/>
    </row>
    <row r="720" spans="1:60" ht="12.75" outlineLevel="1">
      <c r="A720" s="190"/>
      <c r="B720" s="183"/>
      <c r="C720" s="201" t="s">
        <v>239</v>
      </c>
      <c r="D720" s="186"/>
      <c r="E720" s="209">
        <v>22</v>
      </c>
      <c r="F720" s="189"/>
      <c r="G720" s="192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  <c r="AQ720" s="175"/>
      <c r="AR720" s="175"/>
      <c r="AS720" s="175"/>
      <c r="AT720" s="175"/>
      <c r="AU720" s="175"/>
      <c r="AV720" s="175"/>
      <c r="AW720" s="175"/>
      <c r="AX720" s="175"/>
      <c r="AY720" s="175"/>
      <c r="AZ720" s="175"/>
      <c r="BA720" s="175"/>
      <c r="BB720" s="175"/>
      <c r="BC720" s="175"/>
      <c r="BD720" s="175"/>
      <c r="BE720" s="175"/>
      <c r="BF720" s="175"/>
      <c r="BG720" s="175"/>
      <c r="BH720" s="175"/>
    </row>
    <row r="721" spans="1:60" ht="12.75" outlineLevel="1">
      <c r="A721" s="190"/>
      <c r="B721" s="183"/>
      <c r="C721" s="201" t="s">
        <v>726</v>
      </c>
      <c r="D721" s="186"/>
      <c r="E721" s="209">
        <v>25.5</v>
      </c>
      <c r="F721" s="189"/>
      <c r="G721" s="192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5"/>
      <c r="AR721" s="175"/>
      <c r="AS721" s="175"/>
      <c r="AT721" s="175"/>
      <c r="AU721" s="175"/>
      <c r="AV721" s="175"/>
      <c r="AW721" s="175"/>
      <c r="AX721" s="175"/>
      <c r="AY721" s="175"/>
      <c r="AZ721" s="175"/>
      <c r="BA721" s="175"/>
      <c r="BB721" s="175"/>
      <c r="BC721" s="175"/>
      <c r="BD721" s="175"/>
      <c r="BE721" s="175"/>
      <c r="BF721" s="175"/>
      <c r="BG721" s="175"/>
      <c r="BH721" s="175"/>
    </row>
    <row r="722" spans="1:60" ht="12.75" outlineLevel="1">
      <c r="A722" s="190"/>
      <c r="B722" s="183"/>
      <c r="C722" s="201" t="s">
        <v>241</v>
      </c>
      <c r="D722" s="186"/>
      <c r="E722" s="209">
        <v>11.8</v>
      </c>
      <c r="F722" s="189"/>
      <c r="G722" s="192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  <c r="AQ722" s="175"/>
      <c r="AR722" s="175"/>
      <c r="AS722" s="175"/>
      <c r="AT722" s="175"/>
      <c r="AU722" s="175"/>
      <c r="AV722" s="175"/>
      <c r="AW722" s="175"/>
      <c r="AX722" s="175"/>
      <c r="AY722" s="175"/>
      <c r="AZ722" s="175"/>
      <c r="BA722" s="175"/>
      <c r="BB722" s="175"/>
      <c r="BC722" s="175"/>
      <c r="BD722" s="175"/>
      <c r="BE722" s="175"/>
      <c r="BF722" s="175"/>
      <c r="BG722" s="175"/>
      <c r="BH722" s="175"/>
    </row>
    <row r="723" spans="1:60" ht="12.75" outlineLevel="1">
      <c r="A723" s="190"/>
      <c r="B723" s="183"/>
      <c r="C723" s="201" t="s">
        <v>242</v>
      </c>
      <c r="D723" s="186"/>
      <c r="E723" s="209">
        <v>18.9</v>
      </c>
      <c r="F723" s="189"/>
      <c r="G723" s="192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  <c r="AQ723" s="175"/>
      <c r="AR723" s="175"/>
      <c r="AS723" s="175"/>
      <c r="AT723" s="175"/>
      <c r="AU723" s="175"/>
      <c r="AV723" s="175"/>
      <c r="AW723" s="175"/>
      <c r="AX723" s="175"/>
      <c r="AY723" s="175"/>
      <c r="AZ723" s="175"/>
      <c r="BA723" s="175"/>
      <c r="BB723" s="175"/>
      <c r="BC723" s="175"/>
      <c r="BD723" s="175"/>
      <c r="BE723" s="175"/>
      <c r="BF723" s="175"/>
      <c r="BG723" s="175"/>
      <c r="BH723" s="175"/>
    </row>
    <row r="724" spans="1:60" ht="12.75" outlineLevel="1">
      <c r="A724" s="190"/>
      <c r="B724" s="183"/>
      <c r="C724" s="201" t="s">
        <v>727</v>
      </c>
      <c r="D724" s="186"/>
      <c r="E724" s="209">
        <v>116.1</v>
      </c>
      <c r="F724" s="189"/>
      <c r="G724" s="192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  <c r="AQ724" s="175"/>
      <c r="AR724" s="175"/>
      <c r="AS724" s="175"/>
      <c r="AT724" s="175"/>
      <c r="AU724" s="175"/>
      <c r="AV724" s="175"/>
      <c r="AW724" s="175"/>
      <c r="AX724" s="175"/>
      <c r="AY724" s="175"/>
      <c r="AZ724" s="175"/>
      <c r="BA724" s="175"/>
      <c r="BB724" s="175"/>
      <c r="BC724" s="175"/>
      <c r="BD724" s="175"/>
      <c r="BE724" s="175"/>
      <c r="BF724" s="175"/>
      <c r="BG724" s="175"/>
      <c r="BH724" s="175"/>
    </row>
    <row r="725" spans="1:60" ht="12.75" outlineLevel="1">
      <c r="A725" s="190">
        <v>139</v>
      </c>
      <c r="B725" s="183" t="s">
        <v>728</v>
      </c>
      <c r="C725" s="200" t="s">
        <v>729</v>
      </c>
      <c r="D725" s="185" t="s">
        <v>124</v>
      </c>
      <c r="E725" s="208">
        <v>1851.87</v>
      </c>
      <c r="F725" s="214"/>
      <c r="G725" s="192">
        <f>E725*F725</f>
        <v>0</v>
      </c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  <c r="AQ725" s="175"/>
      <c r="AR725" s="175"/>
      <c r="AS725" s="175"/>
      <c r="AT725" s="175"/>
      <c r="AU725" s="175"/>
      <c r="AV725" s="175"/>
      <c r="AW725" s="175"/>
      <c r="AX725" s="175"/>
      <c r="AY725" s="175"/>
      <c r="AZ725" s="175"/>
      <c r="BA725" s="175"/>
      <c r="BB725" s="175"/>
      <c r="BC725" s="175"/>
      <c r="BD725" s="175"/>
      <c r="BE725" s="175"/>
      <c r="BF725" s="175"/>
      <c r="BG725" s="175"/>
      <c r="BH725" s="175"/>
    </row>
    <row r="726" spans="1:60" ht="12.75" outlineLevel="1">
      <c r="A726" s="190">
        <v>140</v>
      </c>
      <c r="B726" s="183" t="s">
        <v>730</v>
      </c>
      <c r="C726" s="200" t="s">
        <v>731</v>
      </c>
      <c r="D726" s="185" t="s">
        <v>124</v>
      </c>
      <c r="E726" s="208">
        <v>1851.7</v>
      </c>
      <c r="F726" s="214"/>
      <c r="G726" s="192">
        <f>E726*F726</f>
        <v>0</v>
      </c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  <c r="AQ726" s="175"/>
      <c r="AR726" s="175"/>
      <c r="AS726" s="175"/>
      <c r="AT726" s="175"/>
      <c r="AU726" s="175"/>
      <c r="AV726" s="175"/>
      <c r="AW726" s="175"/>
      <c r="AX726" s="175"/>
      <c r="AY726" s="175"/>
      <c r="AZ726" s="175"/>
      <c r="BA726" s="175"/>
      <c r="BB726" s="175"/>
      <c r="BC726" s="175"/>
      <c r="BD726" s="175"/>
      <c r="BE726" s="175"/>
      <c r="BF726" s="175"/>
      <c r="BG726" s="175"/>
      <c r="BH726" s="175"/>
    </row>
    <row r="727" spans="1:60" ht="12.75" outlineLevel="1">
      <c r="A727" s="190"/>
      <c r="B727" s="183"/>
      <c r="C727" s="256" t="s">
        <v>732</v>
      </c>
      <c r="D727" s="257"/>
      <c r="E727" s="258"/>
      <c r="F727" s="259"/>
      <c r="G727" s="260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  <c r="AQ727" s="175"/>
      <c r="AR727" s="175"/>
      <c r="AS727" s="175"/>
      <c r="AT727" s="175"/>
      <c r="AU727" s="175"/>
      <c r="AV727" s="175"/>
      <c r="AW727" s="175"/>
      <c r="AX727" s="175"/>
      <c r="AY727" s="175"/>
      <c r="AZ727" s="175"/>
      <c r="BA727" s="182" t="str">
        <f>C727</f>
        <v>Omyvatelná,otěruvzdorná a propustná pro vodní páry.</v>
      </c>
      <c r="BB727" s="175"/>
      <c r="BC727" s="175"/>
      <c r="BD727" s="175"/>
      <c r="BE727" s="175"/>
      <c r="BF727" s="175"/>
      <c r="BG727" s="175"/>
      <c r="BH727" s="175"/>
    </row>
    <row r="728" spans="1:60" ht="12.75" outlineLevel="1">
      <c r="A728" s="190"/>
      <c r="B728" s="183"/>
      <c r="C728" s="256" t="s">
        <v>733</v>
      </c>
      <c r="D728" s="257"/>
      <c r="E728" s="258"/>
      <c r="F728" s="259"/>
      <c r="G728" s="260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  <c r="AQ728" s="175"/>
      <c r="AR728" s="175"/>
      <c r="AS728" s="175"/>
      <c r="AT728" s="175"/>
      <c r="AU728" s="175"/>
      <c r="AV728" s="175"/>
      <c r="AW728" s="175"/>
      <c r="AX728" s="175"/>
      <c r="AY728" s="175"/>
      <c r="AZ728" s="175"/>
      <c r="BA728" s="182" t="str">
        <f>C728</f>
        <v>( odolnost pro mytí min.5000 cyklů )</v>
      </c>
      <c r="BB728" s="175"/>
      <c r="BC728" s="175"/>
      <c r="BD728" s="175"/>
      <c r="BE728" s="175"/>
      <c r="BF728" s="175"/>
      <c r="BG728" s="175"/>
      <c r="BH728" s="175"/>
    </row>
    <row r="729" spans="1:60" ht="12.75" outlineLevel="1">
      <c r="A729" s="190">
        <v>141</v>
      </c>
      <c r="B729" s="183" t="s">
        <v>734</v>
      </c>
      <c r="C729" s="200" t="s">
        <v>735</v>
      </c>
      <c r="D729" s="185" t="s">
        <v>124</v>
      </c>
      <c r="E729" s="208">
        <v>580</v>
      </c>
      <c r="F729" s="214"/>
      <c r="G729" s="192">
        <f>E729*F729</f>
        <v>0</v>
      </c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  <c r="AQ729" s="175"/>
      <c r="AR729" s="175"/>
      <c r="AS729" s="175"/>
      <c r="AT729" s="175"/>
      <c r="AU729" s="175"/>
      <c r="AV729" s="175"/>
      <c r="AW729" s="175"/>
      <c r="AX729" s="175"/>
      <c r="AY729" s="175"/>
      <c r="AZ729" s="175"/>
      <c r="BA729" s="175"/>
      <c r="BB729" s="175"/>
      <c r="BC729" s="175"/>
      <c r="BD729" s="175"/>
      <c r="BE729" s="175"/>
      <c r="BF729" s="175"/>
      <c r="BG729" s="175"/>
      <c r="BH729" s="175"/>
    </row>
    <row r="730" spans="1:60" ht="12.75" outlineLevel="1">
      <c r="A730" s="190"/>
      <c r="B730" s="183"/>
      <c r="C730" s="201" t="s">
        <v>736</v>
      </c>
      <c r="D730" s="186"/>
      <c r="E730" s="209"/>
      <c r="F730" s="189"/>
      <c r="G730" s="192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  <c r="AQ730" s="175"/>
      <c r="AR730" s="175"/>
      <c r="AS730" s="175"/>
      <c r="AT730" s="175"/>
      <c r="AU730" s="175"/>
      <c r="AV730" s="175"/>
      <c r="AW730" s="175"/>
      <c r="AX730" s="175"/>
      <c r="AY730" s="175"/>
      <c r="AZ730" s="175"/>
      <c r="BA730" s="175"/>
      <c r="BB730" s="175"/>
      <c r="BC730" s="175"/>
      <c r="BD730" s="175"/>
      <c r="BE730" s="175"/>
      <c r="BF730" s="175"/>
      <c r="BG730" s="175"/>
      <c r="BH730" s="175"/>
    </row>
    <row r="731" spans="1:60" ht="12.75" outlineLevel="1">
      <c r="A731" s="190"/>
      <c r="B731" s="183"/>
      <c r="C731" s="201" t="s">
        <v>737</v>
      </c>
      <c r="D731" s="186"/>
      <c r="E731" s="209">
        <v>250</v>
      </c>
      <c r="F731" s="189"/>
      <c r="G731" s="192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  <c r="AP731" s="175"/>
      <c r="AQ731" s="175"/>
      <c r="AR731" s="175"/>
      <c r="AS731" s="175"/>
      <c r="AT731" s="175"/>
      <c r="AU731" s="175"/>
      <c r="AV731" s="175"/>
      <c r="AW731" s="175"/>
      <c r="AX731" s="175"/>
      <c r="AY731" s="175"/>
      <c r="AZ731" s="175"/>
      <c r="BA731" s="175"/>
      <c r="BB731" s="175"/>
      <c r="BC731" s="175"/>
      <c r="BD731" s="175"/>
      <c r="BE731" s="175"/>
      <c r="BF731" s="175"/>
      <c r="BG731" s="175"/>
      <c r="BH731" s="175"/>
    </row>
    <row r="732" spans="1:60" ht="12.75" outlineLevel="1">
      <c r="A732" s="190"/>
      <c r="B732" s="183"/>
      <c r="C732" s="201" t="s">
        <v>738</v>
      </c>
      <c r="D732" s="186"/>
      <c r="E732" s="209">
        <v>95</v>
      </c>
      <c r="F732" s="189"/>
      <c r="G732" s="192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  <c r="AQ732" s="175"/>
      <c r="AR732" s="175"/>
      <c r="AS732" s="175"/>
      <c r="AT732" s="175"/>
      <c r="AU732" s="175"/>
      <c r="AV732" s="175"/>
      <c r="AW732" s="175"/>
      <c r="AX732" s="175"/>
      <c r="AY732" s="175"/>
      <c r="AZ732" s="175"/>
      <c r="BA732" s="175"/>
      <c r="BB732" s="175"/>
      <c r="BC732" s="175"/>
      <c r="BD732" s="175"/>
      <c r="BE732" s="175"/>
      <c r="BF732" s="175"/>
      <c r="BG732" s="175"/>
      <c r="BH732" s="175"/>
    </row>
    <row r="733" spans="1:60" ht="12.75" outlineLevel="1">
      <c r="A733" s="190"/>
      <c r="B733" s="183"/>
      <c r="C733" s="201" t="s">
        <v>739</v>
      </c>
      <c r="D733" s="186"/>
      <c r="E733" s="209">
        <v>85</v>
      </c>
      <c r="F733" s="189"/>
      <c r="G733" s="192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  <c r="AQ733" s="175"/>
      <c r="AR733" s="175"/>
      <c r="AS733" s="175"/>
      <c r="AT733" s="175"/>
      <c r="AU733" s="175"/>
      <c r="AV733" s="175"/>
      <c r="AW733" s="175"/>
      <c r="AX733" s="175"/>
      <c r="AY733" s="175"/>
      <c r="AZ733" s="175"/>
      <c r="BA733" s="175"/>
      <c r="BB733" s="175"/>
      <c r="BC733" s="175"/>
      <c r="BD733" s="175"/>
      <c r="BE733" s="175"/>
      <c r="BF733" s="175"/>
      <c r="BG733" s="175"/>
      <c r="BH733" s="175"/>
    </row>
    <row r="734" spans="1:60" ht="12.75" outlineLevel="1">
      <c r="A734" s="190"/>
      <c r="B734" s="183"/>
      <c r="C734" s="201" t="s">
        <v>740</v>
      </c>
      <c r="D734" s="186"/>
      <c r="E734" s="209">
        <v>150</v>
      </c>
      <c r="F734" s="189"/>
      <c r="G734" s="192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  <c r="AQ734" s="175"/>
      <c r="AR734" s="175"/>
      <c r="AS734" s="175"/>
      <c r="AT734" s="175"/>
      <c r="AU734" s="175"/>
      <c r="AV734" s="175"/>
      <c r="AW734" s="175"/>
      <c r="AX734" s="175"/>
      <c r="AY734" s="175"/>
      <c r="AZ734" s="175"/>
      <c r="BA734" s="175"/>
      <c r="BB734" s="175"/>
      <c r="BC734" s="175"/>
      <c r="BD734" s="175"/>
      <c r="BE734" s="175"/>
      <c r="BF734" s="175"/>
      <c r="BG734" s="175"/>
      <c r="BH734" s="175"/>
    </row>
    <row r="735" spans="1:7" ht="12.75">
      <c r="A735" s="191" t="s">
        <v>107</v>
      </c>
      <c r="B735" s="184" t="s">
        <v>95</v>
      </c>
      <c r="C735" s="202" t="s">
        <v>96</v>
      </c>
      <c r="D735" s="187"/>
      <c r="E735" s="210"/>
      <c r="F735" s="261">
        <f>SUM(G736:G754)</f>
        <v>0</v>
      </c>
      <c r="G735" s="262"/>
    </row>
    <row r="736" spans="1:60" ht="12.75" outlineLevel="1">
      <c r="A736" s="190">
        <v>142</v>
      </c>
      <c r="B736" s="183" t="s">
        <v>741</v>
      </c>
      <c r="C736" s="200" t="s">
        <v>742</v>
      </c>
      <c r="D736" s="185" t="s">
        <v>124</v>
      </c>
      <c r="E736" s="208">
        <v>438.83</v>
      </c>
      <c r="F736" s="214"/>
      <c r="G736" s="192">
        <f>E736*F736</f>
        <v>0</v>
      </c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  <c r="AP736" s="175"/>
      <c r="AQ736" s="175"/>
      <c r="AR736" s="175"/>
      <c r="AS736" s="175"/>
      <c r="AT736" s="175"/>
      <c r="AU736" s="175"/>
      <c r="AV736" s="175"/>
      <c r="AW736" s="175"/>
      <c r="AX736" s="175"/>
      <c r="AY736" s="175"/>
      <c r="AZ736" s="175"/>
      <c r="BA736" s="175"/>
      <c r="BB736" s="175"/>
      <c r="BC736" s="175"/>
      <c r="BD736" s="175"/>
      <c r="BE736" s="175"/>
      <c r="BF736" s="175"/>
      <c r="BG736" s="175"/>
      <c r="BH736" s="175"/>
    </row>
    <row r="737" spans="1:60" ht="12.75" outlineLevel="1">
      <c r="A737" s="190"/>
      <c r="B737" s="183"/>
      <c r="C737" s="201" t="s">
        <v>743</v>
      </c>
      <c r="D737" s="186"/>
      <c r="E737" s="209"/>
      <c r="F737" s="189"/>
      <c r="G737" s="192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  <c r="AP737" s="175"/>
      <c r="AQ737" s="175"/>
      <c r="AR737" s="175"/>
      <c r="AS737" s="175"/>
      <c r="AT737" s="175"/>
      <c r="AU737" s="175"/>
      <c r="AV737" s="175"/>
      <c r="AW737" s="175"/>
      <c r="AX737" s="175"/>
      <c r="AY737" s="175"/>
      <c r="AZ737" s="175"/>
      <c r="BA737" s="175"/>
      <c r="BB737" s="175"/>
      <c r="BC737" s="175"/>
      <c r="BD737" s="175"/>
      <c r="BE737" s="175"/>
      <c r="BF737" s="175"/>
      <c r="BG737" s="175"/>
      <c r="BH737" s="175"/>
    </row>
    <row r="738" spans="1:60" ht="12.75" outlineLevel="1">
      <c r="A738" s="190"/>
      <c r="B738" s="183"/>
      <c r="C738" s="201" t="s">
        <v>690</v>
      </c>
      <c r="D738" s="186"/>
      <c r="E738" s="209">
        <v>77.71</v>
      </c>
      <c r="F738" s="189"/>
      <c r="G738" s="192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  <c r="AP738" s="175"/>
      <c r="AQ738" s="175"/>
      <c r="AR738" s="175"/>
      <c r="AS738" s="175"/>
      <c r="AT738" s="175"/>
      <c r="AU738" s="175"/>
      <c r="AV738" s="175"/>
      <c r="AW738" s="175"/>
      <c r="AX738" s="175"/>
      <c r="AY738" s="175"/>
      <c r="AZ738" s="175"/>
      <c r="BA738" s="175"/>
      <c r="BB738" s="175"/>
      <c r="BC738" s="175"/>
      <c r="BD738" s="175"/>
      <c r="BE738" s="175"/>
      <c r="BF738" s="175"/>
      <c r="BG738" s="175"/>
      <c r="BH738" s="175"/>
    </row>
    <row r="739" spans="1:60" ht="12.75" outlineLevel="1">
      <c r="A739" s="190"/>
      <c r="B739" s="183"/>
      <c r="C739" s="201" t="s">
        <v>691</v>
      </c>
      <c r="D739" s="186"/>
      <c r="E739" s="209">
        <v>157.44</v>
      </c>
      <c r="F739" s="189"/>
      <c r="G739" s="192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  <c r="AP739" s="175"/>
      <c r="AQ739" s="175"/>
      <c r="AR739" s="175"/>
      <c r="AS739" s="175"/>
      <c r="AT739" s="175"/>
      <c r="AU739" s="175"/>
      <c r="AV739" s="175"/>
      <c r="AW739" s="175"/>
      <c r="AX739" s="175"/>
      <c r="AY739" s="175"/>
      <c r="AZ739" s="175"/>
      <c r="BA739" s="175"/>
      <c r="BB739" s="175"/>
      <c r="BC739" s="175"/>
      <c r="BD739" s="175"/>
      <c r="BE739" s="175"/>
      <c r="BF739" s="175"/>
      <c r="BG739" s="175"/>
      <c r="BH739" s="175"/>
    </row>
    <row r="740" spans="1:60" ht="12.75" outlineLevel="1">
      <c r="A740" s="190"/>
      <c r="B740" s="183"/>
      <c r="C740" s="201" t="s">
        <v>692</v>
      </c>
      <c r="D740" s="186"/>
      <c r="E740" s="209">
        <v>-16.58</v>
      </c>
      <c r="F740" s="189"/>
      <c r="G740" s="192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  <c r="AP740" s="175"/>
      <c r="AQ740" s="175"/>
      <c r="AR740" s="175"/>
      <c r="AS740" s="175"/>
      <c r="AT740" s="175"/>
      <c r="AU740" s="175"/>
      <c r="AV740" s="175"/>
      <c r="AW740" s="175"/>
      <c r="AX740" s="175"/>
      <c r="AY740" s="175"/>
      <c r="AZ740" s="175"/>
      <c r="BA740" s="175"/>
      <c r="BB740" s="175"/>
      <c r="BC740" s="175"/>
      <c r="BD740" s="175"/>
      <c r="BE740" s="175"/>
      <c r="BF740" s="175"/>
      <c r="BG740" s="175"/>
      <c r="BH740" s="175"/>
    </row>
    <row r="741" spans="1:60" ht="12.75" outlineLevel="1">
      <c r="A741" s="190"/>
      <c r="B741" s="183"/>
      <c r="C741" s="201" t="s">
        <v>693</v>
      </c>
      <c r="D741" s="186"/>
      <c r="E741" s="209">
        <v>9.6</v>
      </c>
      <c r="F741" s="189"/>
      <c r="G741" s="192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  <c r="AP741" s="175"/>
      <c r="AQ741" s="175"/>
      <c r="AR741" s="175"/>
      <c r="AS741" s="175"/>
      <c r="AT741" s="175"/>
      <c r="AU741" s="175"/>
      <c r="AV741" s="175"/>
      <c r="AW741" s="175"/>
      <c r="AX741" s="175"/>
      <c r="AY741" s="175"/>
      <c r="AZ741" s="175"/>
      <c r="BA741" s="175"/>
      <c r="BB741" s="175"/>
      <c r="BC741" s="175"/>
      <c r="BD741" s="175"/>
      <c r="BE741" s="175"/>
      <c r="BF741" s="175"/>
      <c r="BG741" s="175"/>
      <c r="BH741" s="175"/>
    </row>
    <row r="742" spans="1:60" ht="12.75" outlineLevel="1">
      <c r="A742" s="190"/>
      <c r="B742" s="183"/>
      <c r="C742" s="201" t="s">
        <v>694</v>
      </c>
      <c r="D742" s="186"/>
      <c r="E742" s="209">
        <v>27.84</v>
      </c>
      <c r="F742" s="189"/>
      <c r="G742" s="192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  <c r="AP742" s="175"/>
      <c r="AQ742" s="175"/>
      <c r="AR742" s="175"/>
      <c r="AS742" s="175"/>
      <c r="AT742" s="175"/>
      <c r="AU742" s="175"/>
      <c r="AV742" s="175"/>
      <c r="AW742" s="175"/>
      <c r="AX742" s="175"/>
      <c r="AY742" s="175"/>
      <c r="AZ742" s="175"/>
      <c r="BA742" s="175"/>
      <c r="BB742" s="175"/>
      <c r="BC742" s="175"/>
      <c r="BD742" s="175"/>
      <c r="BE742" s="175"/>
      <c r="BF742" s="175"/>
      <c r="BG742" s="175"/>
      <c r="BH742" s="175"/>
    </row>
    <row r="743" spans="1:60" ht="22.5" outlineLevel="1">
      <c r="A743" s="190"/>
      <c r="B743" s="183"/>
      <c r="C743" s="201" t="s">
        <v>695</v>
      </c>
      <c r="D743" s="186"/>
      <c r="E743" s="209">
        <v>196.8</v>
      </c>
      <c r="F743" s="189"/>
      <c r="G743" s="192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  <c r="AP743" s="175"/>
      <c r="AQ743" s="175"/>
      <c r="AR743" s="175"/>
      <c r="AS743" s="175"/>
      <c r="AT743" s="175"/>
      <c r="AU743" s="175"/>
      <c r="AV743" s="175"/>
      <c r="AW743" s="175"/>
      <c r="AX743" s="175"/>
      <c r="AY743" s="175"/>
      <c r="AZ743" s="175"/>
      <c r="BA743" s="175"/>
      <c r="BB743" s="175"/>
      <c r="BC743" s="175"/>
      <c r="BD743" s="175"/>
      <c r="BE743" s="175"/>
      <c r="BF743" s="175"/>
      <c r="BG743" s="175"/>
      <c r="BH743" s="175"/>
    </row>
    <row r="744" spans="1:60" ht="12.75" outlineLevel="1">
      <c r="A744" s="190"/>
      <c r="B744" s="183"/>
      <c r="C744" s="201" t="s">
        <v>696</v>
      </c>
      <c r="D744" s="186"/>
      <c r="E744" s="209">
        <v>-13.98</v>
      </c>
      <c r="F744" s="189"/>
      <c r="G744" s="192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  <c r="AP744" s="175"/>
      <c r="AQ744" s="175"/>
      <c r="AR744" s="175"/>
      <c r="AS744" s="175"/>
      <c r="AT744" s="175"/>
      <c r="AU744" s="175"/>
      <c r="AV744" s="175"/>
      <c r="AW744" s="175"/>
      <c r="AX744" s="175"/>
      <c r="AY744" s="175"/>
      <c r="AZ744" s="175"/>
      <c r="BA744" s="175"/>
      <c r="BB744" s="175"/>
      <c r="BC744" s="175"/>
      <c r="BD744" s="175"/>
      <c r="BE744" s="175"/>
      <c r="BF744" s="175"/>
      <c r="BG744" s="175"/>
      <c r="BH744" s="175"/>
    </row>
    <row r="745" spans="1:60" ht="22.5" outlineLevel="1">
      <c r="A745" s="190">
        <v>143</v>
      </c>
      <c r="B745" s="183" t="s">
        <v>744</v>
      </c>
      <c r="C745" s="200" t="s">
        <v>745</v>
      </c>
      <c r="D745" s="185" t="s">
        <v>124</v>
      </c>
      <c r="E745" s="208">
        <v>438.83</v>
      </c>
      <c r="F745" s="214"/>
      <c r="G745" s="192">
        <f>E745*F745</f>
        <v>0</v>
      </c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  <c r="AQ745" s="175"/>
      <c r="AR745" s="175"/>
      <c r="AS745" s="175"/>
      <c r="AT745" s="175"/>
      <c r="AU745" s="175"/>
      <c r="AV745" s="175"/>
      <c r="AW745" s="175"/>
      <c r="AX745" s="175"/>
      <c r="AY745" s="175"/>
      <c r="AZ745" s="175"/>
      <c r="BA745" s="175"/>
      <c r="BB745" s="175"/>
      <c r="BC745" s="175"/>
      <c r="BD745" s="175"/>
      <c r="BE745" s="175"/>
      <c r="BF745" s="175"/>
      <c r="BG745" s="175"/>
      <c r="BH745" s="175"/>
    </row>
    <row r="746" spans="1:60" ht="12.75" outlineLevel="1">
      <c r="A746" s="190"/>
      <c r="B746" s="183"/>
      <c r="C746" s="256" t="s">
        <v>746</v>
      </c>
      <c r="D746" s="257"/>
      <c r="E746" s="258"/>
      <c r="F746" s="259"/>
      <c r="G746" s="260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  <c r="AQ746" s="175"/>
      <c r="AR746" s="175"/>
      <c r="AS746" s="175"/>
      <c r="AT746" s="175"/>
      <c r="AU746" s="175"/>
      <c r="AV746" s="175"/>
      <c r="AW746" s="175"/>
      <c r="AX746" s="175"/>
      <c r="AY746" s="175"/>
      <c r="AZ746" s="175"/>
      <c r="BA746" s="182" t="str">
        <f>C746</f>
        <v>Včetně sádrování drobných nerovností, zatření kovových částí barvou a odmaštění podkladu.</v>
      </c>
      <c r="BB746" s="175"/>
      <c r="BC746" s="175"/>
      <c r="BD746" s="175"/>
      <c r="BE746" s="175"/>
      <c r="BF746" s="175"/>
      <c r="BG746" s="175"/>
      <c r="BH746" s="175"/>
    </row>
    <row r="747" spans="1:60" ht="12.75" outlineLevel="1">
      <c r="A747" s="190"/>
      <c r="B747" s="183"/>
      <c r="C747" s="201" t="s">
        <v>743</v>
      </c>
      <c r="D747" s="186"/>
      <c r="E747" s="209"/>
      <c r="F747" s="189"/>
      <c r="G747" s="192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  <c r="AP747" s="175"/>
      <c r="AQ747" s="175"/>
      <c r="AR747" s="175"/>
      <c r="AS747" s="175"/>
      <c r="AT747" s="175"/>
      <c r="AU747" s="175"/>
      <c r="AV747" s="175"/>
      <c r="AW747" s="175"/>
      <c r="AX747" s="175"/>
      <c r="AY747" s="175"/>
      <c r="AZ747" s="175"/>
      <c r="BA747" s="175"/>
      <c r="BB747" s="175"/>
      <c r="BC747" s="175"/>
      <c r="BD747" s="175"/>
      <c r="BE747" s="175"/>
      <c r="BF747" s="175"/>
      <c r="BG747" s="175"/>
      <c r="BH747" s="175"/>
    </row>
    <row r="748" spans="1:60" ht="12.75" outlineLevel="1">
      <c r="A748" s="190"/>
      <c r="B748" s="183"/>
      <c r="C748" s="201" t="s">
        <v>690</v>
      </c>
      <c r="D748" s="186"/>
      <c r="E748" s="209">
        <v>77.71</v>
      </c>
      <c r="F748" s="189"/>
      <c r="G748" s="192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  <c r="AP748" s="175"/>
      <c r="AQ748" s="175"/>
      <c r="AR748" s="175"/>
      <c r="AS748" s="175"/>
      <c r="AT748" s="175"/>
      <c r="AU748" s="175"/>
      <c r="AV748" s="175"/>
      <c r="AW748" s="175"/>
      <c r="AX748" s="175"/>
      <c r="AY748" s="175"/>
      <c r="AZ748" s="175"/>
      <c r="BA748" s="175"/>
      <c r="BB748" s="175"/>
      <c r="BC748" s="175"/>
      <c r="BD748" s="175"/>
      <c r="BE748" s="175"/>
      <c r="BF748" s="175"/>
      <c r="BG748" s="175"/>
      <c r="BH748" s="175"/>
    </row>
    <row r="749" spans="1:60" ht="12.75" outlineLevel="1">
      <c r="A749" s="190"/>
      <c r="B749" s="183"/>
      <c r="C749" s="201" t="s">
        <v>691</v>
      </c>
      <c r="D749" s="186"/>
      <c r="E749" s="209">
        <v>157.44</v>
      </c>
      <c r="F749" s="189"/>
      <c r="G749" s="192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  <c r="AQ749" s="175"/>
      <c r="AR749" s="175"/>
      <c r="AS749" s="175"/>
      <c r="AT749" s="175"/>
      <c r="AU749" s="175"/>
      <c r="AV749" s="175"/>
      <c r="AW749" s="175"/>
      <c r="AX749" s="175"/>
      <c r="AY749" s="175"/>
      <c r="AZ749" s="175"/>
      <c r="BA749" s="175"/>
      <c r="BB749" s="175"/>
      <c r="BC749" s="175"/>
      <c r="BD749" s="175"/>
      <c r="BE749" s="175"/>
      <c r="BF749" s="175"/>
      <c r="BG749" s="175"/>
      <c r="BH749" s="175"/>
    </row>
    <row r="750" spans="1:60" ht="12.75" outlineLevel="1">
      <c r="A750" s="190"/>
      <c r="B750" s="183"/>
      <c r="C750" s="201" t="s">
        <v>692</v>
      </c>
      <c r="D750" s="186"/>
      <c r="E750" s="209">
        <v>-16.58</v>
      </c>
      <c r="F750" s="189"/>
      <c r="G750" s="192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  <c r="AP750" s="175"/>
      <c r="AQ750" s="175"/>
      <c r="AR750" s="175"/>
      <c r="AS750" s="175"/>
      <c r="AT750" s="175"/>
      <c r="AU750" s="175"/>
      <c r="AV750" s="175"/>
      <c r="AW750" s="175"/>
      <c r="AX750" s="175"/>
      <c r="AY750" s="175"/>
      <c r="AZ750" s="175"/>
      <c r="BA750" s="175"/>
      <c r="BB750" s="175"/>
      <c r="BC750" s="175"/>
      <c r="BD750" s="175"/>
      <c r="BE750" s="175"/>
      <c r="BF750" s="175"/>
      <c r="BG750" s="175"/>
      <c r="BH750" s="175"/>
    </row>
    <row r="751" spans="1:60" ht="12.75" outlineLevel="1">
      <c r="A751" s="190"/>
      <c r="B751" s="183"/>
      <c r="C751" s="201" t="s">
        <v>693</v>
      </c>
      <c r="D751" s="186"/>
      <c r="E751" s="209">
        <v>9.6</v>
      </c>
      <c r="F751" s="189"/>
      <c r="G751" s="192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  <c r="AP751" s="175"/>
      <c r="AQ751" s="175"/>
      <c r="AR751" s="175"/>
      <c r="AS751" s="175"/>
      <c r="AT751" s="175"/>
      <c r="AU751" s="175"/>
      <c r="AV751" s="175"/>
      <c r="AW751" s="175"/>
      <c r="AX751" s="175"/>
      <c r="AY751" s="175"/>
      <c r="AZ751" s="175"/>
      <c r="BA751" s="175"/>
      <c r="BB751" s="175"/>
      <c r="BC751" s="175"/>
      <c r="BD751" s="175"/>
      <c r="BE751" s="175"/>
      <c r="BF751" s="175"/>
      <c r="BG751" s="175"/>
      <c r="BH751" s="175"/>
    </row>
    <row r="752" spans="1:60" ht="12.75" outlineLevel="1">
      <c r="A752" s="190"/>
      <c r="B752" s="183"/>
      <c r="C752" s="201" t="s">
        <v>694</v>
      </c>
      <c r="D752" s="186"/>
      <c r="E752" s="209">
        <v>27.84</v>
      </c>
      <c r="F752" s="189"/>
      <c r="G752" s="192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  <c r="AP752" s="175"/>
      <c r="AQ752" s="175"/>
      <c r="AR752" s="175"/>
      <c r="AS752" s="175"/>
      <c r="AT752" s="175"/>
      <c r="AU752" s="175"/>
      <c r="AV752" s="175"/>
      <c r="AW752" s="175"/>
      <c r="AX752" s="175"/>
      <c r="AY752" s="175"/>
      <c r="AZ752" s="175"/>
      <c r="BA752" s="175"/>
      <c r="BB752" s="175"/>
      <c r="BC752" s="175"/>
      <c r="BD752" s="175"/>
      <c r="BE752" s="175"/>
      <c r="BF752" s="175"/>
      <c r="BG752" s="175"/>
      <c r="BH752" s="175"/>
    </row>
    <row r="753" spans="1:60" ht="22.5" outlineLevel="1">
      <c r="A753" s="190"/>
      <c r="B753" s="183"/>
      <c r="C753" s="201" t="s">
        <v>695</v>
      </c>
      <c r="D753" s="186"/>
      <c r="E753" s="209">
        <v>196.8</v>
      </c>
      <c r="F753" s="189"/>
      <c r="G753" s="192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75"/>
      <c r="AE753" s="175"/>
      <c r="AF753" s="175"/>
      <c r="AG753" s="175"/>
      <c r="AH753" s="175"/>
      <c r="AI753" s="175"/>
      <c r="AJ753" s="175"/>
      <c r="AK753" s="175"/>
      <c r="AL753" s="175"/>
      <c r="AM753" s="175"/>
      <c r="AN753" s="175"/>
      <c r="AO753" s="175"/>
      <c r="AP753" s="175"/>
      <c r="AQ753" s="175"/>
      <c r="AR753" s="175"/>
      <c r="AS753" s="175"/>
      <c r="AT753" s="175"/>
      <c r="AU753" s="175"/>
      <c r="AV753" s="175"/>
      <c r="AW753" s="175"/>
      <c r="AX753" s="175"/>
      <c r="AY753" s="175"/>
      <c r="AZ753" s="175"/>
      <c r="BA753" s="175"/>
      <c r="BB753" s="175"/>
      <c r="BC753" s="175"/>
      <c r="BD753" s="175"/>
      <c r="BE753" s="175"/>
      <c r="BF753" s="175"/>
      <c r="BG753" s="175"/>
      <c r="BH753" s="175"/>
    </row>
    <row r="754" spans="1:60" ht="12.75" outlineLevel="1">
      <c r="A754" s="190"/>
      <c r="B754" s="183"/>
      <c r="C754" s="201" t="s">
        <v>696</v>
      </c>
      <c r="D754" s="186"/>
      <c r="E754" s="209">
        <v>-13.98</v>
      </c>
      <c r="F754" s="189"/>
      <c r="G754" s="192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  <c r="AP754" s="175"/>
      <c r="AQ754" s="175"/>
      <c r="AR754" s="175"/>
      <c r="AS754" s="175"/>
      <c r="AT754" s="175"/>
      <c r="AU754" s="175"/>
      <c r="AV754" s="175"/>
      <c r="AW754" s="175"/>
      <c r="AX754" s="175"/>
      <c r="AY754" s="175"/>
      <c r="AZ754" s="175"/>
      <c r="BA754" s="175"/>
      <c r="BB754" s="175"/>
      <c r="BC754" s="175"/>
      <c r="BD754" s="175"/>
      <c r="BE754" s="175"/>
      <c r="BF754" s="175"/>
      <c r="BG754" s="175"/>
      <c r="BH754" s="175"/>
    </row>
    <row r="755" spans="1:7" ht="12.75">
      <c r="A755" s="191" t="s">
        <v>107</v>
      </c>
      <c r="B755" s="184" t="s">
        <v>97</v>
      </c>
      <c r="C755" s="202" t="s">
        <v>98</v>
      </c>
      <c r="D755" s="187"/>
      <c r="E755" s="210"/>
      <c r="F755" s="261">
        <f>SUM(G756:G765)</f>
        <v>0</v>
      </c>
      <c r="G755" s="262"/>
    </row>
    <row r="756" spans="1:60" ht="12.75" outlineLevel="1">
      <c r="A756" s="190">
        <v>144</v>
      </c>
      <c r="B756" s="183" t="s">
        <v>747</v>
      </c>
      <c r="C756" s="200" t="s">
        <v>748</v>
      </c>
      <c r="D756" s="185" t="s">
        <v>124</v>
      </c>
      <c r="E756" s="208">
        <v>71.61</v>
      </c>
      <c r="F756" s="214"/>
      <c r="G756" s="192">
        <f>E756*F756</f>
        <v>0</v>
      </c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  <c r="AA756" s="175"/>
      <c r="AB756" s="175"/>
      <c r="AC756" s="175"/>
      <c r="AD756" s="175"/>
      <c r="AE756" s="175"/>
      <c r="AF756" s="175"/>
      <c r="AG756" s="175"/>
      <c r="AH756" s="175"/>
      <c r="AI756" s="175"/>
      <c r="AJ756" s="175"/>
      <c r="AK756" s="175"/>
      <c r="AL756" s="175"/>
      <c r="AM756" s="175"/>
      <c r="AN756" s="175"/>
      <c r="AO756" s="175"/>
      <c r="AP756" s="175"/>
      <c r="AQ756" s="175"/>
      <c r="AR756" s="175"/>
      <c r="AS756" s="175"/>
      <c r="AT756" s="175"/>
      <c r="AU756" s="175"/>
      <c r="AV756" s="175"/>
      <c r="AW756" s="175"/>
      <c r="AX756" s="175"/>
      <c r="AY756" s="175"/>
      <c r="AZ756" s="175"/>
      <c r="BA756" s="175"/>
      <c r="BB756" s="175"/>
      <c r="BC756" s="175"/>
      <c r="BD756" s="175"/>
      <c r="BE756" s="175"/>
      <c r="BF756" s="175"/>
      <c r="BG756" s="175"/>
      <c r="BH756" s="175"/>
    </row>
    <row r="757" spans="1:60" ht="12.75" outlineLevel="1">
      <c r="A757" s="190"/>
      <c r="B757" s="183"/>
      <c r="C757" s="201" t="s">
        <v>749</v>
      </c>
      <c r="D757" s="186"/>
      <c r="E757" s="209"/>
      <c r="F757" s="189"/>
      <c r="G757" s="192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75"/>
      <c r="AE757" s="175"/>
      <c r="AF757" s="175"/>
      <c r="AG757" s="175"/>
      <c r="AH757" s="175"/>
      <c r="AI757" s="175"/>
      <c r="AJ757" s="175"/>
      <c r="AK757" s="175"/>
      <c r="AL757" s="175"/>
      <c r="AM757" s="175"/>
      <c r="AN757" s="175"/>
      <c r="AO757" s="175"/>
      <c r="AP757" s="175"/>
      <c r="AQ757" s="175"/>
      <c r="AR757" s="175"/>
      <c r="AS757" s="175"/>
      <c r="AT757" s="175"/>
      <c r="AU757" s="175"/>
      <c r="AV757" s="175"/>
      <c r="AW757" s="175"/>
      <c r="AX757" s="175"/>
      <c r="AY757" s="175"/>
      <c r="AZ757" s="175"/>
      <c r="BA757" s="175"/>
      <c r="BB757" s="175"/>
      <c r="BC757" s="175"/>
      <c r="BD757" s="175"/>
      <c r="BE757" s="175"/>
      <c r="BF757" s="175"/>
      <c r="BG757" s="175"/>
      <c r="BH757" s="175"/>
    </row>
    <row r="758" spans="1:60" ht="12.75" outlineLevel="1">
      <c r="A758" s="190"/>
      <c r="B758" s="183"/>
      <c r="C758" s="201" t="s">
        <v>750</v>
      </c>
      <c r="D758" s="186"/>
      <c r="E758" s="209">
        <v>29.4</v>
      </c>
      <c r="F758" s="189"/>
      <c r="G758" s="192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  <c r="AP758" s="175"/>
      <c r="AQ758" s="175"/>
      <c r="AR758" s="175"/>
      <c r="AS758" s="175"/>
      <c r="AT758" s="175"/>
      <c r="AU758" s="175"/>
      <c r="AV758" s="175"/>
      <c r="AW758" s="175"/>
      <c r="AX758" s="175"/>
      <c r="AY758" s="175"/>
      <c r="AZ758" s="175"/>
      <c r="BA758" s="175"/>
      <c r="BB758" s="175"/>
      <c r="BC758" s="175"/>
      <c r="BD758" s="175"/>
      <c r="BE758" s="175"/>
      <c r="BF758" s="175"/>
      <c r="BG758" s="175"/>
      <c r="BH758" s="175"/>
    </row>
    <row r="759" spans="1:60" ht="12.75" outlineLevel="1">
      <c r="A759" s="190"/>
      <c r="B759" s="183"/>
      <c r="C759" s="201" t="s">
        <v>751</v>
      </c>
      <c r="D759" s="186"/>
      <c r="E759" s="209">
        <v>28.56</v>
      </c>
      <c r="F759" s="189"/>
      <c r="G759" s="192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75"/>
      <c r="AE759" s="175"/>
      <c r="AF759" s="175"/>
      <c r="AG759" s="175"/>
      <c r="AH759" s="175"/>
      <c r="AI759" s="175"/>
      <c r="AJ759" s="175"/>
      <c r="AK759" s="175"/>
      <c r="AL759" s="175"/>
      <c r="AM759" s="175"/>
      <c r="AN759" s="175"/>
      <c r="AO759" s="175"/>
      <c r="AP759" s="175"/>
      <c r="AQ759" s="175"/>
      <c r="AR759" s="175"/>
      <c r="AS759" s="175"/>
      <c r="AT759" s="175"/>
      <c r="AU759" s="175"/>
      <c r="AV759" s="175"/>
      <c r="AW759" s="175"/>
      <c r="AX759" s="175"/>
      <c r="AY759" s="175"/>
      <c r="AZ759" s="175"/>
      <c r="BA759" s="175"/>
      <c r="BB759" s="175"/>
      <c r="BC759" s="175"/>
      <c r="BD759" s="175"/>
      <c r="BE759" s="175"/>
      <c r="BF759" s="175"/>
      <c r="BG759" s="175"/>
      <c r="BH759" s="175"/>
    </row>
    <row r="760" spans="1:60" ht="12.75" outlineLevel="1">
      <c r="A760" s="190"/>
      <c r="B760" s="183"/>
      <c r="C760" s="201" t="s">
        <v>752</v>
      </c>
      <c r="D760" s="186"/>
      <c r="E760" s="209">
        <v>13.65</v>
      </c>
      <c r="F760" s="189"/>
      <c r="G760" s="192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75"/>
      <c r="AE760" s="175"/>
      <c r="AF760" s="175"/>
      <c r="AG760" s="175"/>
      <c r="AH760" s="175"/>
      <c r="AI760" s="175"/>
      <c r="AJ760" s="175"/>
      <c r="AK760" s="175"/>
      <c r="AL760" s="175"/>
      <c r="AM760" s="175"/>
      <c r="AN760" s="175"/>
      <c r="AO760" s="175"/>
      <c r="AP760" s="175"/>
      <c r="AQ760" s="175"/>
      <c r="AR760" s="175"/>
      <c r="AS760" s="175"/>
      <c r="AT760" s="175"/>
      <c r="AU760" s="175"/>
      <c r="AV760" s="175"/>
      <c r="AW760" s="175"/>
      <c r="AX760" s="175"/>
      <c r="AY760" s="175"/>
      <c r="AZ760" s="175"/>
      <c r="BA760" s="175"/>
      <c r="BB760" s="175"/>
      <c r="BC760" s="175"/>
      <c r="BD760" s="175"/>
      <c r="BE760" s="175"/>
      <c r="BF760" s="175"/>
      <c r="BG760" s="175"/>
      <c r="BH760" s="175"/>
    </row>
    <row r="761" spans="1:60" ht="12.75" outlineLevel="1">
      <c r="A761" s="190">
        <v>145</v>
      </c>
      <c r="B761" s="183" t="s">
        <v>753</v>
      </c>
      <c r="C761" s="200" t="s">
        <v>754</v>
      </c>
      <c r="D761" s="185" t="s">
        <v>124</v>
      </c>
      <c r="E761" s="208">
        <v>15.5</v>
      </c>
      <c r="F761" s="214"/>
      <c r="G761" s="192">
        <f>E761*F761</f>
        <v>0</v>
      </c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75"/>
      <c r="AE761" s="175"/>
      <c r="AF761" s="175"/>
      <c r="AG761" s="175"/>
      <c r="AH761" s="175"/>
      <c r="AI761" s="175"/>
      <c r="AJ761" s="175"/>
      <c r="AK761" s="175"/>
      <c r="AL761" s="175"/>
      <c r="AM761" s="175"/>
      <c r="AN761" s="175"/>
      <c r="AO761" s="175"/>
      <c r="AP761" s="175"/>
      <c r="AQ761" s="175"/>
      <c r="AR761" s="175"/>
      <c r="AS761" s="175"/>
      <c r="AT761" s="175"/>
      <c r="AU761" s="175"/>
      <c r="AV761" s="175"/>
      <c r="AW761" s="175"/>
      <c r="AX761" s="175"/>
      <c r="AY761" s="175"/>
      <c r="AZ761" s="175"/>
      <c r="BA761" s="175"/>
      <c r="BB761" s="175"/>
      <c r="BC761" s="175"/>
      <c r="BD761" s="175"/>
      <c r="BE761" s="175"/>
      <c r="BF761" s="175"/>
      <c r="BG761" s="175"/>
      <c r="BH761" s="175"/>
    </row>
    <row r="762" spans="1:60" ht="12.75" outlineLevel="1">
      <c r="A762" s="190"/>
      <c r="B762" s="183"/>
      <c r="C762" s="201" t="s">
        <v>755</v>
      </c>
      <c r="D762" s="186"/>
      <c r="E762" s="209"/>
      <c r="F762" s="189"/>
      <c r="G762" s="192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  <c r="AQ762" s="175"/>
      <c r="AR762" s="175"/>
      <c r="AS762" s="175"/>
      <c r="AT762" s="175"/>
      <c r="AU762" s="175"/>
      <c r="AV762" s="175"/>
      <c r="AW762" s="175"/>
      <c r="AX762" s="175"/>
      <c r="AY762" s="175"/>
      <c r="AZ762" s="175"/>
      <c r="BA762" s="175"/>
      <c r="BB762" s="175"/>
      <c r="BC762" s="175"/>
      <c r="BD762" s="175"/>
      <c r="BE762" s="175"/>
      <c r="BF762" s="175"/>
      <c r="BG762" s="175"/>
      <c r="BH762" s="175"/>
    </row>
    <row r="763" spans="1:60" ht="12.75" outlineLevel="1">
      <c r="A763" s="190"/>
      <c r="B763" s="183"/>
      <c r="C763" s="201" t="s">
        <v>756</v>
      </c>
      <c r="D763" s="186"/>
      <c r="E763" s="209">
        <v>15.5</v>
      </c>
      <c r="F763" s="189"/>
      <c r="G763" s="192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  <c r="AQ763" s="175"/>
      <c r="AR763" s="175"/>
      <c r="AS763" s="175"/>
      <c r="AT763" s="175"/>
      <c r="AU763" s="175"/>
      <c r="AV763" s="175"/>
      <c r="AW763" s="175"/>
      <c r="AX763" s="175"/>
      <c r="AY763" s="175"/>
      <c r="AZ763" s="175"/>
      <c r="BA763" s="175"/>
      <c r="BB763" s="175"/>
      <c r="BC763" s="175"/>
      <c r="BD763" s="175"/>
      <c r="BE763" s="175"/>
      <c r="BF763" s="175"/>
      <c r="BG763" s="175"/>
      <c r="BH763" s="175"/>
    </row>
    <row r="764" spans="1:60" ht="22.5" outlineLevel="1">
      <c r="A764" s="190">
        <v>146</v>
      </c>
      <c r="B764" s="183" t="s">
        <v>757</v>
      </c>
      <c r="C764" s="200" t="s">
        <v>758</v>
      </c>
      <c r="D764" s="185" t="s">
        <v>124</v>
      </c>
      <c r="E764" s="208">
        <v>8.28</v>
      </c>
      <c r="F764" s="214"/>
      <c r="G764" s="192">
        <f>E764*F764</f>
        <v>0</v>
      </c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  <c r="AR764" s="175"/>
      <c r="AS764" s="175"/>
      <c r="AT764" s="175"/>
      <c r="AU764" s="175"/>
      <c r="AV764" s="175"/>
      <c r="AW764" s="175"/>
      <c r="AX764" s="175"/>
      <c r="AY764" s="175"/>
      <c r="AZ764" s="175"/>
      <c r="BA764" s="175"/>
      <c r="BB764" s="175"/>
      <c r="BC764" s="175"/>
      <c r="BD764" s="175"/>
      <c r="BE764" s="175"/>
      <c r="BF764" s="175"/>
      <c r="BG764" s="175"/>
      <c r="BH764" s="175"/>
    </row>
    <row r="765" spans="1:60" ht="12.75" outlineLevel="1">
      <c r="A765" s="190"/>
      <c r="B765" s="183"/>
      <c r="C765" s="201" t="s">
        <v>759</v>
      </c>
      <c r="D765" s="186"/>
      <c r="E765" s="209">
        <v>8.28</v>
      </c>
      <c r="F765" s="189"/>
      <c r="G765" s="192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  <c r="AQ765" s="175"/>
      <c r="AR765" s="175"/>
      <c r="AS765" s="175"/>
      <c r="AT765" s="175"/>
      <c r="AU765" s="175"/>
      <c r="AV765" s="175"/>
      <c r="AW765" s="175"/>
      <c r="AX765" s="175"/>
      <c r="AY765" s="175"/>
      <c r="AZ765" s="175"/>
      <c r="BA765" s="175"/>
      <c r="BB765" s="175"/>
      <c r="BC765" s="175"/>
      <c r="BD765" s="175"/>
      <c r="BE765" s="175"/>
      <c r="BF765" s="175"/>
      <c r="BG765" s="175"/>
      <c r="BH765" s="175"/>
    </row>
    <row r="766" spans="1:7" ht="12.75">
      <c r="A766" s="191" t="s">
        <v>107</v>
      </c>
      <c r="B766" s="184" t="s">
        <v>99</v>
      </c>
      <c r="C766" s="202" t="s">
        <v>100</v>
      </c>
      <c r="D766" s="187"/>
      <c r="E766" s="210"/>
      <c r="F766" s="261">
        <f>SUM(G767:G788)</f>
        <v>0</v>
      </c>
      <c r="G766" s="262"/>
    </row>
    <row r="767" spans="1:60" ht="12.75" outlineLevel="1">
      <c r="A767" s="190">
        <v>147</v>
      </c>
      <c r="B767" s="183" t="s">
        <v>760</v>
      </c>
      <c r="C767" s="200" t="s">
        <v>761</v>
      </c>
      <c r="D767" s="185" t="s">
        <v>521</v>
      </c>
      <c r="E767" s="208">
        <v>1.71</v>
      </c>
      <c r="F767" s="214"/>
      <c r="G767" s="192">
        <f>E767*F767</f>
        <v>0</v>
      </c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  <c r="AQ767" s="175"/>
      <c r="AR767" s="175"/>
      <c r="AS767" s="175"/>
      <c r="AT767" s="175"/>
      <c r="AU767" s="175"/>
      <c r="AV767" s="175"/>
      <c r="AW767" s="175"/>
      <c r="AX767" s="175"/>
      <c r="AY767" s="175"/>
      <c r="AZ767" s="175"/>
      <c r="BA767" s="175"/>
      <c r="BB767" s="175"/>
      <c r="BC767" s="175"/>
      <c r="BD767" s="175"/>
      <c r="BE767" s="175"/>
      <c r="BF767" s="175"/>
      <c r="BG767" s="175"/>
      <c r="BH767" s="175"/>
    </row>
    <row r="768" spans="1:60" ht="12.75" outlineLevel="1">
      <c r="A768" s="190"/>
      <c r="B768" s="183"/>
      <c r="C768" s="201" t="s">
        <v>762</v>
      </c>
      <c r="D768" s="186"/>
      <c r="E768" s="209"/>
      <c r="F768" s="189"/>
      <c r="G768" s="192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  <c r="AQ768" s="175"/>
      <c r="AR768" s="175"/>
      <c r="AS768" s="175"/>
      <c r="AT768" s="175"/>
      <c r="AU768" s="175"/>
      <c r="AV768" s="175"/>
      <c r="AW768" s="175"/>
      <c r="AX768" s="175"/>
      <c r="AY768" s="175"/>
      <c r="AZ768" s="175"/>
      <c r="BA768" s="175"/>
      <c r="BB768" s="175"/>
      <c r="BC768" s="175"/>
      <c r="BD768" s="175"/>
      <c r="BE768" s="175"/>
      <c r="BF768" s="175"/>
      <c r="BG768" s="175"/>
      <c r="BH768" s="175"/>
    </row>
    <row r="769" spans="1:60" ht="12.75" outlineLevel="1">
      <c r="A769" s="190"/>
      <c r="B769" s="183"/>
      <c r="C769" s="201" t="s">
        <v>763</v>
      </c>
      <c r="D769" s="186"/>
      <c r="E769" s="209">
        <v>1.35</v>
      </c>
      <c r="F769" s="189"/>
      <c r="G769" s="192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  <c r="AQ769" s="175"/>
      <c r="AR769" s="175"/>
      <c r="AS769" s="175"/>
      <c r="AT769" s="175"/>
      <c r="AU769" s="175"/>
      <c r="AV769" s="175"/>
      <c r="AW769" s="175"/>
      <c r="AX769" s="175"/>
      <c r="AY769" s="175"/>
      <c r="AZ769" s="175"/>
      <c r="BA769" s="175"/>
      <c r="BB769" s="175"/>
      <c r="BC769" s="175"/>
      <c r="BD769" s="175"/>
      <c r="BE769" s="175"/>
      <c r="BF769" s="175"/>
      <c r="BG769" s="175"/>
      <c r="BH769" s="175"/>
    </row>
    <row r="770" spans="1:60" ht="12.75" outlineLevel="1">
      <c r="A770" s="190"/>
      <c r="B770" s="183"/>
      <c r="C770" s="201" t="s">
        <v>764</v>
      </c>
      <c r="D770" s="186"/>
      <c r="E770" s="209"/>
      <c r="F770" s="189"/>
      <c r="G770" s="192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75"/>
      <c r="AE770" s="175"/>
      <c r="AF770" s="175"/>
      <c r="AG770" s="175"/>
      <c r="AH770" s="175"/>
      <c r="AI770" s="175"/>
      <c r="AJ770" s="175"/>
      <c r="AK770" s="175"/>
      <c r="AL770" s="175"/>
      <c r="AM770" s="175"/>
      <c r="AN770" s="175"/>
      <c r="AO770" s="175"/>
      <c r="AP770" s="175"/>
      <c r="AQ770" s="175"/>
      <c r="AR770" s="175"/>
      <c r="AS770" s="175"/>
      <c r="AT770" s="175"/>
      <c r="AU770" s="175"/>
      <c r="AV770" s="175"/>
      <c r="AW770" s="175"/>
      <c r="AX770" s="175"/>
      <c r="AY770" s="175"/>
      <c r="AZ770" s="175"/>
      <c r="BA770" s="175"/>
      <c r="BB770" s="175"/>
      <c r="BC770" s="175"/>
      <c r="BD770" s="175"/>
      <c r="BE770" s="175"/>
      <c r="BF770" s="175"/>
      <c r="BG770" s="175"/>
      <c r="BH770" s="175"/>
    </row>
    <row r="771" spans="1:60" ht="12.75" outlineLevel="1">
      <c r="A771" s="190"/>
      <c r="B771" s="183"/>
      <c r="C771" s="201" t="s">
        <v>765</v>
      </c>
      <c r="D771" s="186"/>
      <c r="E771" s="209">
        <v>0.36</v>
      </c>
      <c r="F771" s="189"/>
      <c r="G771" s="192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  <c r="AP771" s="175"/>
      <c r="AQ771" s="175"/>
      <c r="AR771" s="175"/>
      <c r="AS771" s="175"/>
      <c r="AT771" s="175"/>
      <c r="AU771" s="175"/>
      <c r="AV771" s="175"/>
      <c r="AW771" s="175"/>
      <c r="AX771" s="175"/>
      <c r="AY771" s="175"/>
      <c r="AZ771" s="175"/>
      <c r="BA771" s="175"/>
      <c r="BB771" s="175"/>
      <c r="BC771" s="175"/>
      <c r="BD771" s="175"/>
      <c r="BE771" s="175"/>
      <c r="BF771" s="175"/>
      <c r="BG771" s="175"/>
      <c r="BH771" s="175"/>
    </row>
    <row r="772" spans="1:60" ht="22.5" outlineLevel="1">
      <c r="A772" s="190">
        <v>148</v>
      </c>
      <c r="B772" s="183" t="s">
        <v>766</v>
      </c>
      <c r="C772" s="200" t="s">
        <v>767</v>
      </c>
      <c r="D772" s="185" t="s">
        <v>313</v>
      </c>
      <c r="E772" s="208">
        <v>12</v>
      </c>
      <c r="F772" s="214"/>
      <c r="G772" s="192">
        <f>E772*F772</f>
        <v>0</v>
      </c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  <c r="AA772" s="175"/>
      <c r="AB772" s="175"/>
      <c r="AC772" s="175"/>
      <c r="AD772" s="175"/>
      <c r="AE772" s="175"/>
      <c r="AF772" s="175"/>
      <c r="AG772" s="175"/>
      <c r="AH772" s="175"/>
      <c r="AI772" s="175"/>
      <c r="AJ772" s="175"/>
      <c r="AK772" s="175"/>
      <c r="AL772" s="175"/>
      <c r="AM772" s="175"/>
      <c r="AN772" s="175"/>
      <c r="AO772" s="175"/>
      <c r="AP772" s="175"/>
      <c r="AQ772" s="175"/>
      <c r="AR772" s="175"/>
      <c r="AS772" s="175"/>
      <c r="AT772" s="175"/>
      <c r="AU772" s="175"/>
      <c r="AV772" s="175"/>
      <c r="AW772" s="175"/>
      <c r="AX772" s="175"/>
      <c r="AY772" s="175"/>
      <c r="AZ772" s="175"/>
      <c r="BA772" s="175"/>
      <c r="BB772" s="175"/>
      <c r="BC772" s="175"/>
      <c r="BD772" s="175"/>
      <c r="BE772" s="175"/>
      <c r="BF772" s="175"/>
      <c r="BG772" s="175"/>
      <c r="BH772" s="175"/>
    </row>
    <row r="773" spans="1:60" ht="22.5" outlineLevel="1">
      <c r="A773" s="190"/>
      <c r="B773" s="183"/>
      <c r="C773" s="256" t="s">
        <v>768</v>
      </c>
      <c r="D773" s="257"/>
      <c r="E773" s="258"/>
      <c r="F773" s="259"/>
      <c r="G773" s="260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75"/>
      <c r="AE773" s="175"/>
      <c r="AF773" s="175"/>
      <c r="AG773" s="175"/>
      <c r="AH773" s="175"/>
      <c r="AI773" s="175"/>
      <c r="AJ773" s="175"/>
      <c r="AK773" s="175"/>
      <c r="AL773" s="175"/>
      <c r="AM773" s="175"/>
      <c r="AN773" s="175"/>
      <c r="AO773" s="175"/>
      <c r="AP773" s="175"/>
      <c r="AQ773" s="175"/>
      <c r="AR773" s="175"/>
      <c r="AS773" s="175"/>
      <c r="AT773" s="175"/>
      <c r="AU773" s="175"/>
      <c r="AV773" s="175"/>
      <c r="AW773" s="175"/>
      <c r="AX773" s="175"/>
      <c r="AY773" s="175"/>
      <c r="AZ773" s="175"/>
      <c r="BA773" s="182" t="str">
        <f>C773</f>
        <v>Třída reakce na oheň B-s1,d0 dle normy EN 13501-1.Jednosložková izolační PUR pěna s prokazatelnou odolností proti ohni a s dalšími doplňkovými charakteristikami.</v>
      </c>
      <c r="BB773" s="175"/>
      <c r="BC773" s="175"/>
      <c r="BD773" s="175"/>
      <c r="BE773" s="175"/>
      <c r="BF773" s="175"/>
      <c r="BG773" s="175"/>
      <c r="BH773" s="175"/>
    </row>
    <row r="774" spans="1:60" ht="12.75" outlineLevel="1">
      <c r="A774" s="190"/>
      <c r="B774" s="183"/>
      <c r="C774" s="201" t="s">
        <v>762</v>
      </c>
      <c r="D774" s="186"/>
      <c r="E774" s="209"/>
      <c r="F774" s="189"/>
      <c r="G774" s="192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75"/>
      <c r="AE774" s="175"/>
      <c r="AF774" s="175"/>
      <c r="AG774" s="175"/>
      <c r="AH774" s="175"/>
      <c r="AI774" s="175"/>
      <c r="AJ774" s="175"/>
      <c r="AK774" s="175"/>
      <c r="AL774" s="175"/>
      <c r="AM774" s="175"/>
      <c r="AN774" s="175"/>
      <c r="AO774" s="175"/>
      <c r="AP774" s="175"/>
      <c r="AQ774" s="175"/>
      <c r="AR774" s="175"/>
      <c r="AS774" s="175"/>
      <c r="AT774" s="175"/>
      <c r="AU774" s="175"/>
      <c r="AV774" s="175"/>
      <c r="AW774" s="175"/>
      <c r="AX774" s="175"/>
      <c r="AY774" s="175"/>
      <c r="AZ774" s="175"/>
      <c r="BA774" s="175"/>
      <c r="BB774" s="175"/>
      <c r="BC774" s="175"/>
      <c r="BD774" s="175"/>
      <c r="BE774" s="175"/>
      <c r="BF774" s="175"/>
      <c r="BG774" s="175"/>
      <c r="BH774" s="175"/>
    </row>
    <row r="775" spans="1:60" ht="12.75" outlineLevel="1">
      <c r="A775" s="190"/>
      <c r="B775" s="183"/>
      <c r="C775" s="201" t="s">
        <v>769</v>
      </c>
      <c r="D775" s="186"/>
      <c r="E775" s="209">
        <v>8</v>
      </c>
      <c r="F775" s="189"/>
      <c r="G775" s="192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75"/>
      <c r="AE775" s="175"/>
      <c r="AF775" s="175"/>
      <c r="AG775" s="175"/>
      <c r="AH775" s="175"/>
      <c r="AI775" s="175"/>
      <c r="AJ775" s="175"/>
      <c r="AK775" s="175"/>
      <c r="AL775" s="175"/>
      <c r="AM775" s="175"/>
      <c r="AN775" s="175"/>
      <c r="AO775" s="175"/>
      <c r="AP775" s="175"/>
      <c r="AQ775" s="175"/>
      <c r="AR775" s="175"/>
      <c r="AS775" s="175"/>
      <c r="AT775" s="175"/>
      <c r="AU775" s="175"/>
      <c r="AV775" s="175"/>
      <c r="AW775" s="175"/>
      <c r="AX775" s="175"/>
      <c r="AY775" s="175"/>
      <c r="AZ775" s="175"/>
      <c r="BA775" s="175"/>
      <c r="BB775" s="175"/>
      <c r="BC775" s="175"/>
      <c r="BD775" s="175"/>
      <c r="BE775" s="175"/>
      <c r="BF775" s="175"/>
      <c r="BG775" s="175"/>
      <c r="BH775" s="175"/>
    </row>
    <row r="776" spans="1:60" ht="12.75" outlineLevel="1">
      <c r="A776" s="190"/>
      <c r="B776" s="183"/>
      <c r="C776" s="201" t="s">
        <v>764</v>
      </c>
      <c r="D776" s="186"/>
      <c r="E776" s="209"/>
      <c r="F776" s="189"/>
      <c r="G776" s="192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75"/>
      <c r="AE776" s="175"/>
      <c r="AF776" s="175"/>
      <c r="AG776" s="175"/>
      <c r="AH776" s="175"/>
      <c r="AI776" s="175"/>
      <c r="AJ776" s="175"/>
      <c r="AK776" s="175"/>
      <c r="AL776" s="175"/>
      <c r="AM776" s="175"/>
      <c r="AN776" s="175"/>
      <c r="AO776" s="175"/>
      <c r="AP776" s="175"/>
      <c r="AQ776" s="175"/>
      <c r="AR776" s="175"/>
      <c r="AS776" s="175"/>
      <c r="AT776" s="175"/>
      <c r="AU776" s="175"/>
      <c r="AV776" s="175"/>
      <c r="AW776" s="175"/>
      <c r="AX776" s="175"/>
      <c r="AY776" s="175"/>
      <c r="AZ776" s="175"/>
      <c r="BA776" s="175"/>
      <c r="BB776" s="175"/>
      <c r="BC776" s="175"/>
      <c r="BD776" s="175"/>
      <c r="BE776" s="175"/>
      <c r="BF776" s="175"/>
      <c r="BG776" s="175"/>
      <c r="BH776" s="175"/>
    </row>
    <row r="777" spans="1:60" ht="12.75" outlineLevel="1">
      <c r="A777" s="190"/>
      <c r="B777" s="183"/>
      <c r="C777" s="201" t="s">
        <v>770</v>
      </c>
      <c r="D777" s="186"/>
      <c r="E777" s="209">
        <v>4</v>
      </c>
      <c r="F777" s="189"/>
      <c r="G777" s="192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75"/>
      <c r="AE777" s="175"/>
      <c r="AF777" s="175"/>
      <c r="AG777" s="175"/>
      <c r="AH777" s="175"/>
      <c r="AI777" s="175"/>
      <c r="AJ777" s="175"/>
      <c r="AK777" s="175"/>
      <c r="AL777" s="175"/>
      <c r="AM777" s="175"/>
      <c r="AN777" s="175"/>
      <c r="AO777" s="175"/>
      <c r="AP777" s="175"/>
      <c r="AQ777" s="175"/>
      <c r="AR777" s="175"/>
      <c r="AS777" s="175"/>
      <c r="AT777" s="175"/>
      <c r="AU777" s="175"/>
      <c r="AV777" s="175"/>
      <c r="AW777" s="175"/>
      <c r="AX777" s="175"/>
      <c r="AY777" s="175"/>
      <c r="AZ777" s="175"/>
      <c r="BA777" s="175"/>
      <c r="BB777" s="175"/>
      <c r="BC777" s="175"/>
      <c r="BD777" s="175"/>
      <c r="BE777" s="175"/>
      <c r="BF777" s="175"/>
      <c r="BG777" s="175"/>
      <c r="BH777" s="175"/>
    </row>
    <row r="778" spans="1:60" ht="12.75" outlineLevel="1">
      <c r="A778" s="190">
        <v>149</v>
      </c>
      <c r="B778" s="183" t="s">
        <v>771</v>
      </c>
      <c r="C778" s="200" t="s">
        <v>772</v>
      </c>
      <c r="D778" s="185" t="s">
        <v>616</v>
      </c>
      <c r="E778" s="208">
        <v>90</v>
      </c>
      <c r="F778" s="214"/>
      <c r="G778" s="192">
        <f>E778*F778</f>
        <v>0</v>
      </c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75"/>
      <c r="AE778" s="175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  <c r="AP778" s="175"/>
      <c r="AQ778" s="175"/>
      <c r="AR778" s="175"/>
      <c r="AS778" s="175"/>
      <c r="AT778" s="175"/>
      <c r="AU778" s="175"/>
      <c r="AV778" s="175"/>
      <c r="AW778" s="175"/>
      <c r="AX778" s="175"/>
      <c r="AY778" s="175"/>
      <c r="AZ778" s="175"/>
      <c r="BA778" s="175"/>
      <c r="BB778" s="175"/>
      <c r="BC778" s="175"/>
      <c r="BD778" s="175"/>
      <c r="BE778" s="175"/>
      <c r="BF778" s="175"/>
      <c r="BG778" s="175"/>
      <c r="BH778" s="175"/>
    </row>
    <row r="779" spans="1:60" ht="12.75" outlineLevel="1">
      <c r="A779" s="190"/>
      <c r="B779" s="183"/>
      <c r="C779" s="201" t="s">
        <v>762</v>
      </c>
      <c r="D779" s="186"/>
      <c r="E779" s="209"/>
      <c r="F779" s="189"/>
      <c r="G779" s="192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  <c r="AA779" s="175"/>
      <c r="AB779" s="175"/>
      <c r="AC779" s="175"/>
      <c r="AD779" s="175"/>
      <c r="AE779" s="175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  <c r="AP779" s="175"/>
      <c r="AQ779" s="175"/>
      <c r="AR779" s="175"/>
      <c r="AS779" s="175"/>
      <c r="AT779" s="175"/>
      <c r="AU779" s="175"/>
      <c r="AV779" s="175"/>
      <c r="AW779" s="175"/>
      <c r="AX779" s="175"/>
      <c r="AY779" s="175"/>
      <c r="AZ779" s="175"/>
      <c r="BA779" s="175"/>
      <c r="BB779" s="175"/>
      <c r="BC779" s="175"/>
      <c r="BD779" s="175"/>
      <c r="BE779" s="175"/>
      <c r="BF779" s="175"/>
      <c r="BG779" s="175"/>
      <c r="BH779" s="175"/>
    </row>
    <row r="780" spans="1:60" ht="12.75" outlineLevel="1">
      <c r="A780" s="190"/>
      <c r="B780" s="183"/>
      <c r="C780" s="201" t="s">
        <v>773</v>
      </c>
      <c r="D780" s="186"/>
      <c r="E780" s="209">
        <v>60</v>
      </c>
      <c r="F780" s="189"/>
      <c r="G780" s="192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  <c r="AQ780" s="175"/>
      <c r="AR780" s="175"/>
      <c r="AS780" s="175"/>
      <c r="AT780" s="175"/>
      <c r="AU780" s="175"/>
      <c r="AV780" s="175"/>
      <c r="AW780" s="175"/>
      <c r="AX780" s="175"/>
      <c r="AY780" s="175"/>
      <c r="AZ780" s="175"/>
      <c r="BA780" s="175"/>
      <c r="BB780" s="175"/>
      <c r="BC780" s="175"/>
      <c r="BD780" s="175"/>
      <c r="BE780" s="175"/>
      <c r="BF780" s="175"/>
      <c r="BG780" s="175"/>
      <c r="BH780" s="175"/>
    </row>
    <row r="781" spans="1:60" ht="12.75" outlineLevel="1">
      <c r="A781" s="190"/>
      <c r="B781" s="183"/>
      <c r="C781" s="201" t="s">
        <v>764</v>
      </c>
      <c r="D781" s="186"/>
      <c r="E781" s="209"/>
      <c r="F781" s="189"/>
      <c r="G781" s="192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  <c r="AQ781" s="175"/>
      <c r="AR781" s="175"/>
      <c r="AS781" s="175"/>
      <c r="AT781" s="175"/>
      <c r="AU781" s="175"/>
      <c r="AV781" s="175"/>
      <c r="AW781" s="175"/>
      <c r="AX781" s="175"/>
      <c r="AY781" s="175"/>
      <c r="AZ781" s="175"/>
      <c r="BA781" s="175"/>
      <c r="BB781" s="175"/>
      <c r="BC781" s="175"/>
      <c r="BD781" s="175"/>
      <c r="BE781" s="175"/>
      <c r="BF781" s="175"/>
      <c r="BG781" s="175"/>
      <c r="BH781" s="175"/>
    </row>
    <row r="782" spans="1:60" ht="12.75" outlineLevel="1">
      <c r="A782" s="190"/>
      <c r="B782" s="183"/>
      <c r="C782" s="201" t="s">
        <v>774</v>
      </c>
      <c r="D782" s="186"/>
      <c r="E782" s="209">
        <v>30</v>
      </c>
      <c r="F782" s="189"/>
      <c r="G782" s="192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  <c r="AQ782" s="175"/>
      <c r="AR782" s="175"/>
      <c r="AS782" s="175"/>
      <c r="AT782" s="175"/>
      <c r="AU782" s="175"/>
      <c r="AV782" s="175"/>
      <c r="AW782" s="175"/>
      <c r="AX782" s="175"/>
      <c r="AY782" s="175"/>
      <c r="AZ782" s="175"/>
      <c r="BA782" s="175"/>
      <c r="BB782" s="175"/>
      <c r="BC782" s="175"/>
      <c r="BD782" s="175"/>
      <c r="BE782" s="175"/>
      <c r="BF782" s="175"/>
      <c r="BG782" s="175"/>
      <c r="BH782" s="175"/>
    </row>
    <row r="783" spans="1:60" ht="22.5" outlineLevel="1">
      <c r="A783" s="190">
        <v>150</v>
      </c>
      <c r="B783" s="183" t="s">
        <v>775</v>
      </c>
      <c r="C783" s="200" t="s">
        <v>776</v>
      </c>
      <c r="D783" s="185" t="s">
        <v>313</v>
      </c>
      <c r="E783" s="208">
        <v>76</v>
      </c>
      <c r="F783" s="214"/>
      <c r="G783" s="192">
        <f>E783*F783</f>
        <v>0</v>
      </c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  <c r="AR783" s="175"/>
      <c r="AS783" s="175"/>
      <c r="AT783" s="175"/>
      <c r="AU783" s="175"/>
      <c r="AV783" s="175"/>
      <c r="AW783" s="175"/>
      <c r="AX783" s="175"/>
      <c r="AY783" s="175"/>
      <c r="AZ783" s="175"/>
      <c r="BA783" s="175"/>
      <c r="BB783" s="175"/>
      <c r="BC783" s="175"/>
      <c r="BD783" s="175"/>
      <c r="BE783" s="175"/>
      <c r="BF783" s="175"/>
      <c r="BG783" s="175"/>
      <c r="BH783" s="175"/>
    </row>
    <row r="784" spans="1:60" ht="12.75" outlineLevel="1">
      <c r="A784" s="190"/>
      <c r="B784" s="183"/>
      <c r="C784" s="256" t="s">
        <v>777</v>
      </c>
      <c r="D784" s="257"/>
      <c r="E784" s="258"/>
      <c r="F784" s="259"/>
      <c r="G784" s="260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  <c r="AR784" s="175"/>
      <c r="AS784" s="175"/>
      <c r="AT784" s="175"/>
      <c r="AU784" s="175"/>
      <c r="AV784" s="175"/>
      <c r="AW784" s="175"/>
      <c r="AX784" s="175"/>
      <c r="AY784" s="175"/>
      <c r="AZ784" s="175"/>
      <c r="BA784" s="182" t="str">
        <f>C784</f>
        <v>dod + mont, hustota 230-430 g/l, reakce na oheň F,objem 2l, velikost 320/200 mm.</v>
      </c>
      <c r="BB784" s="175"/>
      <c r="BC784" s="175"/>
      <c r="BD784" s="175"/>
      <c r="BE784" s="175"/>
      <c r="BF784" s="175"/>
      <c r="BG784" s="175"/>
      <c r="BH784" s="175"/>
    </row>
    <row r="785" spans="1:60" ht="12.75" outlineLevel="1">
      <c r="A785" s="190"/>
      <c r="B785" s="183"/>
      <c r="C785" s="201" t="s">
        <v>762</v>
      </c>
      <c r="D785" s="186"/>
      <c r="E785" s="209"/>
      <c r="F785" s="189"/>
      <c r="G785" s="192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  <c r="AR785" s="175"/>
      <c r="AS785" s="175"/>
      <c r="AT785" s="175"/>
      <c r="AU785" s="175"/>
      <c r="AV785" s="175"/>
      <c r="AW785" s="175"/>
      <c r="AX785" s="175"/>
      <c r="AY785" s="175"/>
      <c r="AZ785" s="175"/>
      <c r="BA785" s="175"/>
      <c r="BB785" s="175"/>
      <c r="BC785" s="175"/>
      <c r="BD785" s="175"/>
      <c r="BE785" s="175"/>
      <c r="BF785" s="175"/>
      <c r="BG785" s="175"/>
      <c r="BH785" s="175"/>
    </row>
    <row r="786" spans="1:60" ht="12.75" outlineLevel="1">
      <c r="A786" s="190"/>
      <c r="B786" s="183"/>
      <c r="C786" s="201" t="s">
        <v>778</v>
      </c>
      <c r="D786" s="186"/>
      <c r="E786" s="209">
        <v>60</v>
      </c>
      <c r="F786" s="189"/>
      <c r="G786" s="192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  <c r="AQ786" s="175"/>
      <c r="AR786" s="175"/>
      <c r="AS786" s="175"/>
      <c r="AT786" s="175"/>
      <c r="AU786" s="175"/>
      <c r="AV786" s="175"/>
      <c r="AW786" s="175"/>
      <c r="AX786" s="175"/>
      <c r="AY786" s="175"/>
      <c r="AZ786" s="175"/>
      <c r="BA786" s="175"/>
      <c r="BB786" s="175"/>
      <c r="BC786" s="175"/>
      <c r="BD786" s="175"/>
      <c r="BE786" s="175"/>
      <c r="BF786" s="175"/>
      <c r="BG786" s="175"/>
      <c r="BH786" s="175"/>
    </row>
    <row r="787" spans="1:60" ht="12.75" outlineLevel="1">
      <c r="A787" s="190"/>
      <c r="B787" s="183"/>
      <c r="C787" s="201" t="s">
        <v>764</v>
      </c>
      <c r="D787" s="186"/>
      <c r="E787" s="209"/>
      <c r="F787" s="189"/>
      <c r="G787" s="192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5"/>
      <c r="AR787" s="175"/>
      <c r="AS787" s="175"/>
      <c r="AT787" s="175"/>
      <c r="AU787" s="175"/>
      <c r="AV787" s="175"/>
      <c r="AW787" s="175"/>
      <c r="AX787" s="175"/>
      <c r="AY787" s="175"/>
      <c r="AZ787" s="175"/>
      <c r="BA787" s="175"/>
      <c r="BB787" s="175"/>
      <c r="BC787" s="175"/>
      <c r="BD787" s="175"/>
      <c r="BE787" s="175"/>
      <c r="BF787" s="175"/>
      <c r="BG787" s="175"/>
      <c r="BH787" s="175"/>
    </row>
    <row r="788" spans="1:60" ht="12.75" outlineLevel="1">
      <c r="A788" s="190"/>
      <c r="B788" s="183"/>
      <c r="C788" s="201" t="s">
        <v>779</v>
      </c>
      <c r="D788" s="186"/>
      <c r="E788" s="209">
        <v>16</v>
      </c>
      <c r="F788" s="189"/>
      <c r="G788" s="192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5"/>
      <c r="AT788" s="175"/>
      <c r="AU788" s="175"/>
      <c r="AV788" s="175"/>
      <c r="AW788" s="175"/>
      <c r="AX788" s="175"/>
      <c r="AY788" s="175"/>
      <c r="AZ788" s="175"/>
      <c r="BA788" s="175"/>
      <c r="BB788" s="175"/>
      <c r="BC788" s="175"/>
      <c r="BD788" s="175"/>
      <c r="BE788" s="175"/>
      <c r="BF788" s="175"/>
      <c r="BG788" s="175"/>
      <c r="BH788" s="175"/>
    </row>
    <row r="789" spans="1:7" ht="12.75">
      <c r="A789" s="191" t="s">
        <v>107</v>
      </c>
      <c r="B789" s="184" t="s">
        <v>101</v>
      </c>
      <c r="C789" s="202" t="s">
        <v>102</v>
      </c>
      <c r="D789" s="187"/>
      <c r="E789" s="210"/>
      <c r="F789" s="261">
        <f>SUM(G790:G803)</f>
        <v>0</v>
      </c>
      <c r="G789" s="262"/>
    </row>
    <row r="790" spans="1:60" ht="12.75" outlineLevel="1">
      <c r="A790" s="190">
        <v>151</v>
      </c>
      <c r="B790" s="183" t="s">
        <v>780</v>
      </c>
      <c r="C790" s="200" t="s">
        <v>781</v>
      </c>
      <c r="D790" s="185" t="s">
        <v>521</v>
      </c>
      <c r="E790" s="208">
        <v>902.6</v>
      </c>
      <c r="F790" s="189"/>
      <c r="G790" s="192">
        <f>E790*F790</f>
        <v>0</v>
      </c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5"/>
      <c r="AT790" s="175"/>
      <c r="AU790" s="175"/>
      <c r="AV790" s="175"/>
      <c r="AW790" s="175"/>
      <c r="AX790" s="175"/>
      <c r="AY790" s="175"/>
      <c r="AZ790" s="175"/>
      <c r="BA790" s="175"/>
      <c r="BB790" s="175"/>
      <c r="BC790" s="175"/>
      <c r="BD790" s="175"/>
      <c r="BE790" s="175"/>
      <c r="BF790" s="175"/>
      <c r="BG790" s="175"/>
      <c r="BH790" s="175"/>
    </row>
    <row r="791" spans="1:60" ht="12.75" outlineLevel="1">
      <c r="A791" s="190"/>
      <c r="B791" s="183"/>
      <c r="C791" s="256" t="s">
        <v>782</v>
      </c>
      <c r="D791" s="257"/>
      <c r="E791" s="258"/>
      <c r="F791" s="259"/>
      <c r="G791" s="260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  <c r="AQ791" s="175"/>
      <c r="AR791" s="175"/>
      <c r="AS791" s="175"/>
      <c r="AT791" s="175"/>
      <c r="AU791" s="175"/>
      <c r="AV791" s="175"/>
      <c r="AW791" s="175"/>
      <c r="AX791" s="175"/>
      <c r="AY791" s="175"/>
      <c r="AZ791" s="175"/>
      <c r="BA791" s="182" t="str">
        <f>C791</f>
        <v>Jedná se pouze o výpočet výměr podlah,tyto jsou potom dosazeny do jednotl.oddílů.</v>
      </c>
      <c r="BB791" s="175"/>
      <c r="BC791" s="175"/>
      <c r="BD791" s="175"/>
      <c r="BE791" s="175"/>
      <c r="BF791" s="175"/>
      <c r="BG791" s="175"/>
      <c r="BH791" s="175"/>
    </row>
    <row r="792" spans="1:60" ht="12.75" outlineLevel="1">
      <c r="A792" s="190"/>
      <c r="B792" s="183"/>
      <c r="C792" s="201" t="s">
        <v>783</v>
      </c>
      <c r="D792" s="186"/>
      <c r="E792" s="209"/>
      <c r="F792" s="189"/>
      <c r="G792" s="192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  <c r="AQ792" s="175"/>
      <c r="AR792" s="175"/>
      <c r="AS792" s="175"/>
      <c r="AT792" s="175"/>
      <c r="AU792" s="175"/>
      <c r="AV792" s="175"/>
      <c r="AW792" s="175"/>
      <c r="AX792" s="175"/>
      <c r="AY792" s="175"/>
      <c r="AZ792" s="175"/>
      <c r="BA792" s="175"/>
      <c r="BB792" s="175"/>
      <c r="BC792" s="175"/>
      <c r="BD792" s="175"/>
      <c r="BE792" s="175"/>
      <c r="BF792" s="175"/>
      <c r="BG792" s="175"/>
      <c r="BH792" s="175"/>
    </row>
    <row r="793" spans="1:60" ht="12.75" outlineLevel="1">
      <c r="A793" s="190"/>
      <c r="B793" s="183"/>
      <c r="C793" s="201" t="s">
        <v>323</v>
      </c>
      <c r="D793" s="186"/>
      <c r="E793" s="209">
        <v>254.4</v>
      </c>
      <c r="F793" s="189"/>
      <c r="G793" s="192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  <c r="AQ793" s="175"/>
      <c r="AR793" s="175"/>
      <c r="AS793" s="175"/>
      <c r="AT793" s="175"/>
      <c r="AU793" s="175"/>
      <c r="AV793" s="175"/>
      <c r="AW793" s="175"/>
      <c r="AX793" s="175"/>
      <c r="AY793" s="175"/>
      <c r="AZ793" s="175"/>
      <c r="BA793" s="175"/>
      <c r="BB793" s="175"/>
      <c r="BC793" s="175"/>
      <c r="BD793" s="175"/>
      <c r="BE793" s="175"/>
      <c r="BF793" s="175"/>
      <c r="BG793" s="175"/>
      <c r="BH793" s="175"/>
    </row>
    <row r="794" spans="1:60" ht="12.75" outlineLevel="1">
      <c r="A794" s="190"/>
      <c r="B794" s="183"/>
      <c r="C794" s="203" t="s">
        <v>591</v>
      </c>
      <c r="D794" s="188"/>
      <c r="E794" s="211">
        <v>254.4</v>
      </c>
      <c r="F794" s="189"/>
      <c r="G794" s="192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  <c r="AQ794" s="175"/>
      <c r="AR794" s="175"/>
      <c r="AS794" s="175"/>
      <c r="AT794" s="175"/>
      <c r="AU794" s="175"/>
      <c r="AV794" s="175"/>
      <c r="AW794" s="175"/>
      <c r="AX794" s="175"/>
      <c r="AY794" s="175"/>
      <c r="AZ794" s="175"/>
      <c r="BA794" s="175"/>
      <c r="BB794" s="175"/>
      <c r="BC794" s="175"/>
      <c r="BD794" s="175"/>
      <c r="BE794" s="175"/>
      <c r="BF794" s="175"/>
      <c r="BG794" s="175"/>
      <c r="BH794" s="175"/>
    </row>
    <row r="795" spans="1:60" ht="12.75" outlineLevel="1">
      <c r="A795" s="190"/>
      <c r="B795" s="183"/>
      <c r="C795" s="201" t="s">
        <v>784</v>
      </c>
      <c r="D795" s="186"/>
      <c r="E795" s="209"/>
      <c r="F795" s="189"/>
      <c r="G795" s="192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  <c r="AQ795" s="175"/>
      <c r="AR795" s="175"/>
      <c r="AS795" s="175"/>
      <c r="AT795" s="175"/>
      <c r="AU795" s="175"/>
      <c r="AV795" s="175"/>
      <c r="AW795" s="175"/>
      <c r="AX795" s="175"/>
      <c r="AY795" s="175"/>
      <c r="AZ795" s="175"/>
      <c r="BA795" s="175"/>
      <c r="BB795" s="175"/>
      <c r="BC795" s="175"/>
      <c r="BD795" s="175"/>
      <c r="BE795" s="175"/>
      <c r="BF795" s="175"/>
      <c r="BG795" s="175"/>
      <c r="BH795" s="175"/>
    </row>
    <row r="796" spans="1:60" ht="12.75" outlineLevel="1">
      <c r="A796" s="190"/>
      <c r="B796" s="183"/>
      <c r="C796" s="201" t="s">
        <v>324</v>
      </c>
      <c r="D796" s="186"/>
      <c r="E796" s="209">
        <v>300.5</v>
      </c>
      <c r="F796" s="189"/>
      <c r="G796" s="192"/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  <c r="AA796" s="175"/>
      <c r="AB796" s="175"/>
      <c r="AC796" s="175"/>
      <c r="AD796" s="175"/>
      <c r="AE796" s="175"/>
      <c r="AF796" s="175"/>
      <c r="AG796" s="175"/>
      <c r="AH796" s="175"/>
      <c r="AI796" s="175"/>
      <c r="AJ796" s="175"/>
      <c r="AK796" s="175"/>
      <c r="AL796" s="175"/>
      <c r="AM796" s="175"/>
      <c r="AN796" s="175"/>
      <c r="AO796" s="175"/>
      <c r="AP796" s="175"/>
      <c r="AQ796" s="175"/>
      <c r="AR796" s="175"/>
      <c r="AS796" s="175"/>
      <c r="AT796" s="175"/>
      <c r="AU796" s="175"/>
      <c r="AV796" s="175"/>
      <c r="AW796" s="175"/>
      <c r="AX796" s="175"/>
      <c r="AY796" s="175"/>
      <c r="AZ796" s="175"/>
      <c r="BA796" s="175"/>
      <c r="BB796" s="175"/>
      <c r="BC796" s="175"/>
      <c r="BD796" s="175"/>
      <c r="BE796" s="175"/>
      <c r="BF796" s="175"/>
      <c r="BG796" s="175"/>
      <c r="BH796" s="175"/>
    </row>
    <row r="797" spans="1:60" ht="12.75" outlineLevel="1">
      <c r="A797" s="190"/>
      <c r="B797" s="183"/>
      <c r="C797" s="201" t="s">
        <v>325</v>
      </c>
      <c r="D797" s="186"/>
      <c r="E797" s="209">
        <v>157.2</v>
      </c>
      <c r="F797" s="189"/>
      <c r="G797" s="192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  <c r="AA797" s="175"/>
      <c r="AB797" s="175"/>
      <c r="AC797" s="175"/>
      <c r="AD797" s="175"/>
      <c r="AE797" s="175"/>
      <c r="AF797" s="175"/>
      <c r="AG797" s="175"/>
      <c r="AH797" s="175"/>
      <c r="AI797" s="175"/>
      <c r="AJ797" s="175"/>
      <c r="AK797" s="175"/>
      <c r="AL797" s="175"/>
      <c r="AM797" s="175"/>
      <c r="AN797" s="175"/>
      <c r="AO797" s="175"/>
      <c r="AP797" s="175"/>
      <c r="AQ797" s="175"/>
      <c r="AR797" s="175"/>
      <c r="AS797" s="175"/>
      <c r="AT797" s="175"/>
      <c r="AU797" s="175"/>
      <c r="AV797" s="175"/>
      <c r="AW797" s="175"/>
      <c r="AX797" s="175"/>
      <c r="AY797" s="175"/>
      <c r="AZ797" s="175"/>
      <c r="BA797" s="175"/>
      <c r="BB797" s="175"/>
      <c r="BC797" s="175"/>
      <c r="BD797" s="175"/>
      <c r="BE797" s="175"/>
      <c r="BF797" s="175"/>
      <c r="BG797" s="175"/>
      <c r="BH797" s="175"/>
    </row>
    <row r="798" spans="1:60" ht="12.75" outlineLevel="1">
      <c r="A798" s="190"/>
      <c r="B798" s="183"/>
      <c r="C798" s="201" t="s">
        <v>326</v>
      </c>
      <c r="D798" s="186"/>
      <c r="E798" s="209">
        <v>120.4</v>
      </c>
      <c r="F798" s="189"/>
      <c r="G798" s="192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  <c r="AQ798" s="175"/>
      <c r="AR798" s="175"/>
      <c r="AS798" s="175"/>
      <c r="AT798" s="175"/>
      <c r="AU798" s="175"/>
      <c r="AV798" s="175"/>
      <c r="AW798" s="175"/>
      <c r="AX798" s="175"/>
      <c r="AY798" s="175"/>
      <c r="AZ798" s="175"/>
      <c r="BA798" s="175"/>
      <c r="BB798" s="175"/>
      <c r="BC798" s="175"/>
      <c r="BD798" s="175"/>
      <c r="BE798" s="175"/>
      <c r="BF798" s="175"/>
      <c r="BG798" s="175"/>
      <c r="BH798" s="175"/>
    </row>
    <row r="799" spans="1:60" ht="12.75" outlineLevel="1">
      <c r="A799" s="190"/>
      <c r="B799" s="183"/>
      <c r="C799" s="203" t="s">
        <v>591</v>
      </c>
      <c r="D799" s="188"/>
      <c r="E799" s="211">
        <v>578.1</v>
      </c>
      <c r="F799" s="189"/>
      <c r="G799" s="192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  <c r="AQ799" s="175"/>
      <c r="AR799" s="175"/>
      <c r="AS799" s="175"/>
      <c r="AT799" s="175"/>
      <c r="AU799" s="175"/>
      <c r="AV799" s="175"/>
      <c r="AW799" s="175"/>
      <c r="AX799" s="175"/>
      <c r="AY799" s="175"/>
      <c r="AZ799" s="175"/>
      <c r="BA799" s="175"/>
      <c r="BB799" s="175"/>
      <c r="BC799" s="175"/>
      <c r="BD799" s="175"/>
      <c r="BE799" s="175"/>
      <c r="BF799" s="175"/>
      <c r="BG799" s="175"/>
      <c r="BH799" s="175"/>
    </row>
    <row r="800" spans="1:60" ht="12.75" outlineLevel="1">
      <c r="A800" s="190"/>
      <c r="B800" s="183"/>
      <c r="C800" s="201" t="s">
        <v>785</v>
      </c>
      <c r="D800" s="186"/>
      <c r="E800" s="209"/>
      <c r="F800" s="189"/>
      <c r="G800" s="192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  <c r="AQ800" s="175"/>
      <c r="AR800" s="175"/>
      <c r="AS800" s="175"/>
      <c r="AT800" s="175"/>
      <c r="AU800" s="175"/>
      <c r="AV800" s="175"/>
      <c r="AW800" s="175"/>
      <c r="AX800" s="175"/>
      <c r="AY800" s="175"/>
      <c r="AZ800" s="175"/>
      <c r="BA800" s="175"/>
      <c r="BB800" s="175"/>
      <c r="BC800" s="175"/>
      <c r="BD800" s="175"/>
      <c r="BE800" s="175"/>
      <c r="BF800" s="175"/>
      <c r="BG800" s="175"/>
      <c r="BH800" s="175"/>
    </row>
    <row r="801" spans="1:60" ht="12.75" outlineLevel="1">
      <c r="A801" s="190"/>
      <c r="B801" s="183"/>
      <c r="C801" s="201" t="s">
        <v>786</v>
      </c>
      <c r="D801" s="186"/>
      <c r="E801" s="209">
        <v>58.5</v>
      </c>
      <c r="F801" s="189"/>
      <c r="G801" s="192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  <c r="AQ801" s="175"/>
      <c r="AR801" s="175"/>
      <c r="AS801" s="175"/>
      <c r="AT801" s="175"/>
      <c r="AU801" s="175"/>
      <c r="AV801" s="175"/>
      <c r="AW801" s="175"/>
      <c r="AX801" s="175"/>
      <c r="AY801" s="175"/>
      <c r="AZ801" s="175"/>
      <c r="BA801" s="175"/>
      <c r="BB801" s="175"/>
      <c r="BC801" s="175"/>
      <c r="BD801" s="175"/>
      <c r="BE801" s="175"/>
      <c r="BF801" s="175"/>
      <c r="BG801" s="175"/>
      <c r="BH801" s="175"/>
    </row>
    <row r="802" spans="1:60" ht="12.75" outlineLevel="1">
      <c r="A802" s="190"/>
      <c r="B802" s="183"/>
      <c r="C802" s="201" t="s">
        <v>787</v>
      </c>
      <c r="D802" s="186"/>
      <c r="E802" s="209"/>
      <c r="F802" s="189"/>
      <c r="G802" s="192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  <c r="AQ802" s="175"/>
      <c r="AR802" s="175"/>
      <c r="AS802" s="175"/>
      <c r="AT802" s="175"/>
      <c r="AU802" s="175"/>
      <c r="AV802" s="175"/>
      <c r="AW802" s="175"/>
      <c r="AX802" s="175"/>
      <c r="AY802" s="175"/>
      <c r="AZ802" s="175"/>
      <c r="BA802" s="175"/>
      <c r="BB802" s="175"/>
      <c r="BC802" s="175"/>
      <c r="BD802" s="175"/>
      <c r="BE802" s="175"/>
      <c r="BF802" s="175"/>
      <c r="BG802" s="175"/>
      <c r="BH802" s="175"/>
    </row>
    <row r="803" spans="1:60" ht="12.75" outlineLevel="1">
      <c r="A803" s="190"/>
      <c r="B803" s="183"/>
      <c r="C803" s="201" t="s">
        <v>788</v>
      </c>
      <c r="D803" s="186"/>
      <c r="E803" s="209">
        <v>11.6</v>
      </c>
      <c r="F803" s="189"/>
      <c r="G803" s="192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  <c r="AQ803" s="175"/>
      <c r="AR803" s="175"/>
      <c r="AS803" s="175"/>
      <c r="AT803" s="175"/>
      <c r="AU803" s="175"/>
      <c r="AV803" s="175"/>
      <c r="AW803" s="175"/>
      <c r="AX803" s="175"/>
      <c r="AY803" s="175"/>
      <c r="AZ803" s="175"/>
      <c r="BA803" s="175"/>
      <c r="BB803" s="175"/>
      <c r="BC803" s="175"/>
      <c r="BD803" s="175"/>
      <c r="BE803" s="175"/>
      <c r="BF803" s="175"/>
      <c r="BG803" s="175"/>
      <c r="BH803" s="175"/>
    </row>
    <row r="804" spans="1:7" ht="12.75">
      <c r="A804" s="191" t="s">
        <v>107</v>
      </c>
      <c r="B804" s="184" t="s">
        <v>103</v>
      </c>
      <c r="C804" s="202" t="s">
        <v>104</v>
      </c>
      <c r="D804" s="187"/>
      <c r="E804" s="210"/>
      <c r="F804" s="261">
        <f>SUM(G805:G815)</f>
        <v>0</v>
      </c>
      <c r="G804" s="262"/>
    </row>
    <row r="805" spans="1:60" ht="22.5" outlineLevel="1">
      <c r="A805" s="190">
        <v>152</v>
      </c>
      <c r="B805" s="183" t="s">
        <v>789</v>
      </c>
      <c r="C805" s="200" t="s">
        <v>790</v>
      </c>
      <c r="D805" s="185" t="s">
        <v>114</v>
      </c>
      <c r="E805" s="208">
        <v>1.5</v>
      </c>
      <c r="F805" s="214"/>
      <c r="G805" s="192">
        <f>E805*F805</f>
        <v>0</v>
      </c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75"/>
      <c r="AT805" s="175"/>
      <c r="AU805" s="175"/>
      <c r="AV805" s="175"/>
      <c r="AW805" s="175"/>
      <c r="AX805" s="175"/>
      <c r="AY805" s="175"/>
      <c r="AZ805" s="175"/>
      <c r="BA805" s="175"/>
      <c r="BB805" s="175"/>
      <c r="BC805" s="175"/>
      <c r="BD805" s="175"/>
      <c r="BE805" s="175"/>
      <c r="BF805" s="175"/>
      <c r="BG805" s="175"/>
      <c r="BH805" s="175"/>
    </row>
    <row r="806" spans="1:60" ht="12.75" outlineLevel="1">
      <c r="A806" s="190"/>
      <c r="B806" s="183"/>
      <c r="C806" s="256" t="s">
        <v>791</v>
      </c>
      <c r="D806" s="257"/>
      <c r="E806" s="258"/>
      <c r="F806" s="259"/>
      <c r="G806" s="260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  <c r="AQ806" s="175"/>
      <c r="AR806" s="175"/>
      <c r="AS806" s="175"/>
      <c r="AT806" s="175"/>
      <c r="AU806" s="175"/>
      <c r="AV806" s="175"/>
      <c r="AW806" s="175"/>
      <c r="AX806" s="175"/>
      <c r="AY806" s="175"/>
      <c r="AZ806" s="175"/>
      <c r="BA806" s="182" t="str">
        <f>C806</f>
        <v>jednotlivých kontejnerů.</v>
      </c>
      <c r="BB806" s="175"/>
      <c r="BC806" s="175"/>
      <c r="BD806" s="175"/>
      <c r="BE806" s="175"/>
      <c r="BF806" s="175"/>
      <c r="BG806" s="175"/>
      <c r="BH806" s="175"/>
    </row>
    <row r="807" spans="1:60" ht="22.5" outlineLevel="1">
      <c r="A807" s="190">
        <v>153</v>
      </c>
      <c r="B807" s="183" t="s">
        <v>792</v>
      </c>
      <c r="C807" s="200" t="s">
        <v>793</v>
      </c>
      <c r="D807" s="185" t="s">
        <v>114</v>
      </c>
      <c r="E807" s="208">
        <v>1.5</v>
      </c>
      <c r="F807" s="214"/>
      <c r="G807" s="192">
        <f>E807*F807</f>
        <v>0</v>
      </c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  <c r="AQ807" s="175"/>
      <c r="AR807" s="175"/>
      <c r="AS807" s="175"/>
      <c r="AT807" s="175"/>
      <c r="AU807" s="175"/>
      <c r="AV807" s="175"/>
      <c r="AW807" s="175"/>
      <c r="AX807" s="175"/>
      <c r="AY807" s="175"/>
      <c r="AZ807" s="175"/>
      <c r="BA807" s="175"/>
      <c r="BB807" s="175"/>
      <c r="BC807" s="175"/>
      <c r="BD807" s="175"/>
      <c r="BE807" s="175"/>
      <c r="BF807" s="175"/>
      <c r="BG807" s="175"/>
      <c r="BH807" s="175"/>
    </row>
    <row r="808" spans="1:60" ht="12.75" outlineLevel="1">
      <c r="A808" s="190">
        <v>154</v>
      </c>
      <c r="B808" s="183" t="s">
        <v>794</v>
      </c>
      <c r="C808" s="200" t="s">
        <v>795</v>
      </c>
      <c r="D808" s="185" t="s">
        <v>114</v>
      </c>
      <c r="E808" s="208">
        <v>40.84719</v>
      </c>
      <c r="F808" s="214"/>
      <c r="G808" s="192">
        <f>E808*F808</f>
        <v>0</v>
      </c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  <c r="AQ808" s="175"/>
      <c r="AR808" s="175"/>
      <c r="AS808" s="175"/>
      <c r="AT808" s="175"/>
      <c r="AU808" s="175"/>
      <c r="AV808" s="175"/>
      <c r="AW808" s="175"/>
      <c r="AX808" s="175"/>
      <c r="AY808" s="175"/>
      <c r="AZ808" s="175"/>
      <c r="BA808" s="175"/>
      <c r="BB808" s="175"/>
      <c r="BC808" s="175"/>
      <c r="BD808" s="175"/>
      <c r="BE808" s="175"/>
      <c r="BF808" s="175"/>
      <c r="BG808" s="175"/>
      <c r="BH808" s="175"/>
    </row>
    <row r="809" spans="1:60" ht="12.75" outlineLevel="1">
      <c r="A809" s="190">
        <v>155</v>
      </c>
      <c r="B809" s="183" t="s">
        <v>796</v>
      </c>
      <c r="C809" s="200" t="s">
        <v>797</v>
      </c>
      <c r="D809" s="185" t="s">
        <v>114</v>
      </c>
      <c r="E809" s="208">
        <v>40.84719</v>
      </c>
      <c r="F809" s="214"/>
      <c r="G809" s="192">
        <f>E809*F809</f>
        <v>0</v>
      </c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  <c r="AQ809" s="175"/>
      <c r="AR809" s="175"/>
      <c r="AS809" s="175"/>
      <c r="AT809" s="175"/>
      <c r="AU809" s="175"/>
      <c r="AV809" s="175"/>
      <c r="AW809" s="175"/>
      <c r="AX809" s="175"/>
      <c r="AY809" s="175"/>
      <c r="AZ809" s="175"/>
      <c r="BA809" s="175"/>
      <c r="BB809" s="175"/>
      <c r="BC809" s="175"/>
      <c r="BD809" s="175"/>
      <c r="BE809" s="175"/>
      <c r="BF809" s="175"/>
      <c r="BG809" s="175"/>
      <c r="BH809" s="175"/>
    </row>
    <row r="810" spans="1:60" ht="12.75" outlineLevel="1">
      <c r="A810" s="190">
        <v>156</v>
      </c>
      <c r="B810" s="183" t="s">
        <v>798</v>
      </c>
      <c r="C810" s="200" t="s">
        <v>799</v>
      </c>
      <c r="D810" s="185" t="s">
        <v>114</v>
      </c>
      <c r="E810" s="208">
        <v>40.84719</v>
      </c>
      <c r="F810" s="214"/>
      <c r="G810" s="192">
        <f>E810*F810</f>
        <v>0</v>
      </c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  <c r="AQ810" s="175"/>
      <c r="AR810" s="175"/>
      <c r="AS810" s="175"/>
      <c r="AT810" s="175"/>
      <c r="AU810" s="175"/>
      <c r="AV810" s="175"/>
      <c r="AW810" s="175"/>
      <c r="AX810" s="175"/>
      <c r="AY810" s="175"/>
      <c r="AZ810" s="175"/>
      <c r="BA810" s="175"/>
      <c r="BB810" s="175"/>
      <c r="BC810" s="175"/>
      <c r="BD810" s="175"/>
      <c r="BE810" s="175"/>
      <c r="BF810" s="175"/>
      <c r="BG810" s="175"/>
      <c r="BH810" s="175"/>
    </row>
    <row r="811" spans="1:60" ht="12.75" outlineLevel="1">
      <c r="A811" s="190"/>
      <c r="B811" s="183"/>
      <c r="C811" s="256" t="s">
        <v>800</v>
      </c>
      <c r="D811" s="257"/>
      <c r="E811" s="258"/>
      <c r="F811" s="259"/>
      <c r="G811" s="260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  <c r="AQ811" s="175"/>
      <c r="AR811" s="175"/>
      <c r="AS811" s="175"/>
      <c r="AT811" s="175"/>
      <c r="AU811" s="175"/>
      <c r="AV811" s="175"/>
      <c r="AW811" s="175"/>
      <c r="AX811" s="175"/>
      <c r="AY811" s="175"/>
      <c r="AZ811" s="175"/>
      <c r="BA811" s="182" t="str">
        <f>C811</f>
        <v>Včetně naložení na dopravní prostředek a složení na skládku, bez poplatku za skládku.</v>
      </c>
      <c r="BB811" s="175"/>
      <c r="BC811" s="175"/>
      <c r="BD811" s="175"/>
      <c r="BE811" s="175"/>
      <c r="BF811" s="175"/>
      <c r="BG811" s="175"/>
      <c r="BH811" s="175"/>
    </row>
    <row r="812" spans="1:60" ht="12.75" outlineLevel="1">
      <c r="A812" s="190">
        <v>157</v>
      </c>
      <c r="B812" s="183" t="s">
        <v>801</v>
      </c>
      <c r="C812" s="200" t="s">
        <v>802</v>
      </c>
      <c r="D812" s="185" t="s">
        <v>114</v>
      </c>
      <c r="E812" s="208">
        <v>1388.80457</v>
      </c>
      <c r="F812" s="214"/>
      <c r="G812" s="192">
        <f>E812*F812</f>
        <v>0</v>
      </c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  <c r="AQ812" s="175"/>
      <c r="AR812" s="175"/>
      <c r="AS812" s="175"/>
      <c r="AT812" s="175"/>
      <c r="AU812" s="175"/>
      <c r="AV812" s="175"/>
      <c r="AW812" s="175"/>
      <c r="AX812" s="175"/>
      <c r="AY812" s="175"/>
      <c r="AZ812" s="175"/>
      <c r="BA812" s="175"/>
      <c r="BB812" s="175"/>
      <c r="BC812" s="175"/>
      <c r="BD812" s="175"/>
      <c r="BE812" s="175"/>
      <c r="BF812" s="175"/>
      <c r="BG812" s="175"/>
      <c r="BH812" s="175"/>
    </row>
    <row r="813" spans="1:60" ht="12.75" outlineLevel="1">
      <c r="A813" s="190">
        <v>158</v>
      </c>
      <c r="B813" s="183" t="s">
        <v>803</v>
      </c>
      <c r="C813" s="200" t="s">
        <v>804</v>
      </c>
      <c r="D813" s="185" t="s">
        <v>114</v>
      </c>
      <c r="E813" s="208">
        <v>40.84719</v>
      </c>
      <c r="F813" s="214"/>
      <c r="G813" s="192">
        <f>E813*F813</f>
        <v>0</v>
      </c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  <c r="AA813" s="175"/>
      <c r="AB813" s="175"/>
      <c r="AC813" s="175"/>
      <c r="AD813" s="175"/>
      <c r="AE813" s="175"/>
      <c r="AF813" s="175"/>
      <c r="AG813" s="175"/>
      <c r="AH813" s="175"/>
      <c r="AI813" s="175"/>
      <c r="AJ813" s="175"/>
      <c r="AK813" s="175"/>
      <c r="AL813" s="175"/>
      <c r="AM813" s="175"/>
      <c r="AN813" s="175"/>
      <c r="AO813" s="175"/>
      <c r="AP813" s="175"/>
      <c r="AQ813" s="175"/>
      <c r="AR813" s="175"/>
      <c r="AS813" s="175"/>
      <c r="AT813" s="175"/>
      <c r="AU813" s="175"/>
      <c r="AV813" s="175"/>
      <c r="AW813" s="175"/>
      <c r="AX813" s="175"/>
      <c r="AY813" s="175"/>
      <c r="AZ813" s="175"/>
      <c r="BA813" s="175"/>
      <c r="BB813" s="175"/>
      <c r="BC813" s="175"/>
      <c r="BD813" s="175"/>
      <c r="BE813" s="175"/>
      <c r="BF813" s="175"/>
      <c r="BG813" s="175"/>
      <c r="BH813" s="175"/>
    </row>
    <row r="814" spans="1:60" ht="12.75" outlineLevel="1">
      <c r="A814" s="190"/>
      <c r="B814" s="183"/>
      <c r="C814" s="256" t="s">
        <v>805</v>
      </c>
      <c r="D814" s="257"/>
      <c r="E814" s="258"/>
      <c r="F814" s="259"/>
      <c r="G814" s="260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  <c r="AA814" s="175"/>
      <c r="AB814" s="175"/>
      <c r="AC814" s="175"/>
      <c r="AD814" s="175"/>
      <c r="AE814" s="175"/>
      <c r="AF814" s="175"/>
      <c r="AG814" s="175"/>
      <c r="AH814" s="175"/>
      <c r="AI814" s="175"/>
      <c r="AJ814" s="175"/>
      <c r="AK814" s="175"/>
      <c r="AL814" s="175"/>
      <c r="AM814" s="175"/>
      <c r="AN814" s="175"/>
      <c r="AO814" s="175"/>
      <c r="AP814" s="175"/>
      <c r="AQ814" s="175"/>
      <c r="AR814" s="175"/>
      <c r="AS814" s="175"/>
      <c r="AT814" s="175"/>
      <c r="AU814" s="175"/>
      <c r="AV814" s="175"/>
      <c r="AW814" s="175"/>
      <c r="AX814" s="175"/>
      <c r="AY814" s="175"/>
      <c r="AZ814" s="175"/>
      <c r="BA814" s="182" t="str">
        <f>C814</f>
        <v>Včetně případného složení na staveništní deponii.</v>
      </c>
      <c r="BB814" s="175"/>
      <c r="BC814" s="175"/>
      <c r="BD814" s="175"/>
      <c r="BE814" s="175"/>
      <c r="BF814" s="175"/>
      <c r="BG814" s="175"/>
      <c r="BH814" s="175"/>
    </row>
    <row r="815" spans="1:60" ht="13.5" outlineLevel="1" thickBot="1">
      <c r="A815" s="196">
        <v>159</v>
      </c>
      <c r="B815" s="197" t="s">
        <v>806</v>
      </c>
      <c r="C815" s="204" t="s">
        <v>807</v>
      </c>
      <c r="D815" s="198" t="s">
        <v>114</v>
      </c>
      <c r="E815" s="212">
        <v>204.23597</v>
      </c>
      <c r="F815" s="216"/>
      <c r="G815" s="199">
        <f>E815*F815</f>
        <v>0</v>
      </c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  <c r="AA815" s="175"/>
      <c r="AB815" s="175"/>
      <c r="AC815" s="175"/>
      <c r="AD815" s="175"/>
      <c r="AE815" s="175"/>
      <c r="AF815" s="175"/>
      <c r="AG815" s="175"/>
      <c r="AH815" s="175"/>
      <c r="AI815" s="175"/>
      <c r="AJ815" s="175"/>
      <c r="AK815" s="175"/>
      <c r="AL815" s="175"/>
      <c r="AM815" s="175"/>
      <c r="AN815" s="175"/>
      <c r="AO815" s="175"/>
      <c r="AP815" s="175"/>
      <c r="AQ815" s="175"/>
      <c r="AR815" s="175"/>
      <c r="AS815" s="175"/>
      <c r="AT815" s="175"/>
      <c r="AU815" s="175"/>
      <c r="AV815" s="175"/>
      <c r="AW815" s="175"/>
      <c r="AX815" s="175"/>
      <c r="AY815" s="175"/>
      <c r="AZ815" s="175"/>
      <c r="BA815" s="175"/>
      <c r="BB815" s="175"/>
      <c r="BC815" s="175"/>
      <c r="BD815" s="175"/>
      <c r="BE815" s="175"/>
      <c r="BF815" s="175"/>
      <c r="BG815" s="175"/>
      <c r="BH815" s="175"/>
    </row>
    <row r="816" spans="37:38" ht="12.75">
      <c r="AK816">
        <f>SUM(AK1:AK815)</f>
        <v>0</v>
      </c>
      <c r="AL816">
        <f>SUM(AL1:AL815)</f>
        <v>0</v>
      </c>
    </row>
  </sheetData>
  <sheetProtection password="8C86" sheet="1" objects="1" scenarios="1"/>
  <mergeCells count="92">
    <mergeCell ref="F166:G166"/>
    <mergeCell ref="A1:G1"/>
    <mergeCell ref="C2:G2"/>
    <mergeCell ref="C3:G3"/>
    <mergeCell ref="C4:G4"/>
    <mergeCell ref="F7:G7"/>
    <mergeCell ref="F24:G24"/>
    <mergeCell ref="F67:G67"/>
    <mergeCell ref="C126:G126"/>
    <mergeCell ref="F141:G141"/>
    <mergeCell ref="F145:G145"/>
    <mergeCell ref="C151:G151"/>
    <mergeCell ref="C273:G273"/>
    <mergeCell ref="C168:G168"/>
    <mergeCell ref="C170:G170"/>
    <mergeCell ref="C184:G184"/>
    <mergeCell ref="F190:G190"/>
    <mergeCell ref="F201:G201"/>
    <mergeCell ref="C218:G218"/>
    <mergeCell ref="F223:G223"/>
    <mergeCell ref="C225:G225"/>
    <mergeCell ref="C226:G226"/>
    <mergeCell ref="F227:G227"/>
    <mergeCell ref="C269:G269"/>
    <mergeCell ref="C401:G401"/>
    <mergeCell ref="C277:G277"/>
    <mergeCell ref="C280:G280"/>
    <mergeCell ref="C353:G353"/>
    <mergeCell ref="F376:G376"/>
    <mergeCell ref="F378:G378"/>
    <mergeCell ref="F388:G388"/>
    <mergeCell ref="C392:G392"/>
    <mergeCell ref="C393:G393"/>
    <mergeCell ref="C398:G398"/>
    <mergeCell ref="C399:G399"/>
    <mergeCell ref="C400:G400"/>
    <mergeCell ref="C424:G424"/>
    <mergeCell ref="C402:G402"/>
    <mergeCell ref="C405:G405"/>
    <mergeCell ref="C406:G406"/>
    <mergeCell ref="C407:G407"/>
    <mergeCell ref="C408:G408"/>
    <mergeCell ref="C409:G409"/>
    <mergeCell ref="C415:G415"/>
    <mergeCell ref="C416:G416"/>
    <mergeCell ref="C417:G417"/>
    <mergeCell ref="C418:G418"/>
    <mergeCell ref="C419:G419"/>
    <mergeCell ref="C497:G497"/>
    <mergeCell ref="C425:G425"/>
    <mergeCell ref="C426:G426"/>
    <mergeCell ref="C427:G427"/>
    <mergeCell ref="C428:G428"/>
    <mergeCell ref="F432:G432"/>
    <mergeCell ref="C475:G475"/>
    <mergeCell ref="C476:G476"/>
    <mergeCell ref="C479:G479"/>
    <mergeCell ref="C482:G482"/>
    <mergeCell ref="C487:G487"/>
    <mergeCell ref="F495:G495"/>
    <mergeCell ref="C628:G628"/>
    <mergeCell ref="F509:G509"/>
    <mergeCell ref="F530:G530"/>
    <mergeCell ref="C549:G549"/>
    <mergeCell ref="C556:G556"/>
    <mergeCell ref="C561:G561"/>
    <mergeCell ref="C566:G566"/>
    <mergeCell ref="C569:G569"/>
    <mergeCell ref="F574:G574"/>
    <mergeCell ref="C576:G576"/>
    <mergeCell ref="F622:G622"/>
    <mergeCell ref="C627:G627"/>
    <mergeCell ref="F766:G766"/>
    <mergeCell ref="C642:G642"/>
    <mergeCell ref="C643:G643"/>
    <mergeCell ref="C650:G650"/>
    <mergeCell ref="C659:G659"/>
    <mergeCell ref="C660:G660"/>
    <mergeCell ref="F676:G676"/>
    <mergeCell ref="C727:G727"/>
    <mergeCell ref="C728:G728"/>
    <mergeCell ref="F735:G735"/>
    <mergeCell ref="C746:G746"/>
    <mergeCell ref="F755:G755"/>
    <mergeCell ref="C811:G811"/>
    <mergeCell ref="C814:G814"/>
    <mergeCell ref="C773:G773"/>
    <mergeCell ref="C784:G784"/>
    <mergeCell ref="F789:G789"/>
    <mergeCell ref="C791:G791"/>
    <mergeCell ref="F804:G804"/>
    <mergeCell ref="C806:G80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Štěpánek</dc:creator>
  <cp:keywords/>
  <dc:description/>
  <cp:lastModifiedBy>Hála Tomáš</cp:lastModifiedBy>
  <cp:lastPrinted>2011-05-09T15:34:47Z</cp:lastPrinted>
  <dcterms:created xsi:type="dcterms:W3CDTF">2007-08-08T05:50:21Z</dcterms:created>
  <dcterms:modified xsi:type="dcterms:W3CDTF">2019-03-25T11:46:20Z</dcterms:modified>
  <cp:category/>
  <cp:version/>
  <cp:contentType/>
  <cp:contentStatus/>
</cp:coreProperties>
</file>