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485" windowHeight="11670" activeTab="0"/>
  </bookViews>
  <sheets>
    <sheet name="Část 1 - MNUL" sheetId="1" r:id="rId1"/>
    <sheet name="Část 2 - Děčín" sheetId="2" r:id="rId2"/>
    <sheet name="List3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<sst xmlns="http://schemas.openxmlformats.org/spreadsheetml/2006/main" count="91" uniqueCount="54">
  <si>
    <t>Část 1 - Masarykova nemocnice v Ústí nad Labem</t>
  </si>
  <si>
    <t>Vyprané kg za rok 2017:</t>
  </si>
  <si>
    <t>Číslo programu</t>
  </si>
  <si>
    <t>Prací program</t>
  </si>
  <si>
    <t>Podíl v % na prací stroj</t>
  </si>
  <si>
    <t>Nabídková cena v Kč/kg</t>
  </si>
  <si>
    <t>Ložní mirné znečištěné</t>
  </si>
  <si>
    <t>Ložní středně znečištěné</t>
  </si>
  <si>
    <t>Ložní extrémně znečištěné - krev</t>
  </si>
  <si>
    <t>Operační prádlo</t>
  </si>
  <si>
    <t>LDN, pleny</t>
  </si>
  <si>
    <t>Infekční prádlo</t>
  </si>
  <si>
    <t>Osobní prádlo</t>
  </si>
  <si>
    <t>Kuchyň, silně znečištěné prádlo</t>
  </si>
  <si>
    <t>Silon</t>
  </si>
  <si>
    <t>Záclony</t>
  </si>
  <si>
    <t>Barevné, personál barevné a osobní prádlo</t>
  </si>
  <si>
    <t>Ložní mírně znečištěné prádlo</t>
  </si>
  <si>
    <t>Ložní středně znečištěné prádlo</t>
  </si>
  <si>
    <t>Ložní silně znečištěné prádlo, LDN</t>
  </si>
  <si>
    <t>Operační prádlo - krev</t>
  </si>
  <si>
    <t>Kuchyně, personál, novorozenci</t>
  </si>
  <si>
    <t>Extrémně znečištěné prádlo - fleky</t>
  </si>
  <si>
    <t>Mopy</t>
  </si>
  <si>
    <t>Tunelová prací linka:</t>
  </si>
  <si>
    <t>Průměrná cena v Kč za 1 kg vypraného prádla - tunelová prací linka</t>
  </si>
  <si>
    <t>Archimedia</t>
  </si>
  <si>
    <t>Sólo stroje:</t>
  </si>
  <si>
    <t>2x Lavamac 220, 2x Lavamac 95, 1x Franceschi, 1x PAC 121</t>
  </si>
  <si>
    <t>Všechny</t>
  </si>
  <si>
    <t>Kožní, LDN, kuchyně, fleky, přepírky, mopy</t>
  </si>
  <si>
    <t>Prací stroj</t>
  </si>
  <si>
    <t>Vyprané kg za 2017</t>
  </si>
  <si>
    <t>Kannegieser</t>
  </si>
  <si>
    <t>Sólo pračky</t>
  </si>
  <si>
    <t>Průměrná cena v Kč za 1 kg vypraného prádlo - celkem</t>
  </si>
  <si>
    <t>Průměrná cena v Kč za 1 kg vypraného prádla - sólo pračky</t>
  </si>
  <si>
    <t>Kožní, LDN, kuchyně, fleky, přepírky</t>
  </si>
  <si>
    <t>Část 2 - Nemocnice Děčín</t>
  </si>
  <si>
    <t>Vypraná kg za 2017:</t>
  </si>
  <si>
    <t>Schulthess TWE 300</t>
  </si>
  <si>
    <t>2x pračka LG, 1x pračka Bosch</t>
  </si>
  <si>
    <t>Vyhodnocení celkem:</t>
  </si>
  <si>
    <t xml:space="preserve">Schulthess </t>
  </si>
  <si>
    <t>Kannegiesser Power Trans Plus 60-13 SBR</t>
  </si>
  <si>
    <t>Archimedia AG 50-10-2</t>
  </si>
  <si>
    <t>Tabulka č. 3</t>
  </si>
  <si>
    <t>Tabulka č. 4</t>
  </si>
  <si>
    <t>Nabídková cena vznikne vyplněním žlutě podbarvených polí pomocí přednastaveného vzorce v Tabulce č. 4 v zeleně podbarveném poli E39. Touto cenou se rozumí průměrná cena v Kč za 1 kg vypraného prádla za všechny programy a za všechny prací stroje zadavatele.</t>
  </si>
  <si>
    <t>Účastník vyplní žlutě podbarvená pole v Tabulkách č. 1-3, kam vyplní cenu v Kč za 1 kg vypraného prádla za jednotlivé programy na jednotlivých pracích strojích zadavatele.</t>
  </si>
  <si>
    <t>Tabulka č. 2</t>
  </si>
  <si>
    <t>Tabulka č. 1</t>
  </si>
  <si>
    <t>Účastník vyplní žlutě podbarvená pole v Tabulkách č. 1 a 2, kam vyplní cenu v Kč za 1 kg vypraného prádla za jednotlivé programy na jednotlivých pracích strojích zadavatele.</t>
  </si>
  <si>
    <t>Nabídková cena vznikne vyplněním žlutě podbarvených polí pomocí přednastaveného vzorce v Tabulce č. 3 v zeleně podbarveném poli E32. Touto cenou se rozumí průměrná cena v Kč za 1 kg vypraného prádla za všechny programy a za všechny prací stroje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</si>
</sst>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ck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/>
    </border>
    <border>
      <left style="thin"/>
      <right style="thick"/>
      <top style="thick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3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3" fontId="0" fillId="0" borderId="2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3" fontId="2" fillId="0" borderId="10" xfId="0" applyNumberFormat="1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3" borderId="12" xfId="0" applyNumberForma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4" fontId="0" fillId="3" borderId="14" xfId="0" applyNumberFormat="1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/>
    <xf numFmtId="4" fontId="0" fillId="0" borderId="6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tabSelected="1" workbookViewId="0" topLeftCell="A1">
      <selection activeCell="C6" sqref="C6"/>
    </sheetView>
  </sheetViews>
  <sheetFormatPr defaultColWidth="9.140625" defaultRowHeight="15"/>
  <cols>
    <col min="2" max="2" width="12.421875" style="0" customWidth="1"/>
    <col min="3" max="3" width="37.8515625" style="0" customWidth="1"/>
    <col min="4" max="4" width="13.7109375" style="0" customWidth="1"/>
    <col min="5" max="5" width="10.421875" style="0" customWidth="1"/>
  </cols>
  <sheetData>
    <row r="2" ht="15">
      <c r="B2" s="40" t="s">
        <v>0</v>
      </c>
    </row>
    <row r="4" spans="1:3" ht="15">
      <c r="A4" s="34" t="s">
        <v>24</v>
      </c>
      <c r="B4" s="34"/>
      <c r="C4" s="3" t="s">
        <v>44</v>
      </c>
    </row>
    <row r="5" spans="1:3" ht="15">
      <c r="A5" s="34" t="s">
        <v>1</v>
      </c>
      <c r="B5" s="34"/>
      <c r="C5" s="2">
        <v>948000</v>
      </c>
    </row>
    <row r="6" ht="15.75" thickBot="1">
      <c r="B6" t="s">
        <v>51</v>
      </c>
    </row>
    <row r="7" spans="2:6" ht="45.75" thickTop="1">
      <c r="B7" s="6" t="s">
        <v>2</v>
      </c>
      <c r="C7" s="7" t="s">
        <v>3</v>
      </c>
      <c r="D7" s="7" t="s">
        <v>4</v>
      </c>
      <c r="E7" s="8" t="s">
        <v>5</v>
      </c>
      <c r="F7" s="1"/>
    </row>
    <row r="8" spans="2:5" ht="15">
      <c r="B8" s="9">
        <v>1</v>
      </c>
      <c r="C8" s="5" t="s">
        <v>6</v>
      </c>
      <c r="D8" s="22">
        <v>0.3</v>
      </c>
      <c r="E8" s="10">
        <v>0</v>
      </c>
    </row>
    <row r="9" spans="2:5" ht="15">
      <c r="B9" s="9">
        <v>2</v>
      </c>
      <c r="C9" s="5" t="s">
        <v>7</v>
      </c>
      <c r="D9" s="22">
        <v>66.5</v>
      </c>
      <c r="E9" s="10">
        <v>0</v>
      </c>
    </row>
    <row r="10" spans="2:5" ht="15">
      <c r="B10" s="9">
        <v>3</v>
      </c>
      <c r="C10" s="5" t="s">
        <v>8</v>
      </c>
      <c r="D10" s="22">
        <v>0.8</v>
      </c>
      <c r="E10" s="10">
        <v>0</v>
      </c>
    </row>
    <row r="11" spans="2:5" ht="15">
      <c r="B11" s="9">
        <v>4</v>
      </c>
      <c r="C11" s="5" t="s">
        <v>9</v>
      </c>
      <c r="D11" s="22">
        <v>12.8</v>
      </c>
      <c r="E11" s="10">
        <v>0</v>
      </c>
    </row>
    <row r="12" spans="2:5" ht="15">
      <c r="B12" s="9">
        <v>5</v>
      </c>
      <c r="C12" s="5" t="s">
        <v>10</v>
      </c>
      <c r="D12" s="22">
        <v>0.4</v>
      </c>
      <c r="E12" s="10">
        <v>0</v>
      </c>
    </row>
    <row r="13" spans="2:5" ht="15">
      <c r="B13" s="9">
        <v>6</v>
      </c>
      <c r="C13" s="5" t="s">
        <v>11</v>
      </c>
      <c r="D13" s="22">
        <v>7</v>
      </c>
      <c r="E13" s="10">
        <v>0</v>
      </c>
    </row>
    <row r="14" spans="2:5" ht="15">
      <c r="B14" s="9">
        <v>7</v>
      </c>
      <c r="C14" s="5" t="s">
        <v>12</v>
      </c>
      <c r="D14" s="22">
        <v>11.4</v>
      </c>
      <c r="E14" s="10">
        <v>0</v>
      </c>
    </row>
    <row r="15" spans="2:5" ht="15.75" thickBot="1">
      <c r="B15" s="24">
        <v>13</v>
      </c>
      <c r="C15" s="14" t="s">
        <v>13</v>
      </c>
      <c r="D15" s="31">
        <v>0.8</v>
      </c>
      <c r="E15" s="26">
        <v>0</v>
      </c>
    </row>
    <row r="16" spans="2:5" ht="16.5" thickBot="1" thickTop="1">
      <c r="B16" s="32" t="s">
        <v>25</v>
      </c>
      <c r="C16" s="33"/>
      <c r="D16" s="33"/>
      <c r="E16" s="27">
        <f>(D8*E8+D9*E9+D10*E10+D11*E11+D12*E12+D13*E13+D14*E14+D15*E15)/100</f>
        <v>0</v>
      </c>
    </row>
    <row r="17" ht="15.75" thickTop="1"/>
    <row r="19" spans="1:3" ht="15">
      <c r="A19" s="34" t="s">
        <v>24</v>
      </c>
      <c r="B19" s="34"/>
      <c r="C19" t="s">
        <v>45</v>
      </c>
    </row>
    <row r="20" spans="1:3" ht="15">
      <c r="A20" s="34" t="s">
        <v>1</v>
      </c>
      <c r="B20" s="34"/>
      <c r="C20" s="2">
        <v>254000</v>
      </c>
    </row>
    <row r="21" ht="15.75" thickBot="1">
      <c r="B21" t="s">
        <v>50</v>
      </c>
    </row>
    <row r="22" spans="2:5" ht="45.75" thickTop="1">
      <c r="B22" s="6" t="s">
        <v>2</v>
      </c>
      <c r="C22" s="7" t="s">
        <v>3</v>
      </c>
      <c r="D22" s="7" t="s">
        <v>4</v>
      </c>
      <c r="E22" s="8" t="s">
        <v>5</v>
      </c>
    </row>
    <row r="23" spans="2:5" ht="15.75" thickBot="1">
      <c r="B23" s="24">
        <v>4</v>
      </c>
      <c r="C23" s="14" t="s">
        <v>9</v>
      </c>
      <c r="D23" s="25">
        <v>100</v>
      </c>
      <c r="E23" s="26">
        <v>0</v>
      </c>
    </row>
    <row r="24" spans="2:5" ht="16.5" thickBot="1" thickTop="1">
      <c r="B24" s="32" t="s">
        <v>25</v>
      </c>
      <c r="C24" s="33"/>
      <c r="D24" s="33"/>
      <c r="E24" s="27">
        <f>(D23*E23)/100</f>
        <v>0</v>
      </c>
    </row>
    <row r="25" ht="15.75" thickTop="1"/>
    <row r="26" spans="1:5" ht="15">
      <c r="A26" s="34" t="s">
        <v>27</v>
      </c>
      <c r="B26" s="34"/>
      <c r="C26" s="34" t="s">
        <v>28</v>
      </c>
      <c r="D26" s="34"/>
      <c r="E26" s="34"/>
    </row>
    <row r="27" spans="1:3" ht="15">
      <c r="A27" s="34" t="s">
        <v>1</v>
      </c>
      <c r="B27" s="34"/>
      <c r="C27" s="2">
        <v>145000</v>
      </c>
    </row>
    <row r="28" ht="15.75" thickBot="1">
      <c r="B28" t="s">
        <v>46</v>
      </c>
    </row>
    <row r="29" spans="2:5" ht="45.75" thickTop="1">
      <c r="B29" s="6" t="s">
        <v>2</v>
      </c>
      <c r="C29" s="7" t="s">
        <v>3</v>
      </c>
      <c r="D29" s="7" t="s">
        <v>4</v>
      </c>
      <c r="E29" s="8" t="s">
        <v>5</v>
      </c>
    </row>
    <row r="30" spans="2:5" ht="30.75" thickBot="1">
      <c r="B30" s="24" t="s">
        <v>29</v>
      </c>
      <c r="C30" s="28" t="s">
        <v>30</v>
      </c>
      <c r="D30" s="25">
        <v>100</v>
      </c>
      <c r="E30" s="26">
        <v>0</v>
      </c>
    </row>
    <row r="31" spans="2:5" ht="16.5" thickBot="1" thickTop="1">
      <c r="B31" s="32" t="s">
        <v>36</v>
      </c>
      <c r="C31" s="33"/>
      <c r="D31" s="33"/>
      <c r="E31" s="27">
        <f>(D30*E30)/100</f>
        <v>0</v>
      </c>
    </row>
    <row r="32" spans="2:5" ht="15.75" thickTop="1">
      <c r="B32" s="19"/>
      <c r="C32" s="19"/>
      <c r="D32" s="19"/>
      <c r="E32" s="20"/>
    </row>
    <row r="33" spans="1:5" ht="15">
      <c r="A33" s="37" t="s">
        <v>42</v>
      </c>
      <c r="B33" s="37"/>
      <c r="C33" s="19"/>
      <c r="D33" s="19"/>
      <c r="E33" s="20"/>
    </row>
    <row r="34" ht="15.75" thickBot="1">
      <c r="B34" t="s">
        <v>47</v>
      </c>
    </row>
    <row r="35" spans="2:5" ht="45.75" thickTop="1">
      <c r="B35" s="17" t="s">
        <v>31</v>
      </c>
      <c r="C35" s="18"/>
      <c r="D35" s="7" t="s">
        <v>32</v>
      </c>
      <c r="E35" s="8" t="s">
        <v>5</v>
      </c>
    </row>
    <row r="36" spans="2:5" ht="15">
      <c r="B36" s="4" t="s">
        <v>33</v>
      </c>
      <c r="C36" s="5"/>
      <c r="D36" s="46">
        <f>C5</f>
        <v>948000</v>
      </c>
      <c r="E36" s="41">
        <f>E16</f>
        <v>0</v>
      </c>
    </row>
    <row r="37" spans="2:5" ht="15">
      <c r="B37" s="4" t="s">
        <v>26</v>
      </c>
      <c r="C37" s="5"/>
      <c r="D37" s="46">
        <f>C20</f>
        <v>254000</v>
      </c>
      <c r="E37" s="41">
        <f>E24</f>
        <v>0</v>
      </c>
    </row>
    <row r="38" spans="2:5" ht="15.75" thickBot="1">
      <c r="B38" s="13" t="s">
        <v>34</v>
      </c>
      <c r="C38" s="14"/>
      <c r="D38" s="47">
        <f>C27</f>
        <v>145000</v>
      </c>
      <c r="E38" s="42">
        <f>E31</f>
        <v>0</v>
      </c>
    </row>
    <row r="39" spans="2:5" ht="16.5" thickBot="1" thickTop="1">
      <c r="B39" s="35" t="s">
        <v>35</v>
      </c>
      <c r="C39" s="36"/>
      <c r="D39" s="48">
        <f>SUM(D36:D38)</f>
        <v>1347000</v>
      </c>
      <c r="E39" s="43">
        <f>(D36*E36+D37*E37+D38*E38)/D39</f>
        <v>0</v>
      </c>
    </row>
    <row r="40" ht="15.75" thickTop="1"/>
    <row r="41" spans="1:5" ht="15">
      <c r="A41" s="45" t="s">
        <v>49</v>
      </c>
      <c r="B41" s="45"/>
      <c r="C41" s="45"/>
      <c r="D41" s="45"/>
      <c r="E41" s="45"/>
    </row>
    <row r="42" spans="1:5" ht="15">
      <c r="A42" s="45"/>
      <c r="B42" s="45"/>
      <c r="C42" s="45"/>
      <c r="D42" s="45"/>
      <c r="E42" s="45"/>
    </row>
    <row r="43" spans="1:5" ht="15">
      <c r="A43" s="44" t="s">
        <v>48</v>
      </c>
      <c r="B43" s="44"/>
      <c r="C43" s="44"/>
      <c r="D43" s="44"/>
      <c r="E43" s="44"/>
    </row>
    <row r="44" spans="1:5" ht="15">
      <c r="A44" s="44"/>
      <c r="B44" s="44"/>
      <c r="C44" s="44"/>
      <c r="D44" s="44"/>
      <c r="E44" s="44"/>
    </row>
    <row r="45" spans="1:5" ht="15">
      <c r="A45" s="44"/>
      <c r="B45" s="44"/>
      <c r="C45" s="44"/>
      <c r="D45" s="44"/>
      <c r="E45" s="44"/>
    </row>
  </sheetData>
  <mergeCells count="14">
    <mergeCell ref="A41:E42"/>
    <mergeCell ref="A43:E45"/>
    <mergeCell ref="A26:B26"/>
    <mergeCell ref="C26:E26"/>
    <mergeCell ref="A27:B27"/>
    <mergeCell ref="B31:D31"/>
    <mergeCell ref="B39:C39"/>
    <mergeCell ref="A33:B33"/>
    <mergeCell ref="B24:D24"/>
    <mergeCell ref="A5:B5"/>
    <mergeCell ref="A4:B4"/>
    <mergeCell ref="B16:D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workbookViewId="0" topLeftCell="A19">
      <selection activeCell="A36" sqref="A36:E38"/>
    </sheetView>
  </sheetViews>
  <sheetFormatPr defaultColWidth="9.140625" defaultRowHeight="15"/>
  <cols>
    <col min="2" max="2" width="13.140625" style="0" customWidth="1"/>
    <col min="3" max="3" width="39.57421875" style="0" bestFit="1" customWidth="1"/>
    <col min="5" max="5" width="11.00390625" style="0" customWidth="1"/>
  </cols>
  <sheetData>
    <row r="2" ht="15">
      <c r="B2" s="1" t="s">
        <v>38</v>
      </c>
    </row>
    <row r="4" spans="1:3" ht="15">
      <c r="A4" s="39" t="s">
        <v>24</v>
      </c>
      <c r="B4" s="39"/>
      <c r="C4" t="s">
        <v>40</v>
      </c>
    </row>
    <row r="5" spans="1:3" ht="15">
      <c r="A5" s="39" t="s">
        <v>39</v>
      </c>
      <c r="B5" s="39"/>
      <c r="C5" s="2">
        <v>308000</v>
      </c>
    </row>
    <row r="6" ht="15.75" thickBot="1">
      <c r="B6" t="s">
        <v>51</v>
      </c>
    </row>
    <row r="7" spans="2:5" ht="45.75" thickTop="1">
      <c r="B7" s="6" t="s">
        <v>2</v>
      </c>
      <c r="C7" s="7" t="s">
        <v>3</v>
      </c>
      <c r="D7" s="7" t="s">
        <v>4</v>
      </c>
      <c r="E7" s="8" t="s">
        <v>5</v>
      </c>
    </row>
    <row r="8" spans="2:5" ht="15">
      <c r="B8" s="9">
        <v>1</v>
      </c>
      <c r="C8" s="5" t="s">
        <v>14</v>
      </c>
      <c r="D8" s="22">
        <v>5.4</v>
      </c>
      <c r="E8" s="10">
        <v>0</v>
      </c>
    </row>
    <row r="9" spans="2:5" ht="15">
      <c r="B9" s="9">
        <v>2</v>
      </c>
      <c r="C9" s="5" t="s">
        <v>15</v>
      </c>
      <c r="D9" s="22">
        <v>0.01</v>
      </c>
      <c r="E9" s="10">
        <v>0</v>
      </c>
    </row>
    <row r="10" spans="2:5" ht="15">
      <c r="B10" s="9">
        <v>3</v>
      </c>
      <c r="C10" s="5" t="s">
        <v>16</v>
      </c>
      <c r="D10" s="22">
        <v>2.7</v>
      </c>
      <c r="E10" s="10">
        <v>0</v>
      </c>
    </row>
    <row r="11" spans="2:5" ht="15">
      <c r="B11" s="9">
        <v>4</v>
      </c>
      <c r="C11" s="5" t="s">
        <v>17</v>
      </c>
      <c r="D11" s="22">
        <v>15.89</v>
      </c>
      <c r="E11" s="10">
        <v>0</v>
      </c>
    </row>
    <row r="12" spans="2:5" ht="15">
      <c r="B12" s="9">
        <v>5</v>
      </c>
      <c r="C12" s="5" t="s">
        <v>18</v>
      </c>
      <c r="D12" s="22">
        <v>13.4</v>
      </c>
      <c r="E12" s="10">
        <v>0</v>
      </c>
    </row>
    <row r="13" spans="2:5" ht="15">
      <c r="B13" s="9">
        <v>6</v>
      </c>
      <c r="C13" s="5" t="s">
        <v>19</v>
      </c>
      <c r="D13" s="22">
        <v>14.2</v>
      </c>
      <c r="E13" s="10">
        <v>0</v>
      </c>
    </row>
    <row r="14" spans="2:5" ht="15">
      <c r="B14" s="9">
        <v>7</v>
      </c>
      <c r="C14" s="5" t="s">
        <v>20</v>
      </c>
      <c r="D14" s="22">
        <v>22.4</v>
      </c>
      <c r="E14" s="10">
        <v>0</v>
      </c>
    </row>
    <row r="15" spans="2:5" ht="15">
      <c r="B15" s="9">
        <v>8</v>
      </c>
      <c r="C15" s="5" t="s">
        <v>21</v>
      </c>
      <c r="D15" s="22">
        <v>9.2</v>
      </c>
      <c r="E15" s="10">
        <v>0</v>
      </c>
    </row>
    <row r="16" spans="2:5" ht="15">
      <c r="B16" s="9">
        <v>9</v>
      </c>
      <c r="C16" s="5" t="s">
        <v>22</v>
      </c>
      <c r="D16" s="22">
        <v>9.2</v>
      </c>
      <c r="E16" s="10">
        <v>0</v>
      </c>
    </row>
    <row r="17" spans="2:5" ht="15.75" thickBot="1">
      <c r="B17" s="21">
        <v>10</v>
      </c>
      <c r="C17" s="12" t="s">
        <v>23</v>
      </c>
      <c r="D17" s="23">
        <v>7.6</v>
      </c>
      <c r="E17" s="29">
        <v>0</v>
      </c>
    </row>
    <row r="18" spans="2:5" ht="16.5" thickBot="1" thickTop="1">
      <c r="B18" s="32" t="s">
        <v>25</v>
      </c>
      <c r="C18" s="33"/>
      <c r="D18" s="38"/>
      <c r="E18" s="27">
        <f>(D8*E8+D9*E9+D10*E10+D11*E11+D12*E12+D13*E13+D14*E14+D15*E15+D16*E16+D17*E17)/100</f>
        <v>0</v>
      </c>
    </row>
    <row r="19" ht="15.75" thickTop="1"/>
    <row r="20" spans="1:5" ht="15">
      <c r="A20" s="34" t="s">
        <v>27</v>
      </c>
      <c r="B20" s="34"/>
      <c r="C20" s="34" t="s">
        <v>41</v>
      </c>
      <c r="D20" s="34"/>
      <c r="E20" s="34"/>
    </row>
    <row r="21" spans="1:3" ht="15">
      <c r="A21" s="34" t="s">
        <v>1</v>
      </c>
      <c r="B21" s="34"/>
      <c r="C21" s="2">
        <v>29000</v>
      </c>
    </row>
    <row r="22" ht="15.75" thickBot="1">
      <c r="B22" t="s">
        <v>50</v>
      </c>
    </row>
    <row r="23" spans="2:5" ht="45.75" thickTop="1">
      <c r="B23" s="6" t="s">
        <v>2</v>
      </c>
      <c r="C23" s="7" t="s">
        <v>3</v>
      </c>
      <c r="D23" s="7" t="s">
        <v>4</v>
      </c>
      <c r="E23" s="8" t="s">
        <v>5</v>
      </c>
    </row>
    <row r="24" spans="2:5" ht="15.75" thickBot="1">
      <c r="B24" s="21" t="s">
        <v>29</v>
      </c>
      <c r="C24" s="12" t="s">
        <v>37</v>
      </c>
      <c r="D24" s="23">
        <v>100</v>
      </c>
      <c r="E24" s="30">
        <v>0</v>
      </c>
    </row>
    <row r="25" spans="2:5" ht="16.5" thickBot="1" thickTop="1">
      <c r="B25" s="32" t="s">
        <v>36</v>
      </c>
      <c r="C25" s="33"/>
      <c r="D25" s="38"/>
      <c r="E25" s="27">
        <f>(D24*E24)/100</f>
        <v>0</v>
      </c>
    </row>
    <row r="26" ht="15.75" thickTop="1"/>
    <row r="27" ht="15">
      <c r="A27" s="1" t="s">
        <v>42</v>
      </c>
    </row>
    <row r="28" ht="15.75" thickBot="1">
      <c r="B28" t="s">
        <v>46</v>
      </c>
    </row>
    <row r="29" spans="2:5" ht="45.75" thickTop="1">
      <c r="B29" s="17" t="s">
        <v>31</v>
      </c>
      <c r="C29" s="18"/>
      <c r="D29" s="7" t="s">
        <v>32</v>
      </c>
      <c r="E29" s="8" t="s">
        <v>5</v>
      </c>
    </row>
    <row r="30" spans="2:5" ht="15">
      <c r="B30" s="4" t="s">
        <v>43</v>
      </c>
      <c r="C30" s="5"/>
      <c r="D30" s="11">
        <v>308000</v>
      </c>
      <c r="E30" s="41">
        <f>E18</f>
        <v>0</v>
      </c>
    </row>
    <row r="31" spans="2:5" ht="15.75" thickBot="1">
      <c r="B31" s="13" t="s">
        <v>34</v>
      </c>
      <c r="C31" s="14"/>
      <c r="D31" s="15">
        <v>29000</v>
      </c>
      <c r="E31" s="42">
        <f>E25</f>
        <v>0</v>
      </c>
    </row>
    <row r="32" spans="2:5" ht="16.5" thickBot="1" thickTop="1">
      <c r="B32" s="32" t="s">
        <v>35</v>
      </c>
      <c r="C32" s="33"/>
      <c r="D32" s="16">
        <f>SUM(D30:D31)</f>
        <v>337000</v>
      </c>
      <c r="E32" s="43">
        <f>(D30*E30+D31*E31)/D32</f>
        <v>0</v>
      </c>
    </row>
    <row r="33" ht="15.75" thickTop="1"/>
    <row r="34" spans="1:5" ht="15">
      <c r="A34" s="45" t="s">
        <v>52</v>
      </c>
      <c r="B34" s="45"/>
      <c r="C34" s="45"/>
      <c r="D34" s="45"/>
      <c r="E34" s="45"/>
    </row>
    <row r="35" spans="1:5" ht="15">
      <c r="A35" s="45"/>
      <c r="B35" s="45"/>
      <c r="C35" s="45"/>
      <c r="D35" s="45"/>
      <c r="E35" s="45"/>
    </row>
    <row r="36" spans="1:5" ht="15">
      <c r="A36" s="44" t="s">
        <v>53</v>
      </c>
      <c r="B36" s="44"/>
      <c r="C36" s="44"/>
      <c r="D36" s="44"/>
      <c r="E36" s="44"/>
    </row>
    <row r="37" spans="1:5" ht="15">
      <c r="A37" s="44"/>
      <c r="B37" s="44"/>
      <c r="C37" s="44"/>
      <c r="D37" s="44"/>
      <c r="E37" s="44"/>
    </row>
    <row r="38" spans="1:5" ht="15">
      <c r="A38" s="44"/>
      <c r="B38" s="44"/>
      <c r="C38" s="44"/>
      <c r="D38" s="44"/>
      <c r="E38" s="44"/>
    </row>
  </sheetData>
  <mergeCells count="10">
    <mergeCell ref="A34:E35"/>
    <mergeCell ref="A36:E38"/>
    <mergeCell ref="B18:D18"/>
    <mergeCell ref="B25:D25"/>
    <mergeCell ref="B32:C32"/>
    <mergeCell ref="A4:B4"/>
    <mergeCell ref="A5:B5"/>
    <mergeCell ref="A20:B20"/>
    <mergeCell ref="C20:E20"/>
    <mergeCell ref="A21:B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Zvonek Zdeněk</cp:lastModifiedBy>
  <dcterms:created xsi:type="dcterms:W3CDTF">2018-10-03T04:16:29Z</dcterms:created>
  <dcterms:modified xsi:type="dcterms:W3CDTF">2018-10-05T10:46:18Z</dcterms:modified>
  <cp:category/>
  <cp:version/>
  <cp:contentType/>
  <cp:contentStatus/>
</cp:coreProperties>
</file>